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charts/chart109.xml" ContentType="application/vnd.openxmlformats-officedocument.drawingml.chart+xml"/>
  <Override PartName="/xl/drawings/drawing64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131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charts/chart13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/>
  <bookViews>
    <workbookView xWindow="240" yWindow="240" windowWidth="20730" windowHeight="11760" tabRatio="900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Desocupados-Ocultos" sheetId="38" r:id="rId25"/>
    <sheet name="Inactivos" sheetId="39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  <externalReference r:id="rId77"/>
    <externalReference r:id="rId78"/>
    <externalReference r:id="rId79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4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5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4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5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4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5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5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4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5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4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5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5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5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4">'Desocupados-Ocultos'!$A$1:$L$51</definedName>
    <definedName name="_xlnm.Print_Area" localSheetId="45">'Empleados Asalariados'!$A$1:$L$46</definedName>
    <definedName name="_xlnm.Print_Area" localSheetId="46">'Empleados no asalariados'!$A$1:$L$53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Jornalero-Peón'!$A$1:$L$47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5">Inactivos!$A$1:$L$51</definedName>
    <definedName name="_xlnm.Print_Area" localSheetId="0">Índice!$A$1:$T$50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gas'!$A$1:$L$46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10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asalariado'!$A$1:$L$44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4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5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5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5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5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5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5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5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5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5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5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5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4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5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4">'Desocupados-Ocultos'!$A$1:$L$51</definedName>
    <definedName name="Print_Area" localSheetId="45">'Empleados Asalariados'!$A$1:$L$46</definedName>
    <definedName name="Print_Area" localSheetId="46">'Empleados no asalariados'!$A$1:$L$53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Jornalero-Peón'!$A$1:$L$46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5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gas'!$A$1:$L$45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10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asalariado'!$A$1:$L$44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5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11" i="90"/>
  <c r="D11"/>
  <c r="E11"/>
  <c r="F11"/>
  <c r="G11"/>
  <c r="B13"/>
  <c r="C13"/>
  <c r="D13"/>
  <c r="E13"/>
  <c r="F13"/>
  <c r="I13" s="1"/>
  <c r="G13"/>
  <c r="H13"/>
  <c r="J13"/>
  <c r="K13"/>
  <c r="B15"/>
  <c r="C15"/>
  <c r="C14" s="1"/>
  <c r="D15"/>
  <c r="D14" s="1"/>
  <c r="E15"/>
  <c r="E14" s="1"/>
  <c r="F15"/>
  <c r="F14" s="1"/>
  <c r="K14" s="1"/>
  <c r="G15"/>
  <c r="G14" s="1"/>
  <c r="I15"/>
  <c r="J15"/>
  <c r="K15"/>
  <c r="O15"/>
  <c r="B16"/>
  <c r="C16"/>
  <c r="D16"/>
  <c r="E16"/>
  <c r="F16"/>
  <c r="I16" s="1"/>
  <c r="G16"/>
  <c r="H16"/>
  <c r="J16"/>
  <c r="O16"/>
  <c r="B17"/>
  <c r="C17"/>
  <c r="D17"/>
  <c r="E17"/>
  <c r="F17"/>
  <c r="G17"/>
  <c r="H17"/>
  <c r="I17"/>
  <c r="J17"/>
  <c r="K17"/>
  <c r="B18"/>
  <c r="C18"/>
  <c r="D18"/>
  <c r="E18"/>
  <c r="F18"/>
  <c r="I18" s="1"/>
  <c r="G18"/>
  <c r="H18"/>
  <c r="J18"/>
  <c r="B19"/>
  <c r="C19"/>
  <c r="D19"/>
  <c r="E19"/>
  <c r="F19"/>
  <c r="I19" s="1"/>
  <c r="G19"/>
  <c r="H19"/>
  <c r="J19"/>
  <c r="B20"/>
  <c r="C20"/>
  <c r="D20"/>
  <c r="E20"/>
  <c r="F20"/>
  <c r="I20" s="1"/>
  <c r="G20"/>
  <c r="H20"/>
  <c r="J20"/>
  <c r="B21"/>
  <c r="C21"/>
  <c r="D21"/>
  <c r="E21"/>
  <c r="F21"/>
  <c r="I21" s="1"/>
  <c r="G21"/>
  <c r="H21"/>
  <c r="J21"/>
  <c r="B22"/>
  <c r="C22"/>
  <c r="D22"/>
  <c r="E22"/>
  <c r="F22"/>
  <c r="I22" s="1"/>
  <c r="G22"/>
  <c r="H22"/>
  <c r="J22"/>
  <c r="B23"/>
  <c r="C23"/>
  <c r="D23"/>
  <c r="E23"/>
  <c r="F23"/>
  <c r="I23" s="1"/>
  <c r="G23"/>
  <c r="H23"/>
  <c r="J23"/>
  <c r="B24"/>
  <c r="C24"/>
  <c r="D24"/>
  <c r="E24"/>
  <c r="F24"/>
  <c r="I24" s="1"/>
  <c r="G24"/>
  <c r="H24"/>
  <c r="J24"/>
  <c r="B25"/>
  <c r="C25"/>
  <c r="D25"/>
  <c r="E25"/>
  <c r="F25"/>
  <c r="I25" s="1"/>
  <c r="G25"/>
  <c r="H25"/>
  <c r="J25"/>
  <c r="B26"/>
  <c r="C26"/>
  <c r="D26"/>
  <c r="E26"/>
  <c r="F26"/>
  <c r="I26" s="1"/>
  <c r="G26"/>
  <c r="H26"/>
  <c r="J26"/>
  <c r="B27"/>
  <c r="C27"/>
  <c r="D27"/>
  <c r="E27"/>
  <c r="F27"/>
  <c r="I27" s="1"/>
  <c r="G27"/>
  <c r="H27"/>
  <c r="J27"/>
  <c r="N29"/>
  <c r="N30"/>
  <c r="N31"/>
  <c r="N32"/>
  <c r="N33"/>
  <c r="N35"/>
  <c r="N36"/>
  <c r="N37"/>
  <c r="N38"/>
  <c r="B42"/>
  <c r="C11" i="89"/>
  <c r="D11"/>
  <c r="E11"/>
  <c r="F11"/>
  <c r="G11"/>
  <c r="B13"/>
  <c r="C13"/>
  <c r="C14" s="1"/>
  <c r="D13"/>
  <c r="E13"/>
  <c r="E14" s="1"/>
  <c r="F13"/>
  <c r="G13"/>
  <c r="H13" s="1"/>
  <c r="I13"/>
  <c r="K13"/>
  <c r="B15"/>
  <c r="C15"/>
  <c r="D15"/>
  <c r="D14" s="1"/>
  <c r="E15"/>
  <c r="F15"/>
  <c r="I15" s="1"/>
  <c r="G15"/>
  <c r="H15"/>
  <c r="J15"/>
  <c r="O15"/>
  <c r="O16" s="1"/>
  <c r="B16"/>
  <c r="C16"/>
  <c r="D16"/>
  <c r="E16"/>
  <c r="F16"/>
  <c r="G16"/>
  <c r="H16" s="1"/>
  <c r="I16"/>
  <c r="K16"/>
  <c r="B17"/>
  <c r="C17"/>
  <c r="D17"/>
  <c r="E17"/>
  <c r="F17"/>
  <c r="I17" s="1"/>
  <c r="G17"/>
  <c r="H17"/>
  <c r="J17"/>
  <c r="B18"/>
  <c r="C18"/>
  <c r="D18"/>
  <c r="E18"/>
  <c r="F18"/>
  <c r="I18" s="1"/>
  <c r="G18"/>
  <c r="H18"/>
  <c r="J18"/>
  <c r="B19"/>
  <c r="C19"/>
  <c r="D19"/>
  <c r="E19"/>
  <c r="F19"/>
  <c r="I19" s="1"/>
  <c r="G19"/>
  <c r="H19"/>
  <c r="J19"/>
  <c r="B20"/>
  <c r="C20"/>
  <c r="D20"/>
  <c r="E20"/>
  <c r="F20"/>
  <c r="I20" s="1"/>
  <c r="G20"/>
  <c r="H20"/>
  <c r="J20"/>
  <c r="B21"/>
  <c r="C21"/>
  <c r="D21"/>
  <c r="E21"/>
  <c r="F21"/>
  <c r="I21" s="1"/>
  <c r="G21"/>
  <c r="H21"/>
  <c r="J21"/>
  <c r="B22"/>
  <c r="C22"/>
  <c r="D22"/>
  <c r="E22"/>
  <c r="F22"/>
  <c r="I22" s="1"/>
  <c r="G22"/>
  <c r="H22"/>
  <c r="J22"/>
  <c r="B23"/>
  <c r="C23"/>
  <c r="D23"/>
  <c r="E23"/>
  <c r="F23"/>
  <c r="I23" s="1"/>
  <c r="G23"/>
  <c r="H23"/>
  <c r="J23"/>
  <c r="B24"/>
  <c r="C24"/>
  <c r="D24"/>
  <c r="E24"/>
  <c r="F24"/>
  <c r="I24" s="1"/>
  <c r="G24"/>
  <c r="H24"/>
  <c r="J24"/>
  <c r="B25"/>
  <c r="C25"/>
  <c r="D25"/>
  <c r="E25"/>
  <c r="F25"/>
  <c r="I25" s="1"/>
  <c r="G25"/>
  <c r="H25"/>
  <c r="J25"/>
  <c r="B26"/>
  <c r="C26"/>
  <c r="D26"/>
  <c r="E26"/>
  <c r="F26"/>
  <c r="I26" s="1"/>
  <c r="G26"/>
  <c r="H26"/>
  <c r="J26"/>
  <c r="B27"/>
  <c r="C27"/>
  <c r="D27"/>
  <c r="E27"/>
  <c r="F27"/>
  <c r="I27" s="1"/>
  <c r="G27"/>
  <c r="H27"/>
  <c r="J27"/>
  <c r="N29"/>
  <c r="N30"/>
  <c r="N31"/>
  <c r="N32"/>
  <c r="N33"/>
  <c r="N35"/>
  <c r="N36"/>
  <c r="N37"/>
  <c r="N38"/>
  <c r="B42"/>
  <c r="C11" i="88"/>
  <c r="D11"/>
  <c r="E11"/>
  <c r="F11"/>
  <c r="G11"/>
  <c r="B13"/>
  <c r="C13"/>
  <c r="C14" s="1"/>
  <c r="D13"/>
  <c r="E13"/>
  <c r="E14" s="1"/>
  <c r="F13"/>
  <c r="G13"/>
  <c r="H13" s="1"/>
  <c r="I13"/>
  <c r="K13"/>
  <c r="B15"/>
  <c r="C15"/>
  <c r="D15"/>
  <c r="D14" s="1"/>
  <c r="E15"/>
  <c r="F15"/>
  <c r="I15" s="1"/>
  <c r="G15"/>
  <c r="H15"/>
  <c r="J15"/>
  <c r="O15"/>
  <c r="O16" s="1"/>
  <c r="B16"/>
  <c r="C16"/>
  <c r="D16"/>
  <c r="E16"/>
  <c r="F16"/>
  <c r="G16"/>
  <c r="H16" s="1"/>
  <c r="I16"/>
  <c r="K16"/>
  <c r="B17"/>
  <c r="C17"/>
  <c r="D17"/>
  <c r="E17"/>
  <c r="F17"/>
  <c r="I17" s="1"/>
  <c r="G17"/>
  <c r="H17"/>
  <c r="J17"/>
  <c r="B18"/>
  <c r="C18"/>
  <c r="D18"/>
  <c r="E18"/>
  <c r="F18"/>
  <c r="I18" s="1"/>
  <c r="G18"/>
  <c r="H18"/>
  <c r="J18"/>
  <c r="B19"/>
  <c r="C19"/>
  <c r="D19"/>
  <c r="E19"/>
  <c r="F19"/>
  <c r="I19" s="1"/>
  <c r="G19"/>
  <c r="H19"/>
  <c r="J19"/>
  <c r="B20"/>
  <c r="C20"/>
  <c r="D20"/>
  <c r="E20"/>
  <c r="F20"/>
  <c r="I20" s="1"/>
  <c r="G20"/>
  <c r="H20"/>
  <c r="J20"/>
  <c r="B21"/>
  <c r="C21"/>
  <c r="D21"/>
  <c r="E21"/>
  <c r="F21"/>
  <c r="I21" s="1"/>
  <c r="G21"/>
  <c r="H21"/>
  <c r="J21"/>
  <c r="B22"/>
  <c r="C22"/>
  <c r="D22"/>
  <c r="E22"/>
  <c r="F22"/>
  <c r="I22" s="1"/>
  <c r="G22"/>
  <c r="H22"/>
  <c r="J22"/>
  <c r="B23"/>
  <c r="C23"/>
  <c r="D23"/>
  <c r="E23"/>
  <c r="F23"/>
  <c r="I23" s="1"/>
  <c r="G23"/>
  <c r="H23"/>
  <c r="J23"/>
  <c r="B24"/>
  <c r="C24"/>
  <c r="D24"/>
  <c r="E24"/>
  <c r="F24"/>
  <c r="I24" s="1"/>
  <c r="G24"/>
  <c r="H24"/>
  <c r="J24"/>
  <c r="B25"/>
  <c r="C25"/>
  <c r="D25"/>
  <c r="E25"/>
  <c r="F25"/>
  <c r="I25" s="1"/>
  <c r="G25"/>
  <c r="H25"/>
  <c r="J25"/>
  <c r="B26"/>
  <c r="C26"/>
  <c r="D26"/>
  <c r="E26"/>
  <c r="F26"/>
  <c r="I26" s="1"/>
  <c r="G26"/>
  <c r="H26"/>
  <c r="J26"/>
  <c r="B27"/>
  <c r="C27"/>
  <c r="D27"/>
  <c r="E27"/>
  <c r="F27"/>
  <c r="I27" s="1"/>
  <c r="G27"/>
  <c r="H27"/>
  <c r="J27"/>
  <c r="N29"/>
  <c r="N30"/>
  <c r="N31"/>
  <c r="N32"/>
  <c r="N33"/>
  <c r="N35"/>
  <c r="N36"/>
  <c r="N37"/>
  <c r="N38"/>
  <c r="B42"/>
  <c r="C11" i="87"/>
  <c r="D11"/>
  <c r="E11"/>
  <c r="F11"/>
  <c r="G11"/>
  <c r="B13"/>
  <c r="C13"/>
  <c r="C14" s="1"/>
  <c r="D13"/>
  <c r="E13"/>
  <c r="E14" s="1"/>
  <c r="F13"/>
  <c r="G13"/>
  <c r="H13" s="1"/>
  <c r="I13"/>
  <c r="K13"/>
  <c r="B15"/>
  <c r="C15"/>
  <c r="D15"/>
  <c r="D14" s="1"/>
  <c r="E15"/>
  <c r="F15"/>
  <c r="I15" s="1"/>
  <c r="G15"/>
  <c r="H15"/>
  <c r="J15"/>
  <c r="O15"/>
  <c r="O16" s="1"/>
  <c r="B16"/>
  <c r="C16"/>
  <c r="D16"/>
  <c r="E16"/>
  <c r="F16"/>
  <c r="G16"/>
  <c r="H16" s="1"/>
  <c r="I16"/>
  <c r="K16"/>
  <c r="B17"/>
  <c r="C17"/>
  <c r="D17"/>
  <c r="E17"/>
  <c r="F17"/>
  <c r="I17" s="1"/>
  <c r="G17"/>
  <c r="H17"/>
  <c r="J17"/>
  <c r="B18"/>
  <c r="C18"/>
  <c r="D18"/>
  <c r="E18"/>
  <c r="F18"/>
  <c r="I18" s="1"/>
  <c r="G18"/>
  <c r="H18"/>
  <c r="J18"/>
  <c r="B19"/>
  <c r="C19"/>
  <c r="D19"/>
  <c r="E19"/>
  <c r="F19"/>
  <c r="I19" s="1"/>
  <c r="G19"/>
  <c r="H19"/>
  <c r="J19"/>
  <c r="B20"/>
  <c r="C20"/>
  <c r="D20"/>
  <c r="E20"/>
  <c r="F20"/>
  <c r="I20" s="1"/>
  <c r="G20"/>
  <c r="H20"/>
  <c r="J20"/>
  <c r="B21"/>
  <c r="C21"/>
  <c r="D21"/>
  <c r="E21"/>
  <c r="F21"/>
  <c r="I21" s="1"/>
  <c r="G21"/>
  <c r="H21"/>
  <c r="J21"/>
  <c r="B22"/>
  <c r="C22"/>
  <c r="D22"/>
  <c r="E22"/>
  <c r="F22"/>
  <c r="I22" s="1"/>
  <c r="G22"/>
  <c r="H22"/>
  <c r="J22"/>
  <c r="B23"/>
  <c r="C23"/>
  <c r="D23"/>
  <c r="E23"/>
  <c r="F23"/>
  <c r="I23" s="1"/>
  <c r="G23"/>
  <c r="H23"/>
  <c r="J23"/>
  <c r="B24"/>
  <c r="C24"/>
  <c r="D24"/>
  <c r="E24"/>
  <c r="F24"/>
  <c r="I24" s="1"/>
  <c r="G24"/>
  <c r="H24"/>
  <c r="J24"/>
  <c r="B25"/>
  <c r="C25"/>
  <c r="D25"/>
  <c r="E25"/>
  <c r="F25"/>
  <c r="I25" s="1"/>
  <c r="G25"/>
  <c r="H25"/>
  <c r="J25"/>
  <c r="B26"/>
  <c r="C26"/>
  <c r="D26"/>
  <c r="E26"/>
  <c r="F26"/>
  <c r="I26" s="1"/>
  <c r="G26"/>
  <c r="H26"/>
  <c r="J26"/>
  <c r="B27"/>
  <c r="C27"/>
  <c r="D27"/>
  <c r="E27"/>
  <c r="F27"/>
  <c r="I27" s="1"/>
  <c r="G27"/>
  <c r="H27"/>
  <c r="J27"/>
  <c r="N29"/>
  <c r="N30"/>
  <c r="N31"/>
  <c r="N32"/>
  <c r="N33"/>
  <c r="N35"/>
  <c r="N36"/>
  <c r="N37"/>
  <c r="N38"/>
  <c r="B42"/>
  <c r="C11" i="86"/>
  <c r="D11"/>
  <c r="E11"/>
  <c r="F11"/>
  <c r="G11"/>
  <c r="B13"/>
  <c r="C13"/>
  <c r="C14" s="1"/>
  <c r="D13"/>
  <c r="E13"/>
  <c r="E14" s="1"/>
  <c r="F13"/>
  <c r="G13"/>
  <c r="H13" s="1"/>
  <c r="I13"/>
  <c r="K13"/>
  <c r="B15"/>
  <c r="C15"/>
  <c r="D15"/>
  <c r="D14" s="1"/>
  <c r="E15"/>
  <c r="F15"/>
  <c r="I15" s="1"/>
  <c r="G15"/>
  <c r="H15"/>
  <c r="J15"/>
  <c r="O15"/>
  <c r="O16" s="1"/>
  <c r="B16"/>
  <c r="C16"/>
  <c r="D16"/>
  <c r="E16"/>
  <c r="F16"/>
  <c r="G16"/>
  <c r="H16" s="1"/>
  <c r="I16"/>
  <c r="K16"/>
  <c r="B17"/>
  <c r="C17"/>
  <c r="D17"/>
  <c r="E17"/>
  <c r="F17"/>
  <c r="I17" s="1"/>
  <c r="G17"/>
  <c r="H17"/>
  <c r="J17"/>
  <c r="B18"/>
  <c r="C18"/>
  <c r="D18"/>
  <c r="E18"/>
  <c r="F18"/>
  <c r="I18" s="1"/>
  <c r="G18"/>
  <c r="H18"/>
  <c r="J18"/>
  <c r="B19"/>
  <c r="C19"/>
  <c r="D19"/>
  <c r="E19"/>
  <c r="F19"/>
  <c r="I19" s="1"/>
  <c r="G19"/>
  <c r="H19"/>
  <c r="J19"/>
  <c r="B20"/>
  <c r="C20"/>
  <c r="D20"/>
  <c r="E20"/>
  <c r="F20"/>
  <c r="I20" s="1"/>
  <c r="G20"/>
  <c r="H20"/>
  <c r="J20"/>
  <c r="B21"/>
  <c r="C21"/>
  <c r="D21"/>
  <c r="E21"/>
  <c r="F21"/>
  <c r="I21" s="1"/>
  <c r="G21"/>
  <c r="H21"/>
  <c r="J21"/>
  <c r="B22"/>
  <c r="C22"/>
  <c r="D22"/>
  <c r="E22"/>
  <c r="F22"/>
  <c r="I22" s="1"/>
  <c r="G22"/>
  <c r="H22"/>
  <c r="J22"/>
  <c r="B23"/>
  <c r="C23"/>
  <c r="D23"/>
  <c r="E23"/>
  <c r="F23"/>
  <c r="I23" s="1"/>
  <c r="G23"/>
  <c r="H23"/>
  <c r="J23"/>
  <c r="B24"/>
  <c r="C24"/>
  <c r="D24"/>
  <c r="E24"/>
  <c r="F24"/>
  <c r="I24" s="1"/>
  <c r="G24"/>
  <c r="H24"/>
  <c r="J24"/>
  <c r="B25"/>
  <c r="C25"/>
  <c r="D25"/>
  <c r="E25"/>
  <c r="F25"/>
  <c r="I25" s="1"/>
  <c r="G25"/>
  <c r="H25"/>
  <c r="J25"/>
  <c r="B26"/>
  <c r="C26"/>
  <c r="D26"/>
  <c r="E26"/>
  <c r="F26"/>
  <c r="I26" s="1"/>
  <c r="G26"/>
  <c r="H26"/>
  <c r="J26"/>
  <c r="B27"/>
  <c r="C27"/>
  <c r="D27"/>
  <c r="E27"/>
  <c r="F27"/>
  <c r="I27" s="1"/>
  <c r="G27"/>
  <c r="H27"/>
  <c r="J27"/>
  <c r="N29"/>
  <c r="N30"/>
  <c r="N31"/>
  <c r="N32"/>
  <c r="N33"/>
  <c r="N35"/>
  <c r="N36"/>
  <c r="N37"/>
  <c r="N38"/>
  <c r="B42"/>
  <c r="C11" i="85"/>
  <c r="D11"/>
  <c r="E11"/>
  <c r="F11"/>
  <c r="G11"/>
  <c r="B13"/>
  <c r="C13"/>
  <c r="C14" s="1"/>
  <c r="D13"/>
  <c r="E13"/>
  <c r="E14" s="1"/>
  <c r="F13"/>
  <c r="G13"/>
  <c r="H13" s="1"/>
  <c r="I13"/>
  <c r="K13"/>
  <c r="B15"/>
  <c r="C15"/>
  <c r="D15"/>
  <c r="D14" s="1"/>
  <c r="E15"/>
  <c r="F15"/>
  <c r="I15" s="1"/>
  <c r="G15"/>
  <c r="H15"/>
  <c r="J15"/>
  <c r="O15"/>
  <c r="O16" s="1"/>
  <c r="B16"/>
  <c r="C16"/>
  <c r="D16"/>
  <c r="E16"/>
  <c r="F16"/>
  <c r="G16"/>
  <c r="H16" s="1"/>
  <c r="I16"/>
  <c r="K16"/>
  <c r="B17"/>
  <c r="C17"/>
  <c r="D17"/>
  <c r="E17"/>
  <c r="F17"/>
  <c r="I17" s="1"/>
  <c r="G17"/>
  <c r="H17"/>
  <c r="J17"/>
  <c r="B18"/>
  <c r="C18"/>
  <c r="D18"/>
  <c r="E18"/>
  <c r="F18"/>
  <c r="I18" s="1"/>
  <c r="G18"/>
  <c r="H18"/>
  <c r="J18"/>
  <c r="B19"/>
  <c r="C19"/>
  <c r="D19"/>
  <c r="E19"/>
  <c r="F19"/>
  <c r="I19" s="1"/>
  <c r="G19"/>
  <c r="H19"/>
  <c r="J19"/>
  <c r="B20"/>
  <c r="C20"/>
  <c r="D20"/>
  <c r="E20"/>
  <c r="F20"/>
  <c r="I20" s="1"/>
  <c r="G20"/>
  <c r="H20"/>
  <c r="J20"/>
  <c r="B21"/>
  <c r="C21"/>
  <c r="D21"/>
  <c r="E21"/>
  <c r="F21"/>
  <c r="I21" s="1"/>
  <c r="G21"/>
  <c r="H21"/>
  <c r="J21"/>
  <c r="B22"/>
  <c r="C22"/>
  <c r="D22"/>
  <c r="E22"/>
  <c r="F22"/>
  <c r="I22" s="1"/>
  <c r="G22"/>
  <c r="H22"/>
  <c r="J22"/>
  <c r="B23"/>
  <c r="C23"/>
  <c r="D23"/>
  <c r="E23"/>
  <c r="F23"/>
  <c r="I23" s="1"/>
  <c r="G23"/>
  <c r="H23"/>
  <c r="J23"/>
  <c r="B24"/>
  <c r="C24"/>
  <c r="D24"/>
  <c r="E24"/>
  <c r="F24"/>
  <c r="I24" s="1"/>
  <c r="G24"/>
  <c r="H24"/>
  <c r="J24"/>
  <c r="B25"/>
  <c r="C25"/>
  <c r="D25"/>
  <c r="E25"/>
  <c r="F25"/>
  <c r="I25" s="1"/>
  <c r="G25"/>
  <c r="H25"/>
  <c r="J25"/>
  <c r="B26"/>
  <c r="C26"/>
  <c r="D26"/>
  <c r="E26"/>
  <c r="F26"/>
  <c r="I26" s="1"/>
  <c r="G26"/>
  <c r="H26"/>
  <c r="J26"/>
  <c r="B27"/>
  <c r="C27"/>
  <c r="D27"/>
  <c r="E27"/>
  <c r="F27"/>
  <c r="I27" s="1"/>
  <c r="G27"/>
  <c r="H27"/>
  <c r="J27"/>
  <c r="N29"/>
  <c r="N30"/>
  <c r="N31"/>
  <c r="N32"/>
  <c r="N33"/>
  <c r="N35"/>
  <c r="N36"/>
  <c r="N37"/>
  <c r="N38"/>
  <c r="B42"/>
  <c r="C11" i="84"/>
  <c r="D11"/>
  <c r="E11"/>
  <c r="F11"/>
  <c r="G11"/>
  <c r="B13"/>
  <c r="C13"/>
  <c r="D13"/>
  <c r="E13"/>
  <c r="F13"/>
  <c r="G13"/>
  <c r="H13" s="1"/>
  <c r="I13"/>
  <c r="K13"/>
  <c r="B15"/>
  <c r="C15"/>
  <c r="D15"/>
  <c r="E15"/>
  <c r="F15"/>
  <c r="G15"/>
  <c r="H15"/>
  <c r="J15"/>
  <c r="K15"/>
  <c r="O15"/>
  <c r="B16"/>
  <c r="C16"/>
  <c r="D16"/>
  <c r="E16"/>
  <c r="F16"/>
  <c r="G16"/>
  <c r="J16"/>
  <c r="O16"/>
  <c r="B17"/>
  <c r="C17"/>
  <c r="D17"/>
  <c r="E17"/>
  <c r="F17"/>
  <c r="K17" s="1"/>
  <c r="G17"/>
  <c r="H17"/>
  <c r="B18"/>
  <c r="C18"/>
  <c r="D18"/>
  <c r="E18"/>
  <c r="F18"/>
  <c r="K18" s="1"/>
  <c r="G18"/>
  <c r="I18" s="1"/>
  <c r="B19"/>
  <c r="C19"/>
  <c r="D19"/>
  <c r="E19"/>
  <c r="F19"/>
  <c r="K19" s="1"/>
  <c r="G19"/>
  <c r="I19" s="1"/>
  <c r="B20"/>
  <c r="C20"/>
  <c r="D20"/>
  <c r="E20"/>
  <c r="F20"/>
  <c r="K20" s="1"/>
  <c r="G20"/>
  <c r="B21"/>
  <c r="C21"/>
  <c r="D21"/>
  <c r="E21"/>
  <c r="F21"/>
  <c r="K21" s="1"/>
  <c r="G21"/>
  <c r="I21" s="1"/>
  <c r="B22"/>
  <c r="C22"/>
  <c r="D22"/>
  <c r="E22"/>
  <c r="F22"/>
  <c r="K22" s="1"/>
  <c r="G22"/>
  <c r="J22" s="1"/>
  <c r="B23"/>
  <c r="C23"/>
  <c r="D23"/>
  <c r="E23"/>
  <c r="F23"/>
  <c r="G23"/>
  <c r="B24"/>
  <c r="C24"/>
  <c r="D24"/>
  <c r="E24"/>
  <c r="F24"/>
  <c r="G24"/>
  <c r="J24"/>
  <c r="B25"/>
  <c r="C25"/>
  <c r="D25"/>
  <c r="E25"/>
  <c r="F25"/>
  <c r="G25"/>
  <c r="H25" s="1"/>
  <c r="J25"/>
  <c r="B27"/>
  <c r="C27"/>
  <c r="D27"/>
  <c r="E27"/>
  <c r="F27"/>
  <c r="G27"/>
  <c r="H27" s="1"/>
  <c r="J27"/>
  <c r="K27"/>
  <c r="B28"/>
  <c r="C28"/>
  <c r="D28"/>
  <c r="E28"/>
  <c r="F28"/>
  <c r="G28"/>
  <c r="K28"/>
  <c r="N29"/>
  <c r="N30"/>
  <c r="N31"/>
  <c r="N32"/>
  <c r="N33"/>
  <c r="N35"/>
  <c r="N36"/>
  <c r="N37"/>
  <c r="N38"/>
  <c r="B42"/>
  <c r="C11" i="83"/>
  <c r="D11"/>
  <c r="E11"/>
  <c r="F11"/>
  <c r="G11"/>
  <c r="B13"/>
  <c r="C13"/>
  <c r="D13"/>
  <c r="E13"/>
  <c r="F13"/>
  <c r="G13"/>
  <c r="I13"/>
  <c r="K13"/>
  <c r="B15"/>
  <c r="C15"/>
  <c r="D15"/>
  <c r="D14" s="1"/>
  <c r="E15"/>
  <c r="F15"/>
  <c r="F14" s="1"/>
  <c r="K14" s="1"/>
  <c r="G15"/>
  <c r="H15"/>
  <c r="J15"/>
  <c r="B16"/>
  <c r="C16"/>
  <c r="D16"/>
  <c r="E16"/>
  <c r="F16"/>
  <c r="G16"/>
  <c r="I16" s="1"/>
  <c r="K16"/>
  <c r="B17"/>
  <c r="C17"/>
  <c r="D17"/>
  <c r="E17"/>
  <c r="F17"/>
  <c r="G17"/>
  <c r="H17"/>
  <c r="J17"/>
  <c r="B18"/>
  <c r="C18"/>
  <c r="D18"/>
  <c r="E18"/>
  <c r="F18"/>
  <c r="G18"/>
  <c r="H18"/>
  <c r="J18"/>
  <c r="B19"/>
  <c r="C19"/>
  <c r="D19"/>
  <c r="E19"/>
  <c r="F19"/>
  <c r="G19"/>
  <c r="H19"/>
  <c r="J19"/>
  <c r="B20"/>
  <c r="C20"/>
  <c r="D20"/>
  <c r="E20"/>
  <c r="F20"/>
  <c r="G20"/>
  <c r="H20"/>
  <c r="J20"/>
  <c r="B21"/>
  <c r="C21"/>
  <c r="D21"/>
  <c r="E21"/>
  <c r="F21"/>
  <c r="G21"/>
  <c r="H21"/>
  <c r="J21"/>
  <c r="B22"/>
  <c r="C22"/>
  <c r="D22"/>
  <c r="E22"/>
  <c r="F22"/>
  <c r="G22"/>
  <c r="H22"/>
  <c r="J22"/>
  <c r="B23"/>
  <c r="C23"/>
  <c r="D23"/>
  <c r="E23"/>
  <c r="F23"/>
  <c r="G23"/>
  <c r="H23"/>
  <c r="J23"/>
  <c r="B24"/>
  <c r="C24"/>
  <c r="D24"/>
  <c r="E24"/>
  <c r="F24"/>
  <c r="G24"/>
  <c r="H24"/>
  <c r="J24"/>
  <c r="B25"/>
  <c r="C25"/>
  <c r="D25"/>
  <c r="E25"/>
  <c r="F25"/>
  <c r="G25"/>
  <c r="H25"/>
  <c r="J25"/>
  <c r="B26"/>
  <c r="C26"/>
  <c r="D26"/>
  <c r="E26"/>
  <c r="F26"/>
  <c r="G26"/>
  <c r="H26"/>
  <c r="J26"/>
  <c r="B27"/>
  <c r="C27"/>
  <c r="D27"/>
  <c r="E27"/>
  <c r="F27"/>
  <c r="G27"/>
  <c r="H27"/>
  <c r="J27"/>
  <c r="N29"/>
  <c r="N30"/>
  <c r="N31"/>
  <c r="N32"/>
  <c r="N33"/>
  <c r="N35"/>
  <c r="N36"/>
  <c r="N37"/>
  <c r="N38"/>
  <c r="B42"/>
  <c r="C11" i="82"/>
  <c r="D11"/>
  <c r="E11"/>
  <c r="F11"/>
  <c r="G11"/>
  <c r="B13"/>
  <c r="C13"/>
  <c r="D13"/>
  <c r="E13"/>
  <c r="F13"/>
  <c r="G13"/>
  <c r="I13"/>
  <c r="K13"/>
  <c r="B15"/>
  <c r="C15"/>
  <c r="D15"/>
  <c r="E15"/>
  <c r="F15"/>
  <c r="G15"/>
  <c r="H15" s="1"/>
  <c r="K15"/>
  <c r="O15"/>
  <c r="O16" s="1"/>
  <c r="B16"/>
  <c r="C16"/>
  <c r="D16"/>
  <c r="E16"/>
  <c r="F16"/>
  <c r="G16"/>
  <c r="I16" s="1"/>
  <c r="B17"/>
  <c r="C17"/>
  <c r="D17"/>
  <c r="E17"/>
  <c r="F17"/>
  <c r="G17"/>
  <c r="H17" s="1"/>
  <c r="J17"/>
  <c r="B18"/>
  <c r="C18"/>
  <c r="D18"/>
  <c r="E18"/>
  <c r="F18"/>
  <c r="I18" s="1"/>
  <c r="G18"/>
  <c r="H18"/>
  <c r="J18"/>
  <c r="B19"/>
  <c r="C19"/>
  <c r="D19"/>
  <c r="E19"/>
  <c r="F19"/>
  <c r="I19" s="1"/>
  <c r="G19"/>
  <c r="H19"/>
  <c r="J19"/>
  <c r="B20"/>
  <c r="C20"/>
  <c r="D20"/>
  <c r="E20"/>
  <c r="F20"/>
  <c r="I20" s="1"/>
  <c r="G20"/>
  <c r="H20"/>
  <c r="J20"/>
  <c r="B21"/>
  <c r="C21"/>
  <c r="D21"/>
  <c r="E21"/>
  <c r="F21"/>
  <c r="I21" s="1"/>
  <c r="G21"/>
  <c r="H21"/>
  <c r="J21"/>
  <c r="B22"/>
  <c r="C22"/>
  <c r="D22"/>
  <c r="E22"/>
  <c r="F22"/>
  <c r="I22" s="1"/>
  <c r="G22"/>
  <c r="H22"/>
  <c r="J22"/>
  <c r="B23"/>
  <c r="C23"/>
  <c r="D23"/>
  <c r="E23"/>
  <c r="F23"/>
  <c r="I23" s="1"/>
  <c r="G23"/>
  <c r="H23"/>
  <c r="B24"/>
  <c r="C24"/>
  <c r="D24"/>
  <c r="E24"/>
  <c r="F24"/>
  <c r="G24"/>
  <c r="I24" s="1"/>
  <c r="B25"/>
  <c r="C25"/>
  <c r="D25"/>
  <c r="E25"/>
  <c r="F25"/>
  <c r="G25"/>
  <c r="K25"/>
  <c r="B26"/>
  <c r="C26"/>
  <c r="D26"/>
  <c r="E26"/>
  <c r="F26"/>
  <c r="G26"/>
  <c r="K26"/>
  <c r="B27"/>
  <c r="C27"/>
  <c r="D27"/>
  <c r="E27"/>
  <c r="F27"/>
  <c r="G27"/>
  <c r="K27"/>
  <c r="N29"/>
  <c r="N30"/>
  <c r="N31"/>
  <c r="N32"/>
  <c r="N33"/>
  <c r="N35"/>
  <c r="N36"/>
  <c r="N37"/>
  <c r="N38"/>
  <c r="B42"/>
  <c r="G27" i="81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8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F24" i="91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G27" i="7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7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4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73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72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1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6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6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6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F23" i="64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K26" i="59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K26" i="60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B13" i="59"/>
  <c r="G37" i="58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5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F14" i="62"/>
  <c r="E14"/>
  <c r="D14"/>
  <c r="C14"/>
  <c r="F13"/>
  <c r="E13"/>
  <c r="D13"/>
  <c r="C13"/>
  <c r="G27" i="5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15" i="55"/>
  <c r="F15"/>
  <c r="E15"/>
  <c r="D15"/>
  <c r="C15"/>
  <c r="B15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G13"/>
  <c r="F13"/>
  <c r="E13"/>
  <c r="D13"/>
  <c r="C13"/>
  <c r="B16"/>
  <c r="B13"/>
  <c r="G27" i="54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53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52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51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27" i="5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49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48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F22" i="61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G37" i="4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7" i="46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7" i="45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7" i="44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7" i="43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7" i="42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7" i="41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7" i="40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7" i="39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7" i="38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7" i="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7" i="36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7" i="35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7" i="21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7" i="1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7" i="92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F31" i="17"/>
  <c r="E31"/>
  <c r="D31"/>
  <c r="C31"/>
  <c r="F30"/>
  <c r="E30"/>
  <c r="D30"/>
  <c r="C30"/>
  <c r="F29"/>
  <c r="E29"/>
  <c r="D29"/>
  <c r="C29"/>
  <c r="F28"/>
  <c r="E28"/>
  <c r="D28"/>
  <c r="C28"/>
  <c r="F27"/>
  <c r="E27"/>
  <c r="D27"/>
  <c r="C27"/>
  <c r="F26"/>
  <c r="E26"/>
  <c r="D26"/>
  <c r="C26"/>
  <c r="F25"/>
  <c r="E25"/>
  <c r="D25"/>
  <c r="C25"/>
  <c r="F24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K36" i="33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6" i="32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6" i="31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6" i="30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6" i="29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6" i="28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6" i="27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6" i="2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6" i="25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6" i="24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J36" i="23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B36" i="22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36" i="20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36" i="19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K36" i="22"/>
  <c r="J36"/>
  <c r="I36"/>
  <c r="H36"/>
  <c r="G36"/>
  <c r="F36"/>
  <c r="E36"/>
  <c r="D36"/>
  <c r="C36"/>
  <c r="K35"/>
  <c r="J35"/>
  <c r="I35"/>
  <c r="H35"/>
  <c r="G35"/>
  <c r="F35"/>
  <c r="E35"/>
  <c r="D35"/>
  <c r="C35"/>
  <c r="K34"/>
  <c r="J34"/>
  <c r="I34"/>
  <c r="H34"/>
  <c r="G34"/>
  <c r="F34"/>
  <c r="E34"/>
  <c r="D34"/>
  <c r="C34"/>
  <c r="K33"/>
  <c r="J33"/>
  <c r="I33"/>
  <c r="H33"/>
  <c r="G33"/>
  <c r="F33"/>
  <c r="E33"/>
  <c r="D33"/>
  <c r="C33"/>
  <c r="K32"/>
  <c r="J32"/>
  <c r="I32"/>
  <c r="H32"/>
  <c r="G32"/>
  <c r="F32"/>
  <c r="E32"/>
  <c r="D32"/>
  <c r="C32"/>
  <c r="K31"/>
  <c r="J31"/>
  <c r="I31"/>
  <c r="H31"/>
  <c r="G31"/>
  <c r="F31"/>
  <c r="E31"/>
  <c r="D31"/>
  <c r="C31"/>
  <c r="K30"/>
  <c r="J30"/>
  <c r="I30"/>
  <c r="H30"/>
  <c r="G30"/>
  <c r="F30"/>
  <c r="E30"/>
  <c r="D30"/>
  <c r="C30"/>
  <c r="K29"/>
  <c r="J29"/>
  <c r="I29"/>
  <c r="H29"/>
  <c r="G29"/>
  <c r="F29"/>
  <c r="E29"/>
  <c r="D29"/>
  <c r="C29"/>
  <c r="K28"/>
  <c r="J28"/>
  <c r="I28"/>
  <c r="H28"/>
  <c r="G28"/>
  <c r="F28"/>
  <c r="E28"/>
  <c r="D28"/>
  <c r="C28"/>
  <c r="K27"/>
  <c r="J27"/>
  <c r="I27"/>
  <c r="H27"/>
  <c r="G27"/>
  <c r="F27"/>
  <c r="E27"/>
  <c r="D27"/>
  <c r="C27"/>
  <c r="K26"/>
  <c r="J26"/>
  <c r="I26"/>
  <c r="H26"/>
  <c r="G26"/>
  <c r="F26"/>
  <c r="E26"/>
  <c r="D26"/>
  <c r="C26"/>
  <c r="K25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K36" i="20"/>
  <c r="J36"/>
  <c r="I36"/>
  <c r="H36"/>
  <c r="G36"/>
  <c r="F36"/>
  <c r="E36"/>
  <c r="D36"/>
  <c r="C36"/>
  <c r="K35"/>
  <c r="J35"/>
  <c r="I35"/>
  <c r="H35"/>
  <c r="G35"/>
  <c r="F35"/>
  <c r="E35"/>
  <c r="D35"/>
  <c r="C35"/>
  <c r="K34"/>
  <c r="J34"/>
  <c r="I34"/>
  <c r="H34"/>
  <c r="G34"/>
  <c r="F34"/>
  <c r="E34"/>
  <c r="D34"/>
  <c r="C34"/>
  <c r="K33"/>
  <c r="J33"/>
  <c r="I33"/>
  <c r="H33"/>
  <c r="G33"/>
  <c r="F33"/>
  <c r="E33"/>
  <c r="D33"/>
  <c r="C33"/>
  <c r="K32"/>
  <c r="J32"/>
  <c r="I32"/>
  <c r="H32"/>
  <c r="G32"/>
  <c r="F32"/>
  <c r="E32"/>
  <c r="D32"/>
  <c r="C32"/>
  <c r="K31"/>
  <c r="J31"/>
  <c r="I31"/>
  <c r="H31"/>
  <c r="G31"/>
  <c r="F31"/>
  <c r="E31"/>
  <c r="D31"/>
  <c r="C31"/>
  <c r="K30"/>
  <c r="J30"/>
  <c r="I30"/>
  <c r="H30"/>
  <c r="G30"/>
  <c r="F30"/>
  <c r="E30"/>
  <c r="D30"/>
  <c r="C30"/>
  <c r="K29"/>
  <c r="J29"/>
  <c r="I29"/>
  <c r="H29"/>
  <c r="G29"/>
  <c r="F29"/>
  <c r="E29"/>
  <c r="D29"/>
  <c r="C29"/>
  <c r="K28"/>
  <c r="J28"/>
  <c r="I28"/>
  <c r="H28"/>
  <c r="G28"/>
  <c r="F28"/>
  <c r="E28"/>
  <c r="D28"/>
  <c r="C28"/>
  <c r="K27"/>
  <c r="J27"/>
  <c r="I27"/>
  <c r="H27"/>
  <c r="G27"/>
  <c r="F27"/>
  <c r="E27"/>
  <c r="D27"/>
  <c r="C27"/>
  <c r="K26"/>
  <c r="J26"/>
  <c r="I26"/>
  <c r="H26"/>
  <c r="G26"/>
  <c r="F26"/>
  <c r="E26"/>
  <c r="D26"/>
  <c r="C26"/>
  <c r="K25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K36" i="19"/>
  <c r="J36"/>
  <c r="I36"/>
  <c r="H36"/>
  <c r="G36"/>
  <c r="F36"/>
  <c r="E36"/>
  <c r="D36"/>
  <c r="C36"/>
  <c r="K35"/>
  <c r="J35"/>
  <c r="I35"/>
  <c r="H35"/>
  <c r="G35"/>
  <c r="F35"/>
  <c r="E35"/>
  <c r="D35"/>
  <c r="C35"/>
  <c r="K34"/>
  <c r="J34"/>
  <c r="I34"/>
  <c r="H34"/>
  <c r="G34"/>
  <c r="F34"/>
  <c r="E34"/>
  <c r="D34"/>
  <c r="C34"/>
  <c r="K33"/>
  <c r="J33"/>
  <c r="I33"/>
  <c r="H33"/>
  <c r="G33"/>
  <c r="F33"/>
  <c r="E33"/>
  <c r="D33"/>
  <c r="C33"/>
  <c r="K32"/>
  <c r="J32"/>
  <c r="I32"/>
  <c r="H32"/>
  <c r="G32"/>
  <c r="F32"/>
  <c r="E32"/>
  <c r="D32"/>
  <c r="C32"/>
  <c r="K31"/>
  <c r="J31"/>
  <c r="I31"/>
  <c r="H31"/>
  <c r="G31"/>
  <c r="F31"/>
  <c r="E31"/>
  <c r="D31"/>
  <c r="C31"/>
  <c r="K30"/>
  <c r="J30"/>
  <c r="I30"/>
  <c r="H30"/>
  <c r="G30"/>
  <c r="F30"/>
  <c r="E30"/>
  <c r="D30"/>
  <c r="C30"/>
  <c r="K29"/>
  <c r="J29"/>
  <c r="I29"/>
  <c r="H29"/>
  <c r="G29"/>
  <c r="F29"/>
  <c r="E29"/>
  <c r="D29"/>
  <c r="C29"/>
  <c r="K28"/>
  <c r="J28"/>
  <c r="I28"/>
  <c r="H28"/>
  <c r="G28"/>
  <c r="F28"/>
  <c r="E28"/>
  <c r="D28"/>
  <c r="C28"/>
  <c r="K27"/>
  <c r="J27"/>
  <c r="I27"/>
  <c r="H27"/>
  <c r="G27"/>
  <c r="F27"/>
  <c r="E27"/>
  <c r="D27"/>
  <c r="C27"/>
  <c r="K26"/>
  <c r="J26"/>
  <c r="I26"/>
  <c r="H26"/>
  <c r="G26"/>
  <c r="F26"/>
  <c r="E26"/>
  <c r="D26"/>
  <c r="C26"/>
  <c r="K25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I26" i="18"/>
  <c r="H26"/>
  <c r="G26"/>
  <c r="F26"/>
  <c r="E26"/>
  <c r="D26"/>
  <c r="C26"/>
  <c r="I25"/>
  <c r="H25"/>
  <c r="G25"/>
  <c r="F25"/>
  <c r="E25"/>
  <c r="D25"/>
  <c r="C25"/>
  <c r="I24"/>
  <c r="H24"/>
  <c r="G24"/>
  <c r="F24"/>
  <c r="E24"/>
  <c r="D24"/>
  <c r="C24"/>
  <c r="I23"/>
  <c r="H23"/>
  <c r="G23"/>
  <c r="F23"/>
  <c r="E23"/>
  <c r="D23"/>
  <c r="C23"/>
  <c r="I22"/>
  <c r="H22"/>
  <c r="G22"/>
  <c r="F22"/>
  <c r="E22"/>
  <c r="D22"/>
  <c r="C22"/>
  <c r="I21"/>
  <c r="H21"/>
  <c r="G21"/>
  <c r="F21"/>
  <c r="E21"/>
  <c r="D21"/>
  <c r="C21"/>
  <c r="I20"/>
  <c r="H20"/>
  <c r="G20"/>
  <c r="F20"/>
  <c r="E20"/>
  <c r="D20"/>
  <c r="C20"/>
  <c r="I19"/>
  <c r="H19"/>
  <c r="G19"/>
  <c r="F19"/>
  <c r="E19"/>
  <c r="D19"/>
  <c r="C19"/>
  <c r="I18"/>
  <c r="H18"/>
  <c r="G18"/>
  <c r="F18"/>
  <c r="E18"/>
  <c r="D18"/>
  <c r="C18"/>
  <c r="I17"/>
  <c r="H17"/>
  <c r="G17"/>
  <c r="F17"/>
  <c r="E17"/>
  <c r="D17"/>
  <c r="C17"/>
  <c r="I16"/>
  <c r="H16"/>
  <c r="G16"/>
  <c r="F16"/>
  <c r="E16"/>
  <c r="D16"/>
  <c r="C16"/>
  <c r="I15"/>
  <c r="H15"/>
  <c r="G15"/>
  <c r="F15"/>
  <c r="E15"/>
  <c r="D15"/>
  <c r="C15"/>
  <c r="I14"/>
  <c r="H14"/>
  <c r="G14"/>
  <c r="F14"/>
  <c r="E14"/>
  <c r="D14"/>
  <c r="C14"/>
  <c r="I13"/>
  <c r="H13"/>
  <c r="G13"/>
  <c r="F13"/>
  <c r="E13"/>
  <c r="D13"/>
  <c r="C13"/>
  <c r="I17" i="82" l="1"/>
  <c r="H23" i="84"/>
  <c r="H24"/>
  <c r="J23"/>
  <c r="H26" i="82"/>
  <c r="I23" i="84"/>
  <c r="I20"/>
  <c r="H27" i="82"/>
  <c r="H25"/>
  <c r="D14"/>
  <c r="F14"/>
  <c r="K14" s="1"/>
  <c r="I27"/>
  <c r="I26"/>
  <c r="I25"/>
  <c r="H24"/>
  <c r="K23"/>
  <c r="K16"/>
  <c r="G14"/>
  <c r="H14" s="1"/>
  <c r="I15"/>
  <c r="H22" i="84"/>
  <c r="H21"/>
  <c r="H20"/>
  <c r="H19"/>
  <c r="H18"/>
  <c r="E14"/>
  <c r="C14"/>
  <c r="J14" i="82"/>
  <c r="H13"/>
  <c r="J13"/>
  <c r="I27" i="83"/>
  <c r="K27"/>
  <c r="I26"/>
  <c r="K26"/>
  <c r="I25"/>
  <c r="K25"/>
  <c r="I24"/>
  <c r="K24"/>
  <c r="I23"/>
  <c r="K23"/>
  <c r="I22"/>
  <c r="K22"/>
  <c r="I21"/>
  <c r="K21"/>
  <c r="I20"/>
  <c r="K20"/>
  <c r="I19"/>
  <c r="K19"/>
  <c r="I18"/>
  <c r="K18"/>
  <c r="I17"/>
  <c r="K17"/>
  <c r="H13"/>
  <c r="J13"/>
  <c r="G14"/>
  <c r="I25" i="84"/>
  <c r="K25"/>
  <c r="I24"/>
  <c r="K24"/>
  <c r="K22" i="82"/>
  <c r="K21"/>
  <c r="K20"/>
  <c r="K19"/>
  <c r="K18"/>
  <c r="K17"/>
  <c r="J16"/>
  <c r="H16"/>
  <c r="E14"/>
  <c r="I14" s="1"/>
  <c r="C14"/>
  <c r="E14" i="83"/>
  <c r="C14"/>
  <c r="F14" i="84"/>
  <c r="K14" s="1"/>
  <c r="D14"/>
  <c r="H16" i="83"/>
  <c r="J16"/>
  <c r="O15" s="1"/>
  <c r="O16" s="1"/>
  <c r="I15"/>
  <c r="K15"/>
  <c r="I14" i="90"/>
  <c r="H14"/>
  <c r="J14"/>
  <c r="F14" i="85"/>
  <c r="K14" s="1"/>
  <c r="F14" i="86"/>
  <c r="K14" s="1"/>
  <c r="F14" i="87"/>
  <c r="K14" s="1"/>
  <c r="F14" i="88"/>
  <c r="K14" s="1"/>
  <c r="F14" i="89"/>
  <c r="K14" s="1"/>
  <c r="K16" i="90"/>
  <c r="H15"/>
  <c r="K23" i="84"/>
  <c r="J21"/>
  <c r="J20"/>
  <c r="J19"/>
  <c r="J18"/>
  <c r="J17"/>
  <c r="G14"/>
  <c r="J13"/>
  <c r="K27" i="85"/>
  <c r="K26"/>
  <c r="K25"/>
  <c r="K24"/>
  <c r="K23"/>
  <c r="K22"/>
  <c r="K21"/>
  <c r="K20"/>
  <c r="K19"/>
  <c r="K18"/>
  <c r="K17"/>
  <c r="J16"/>
  <c r="K15"/>
  <c r="G14"/>
  <c r="J13"/>
  <c r="K27" i="86"/>
  <c r="K26"/>
  <c r="K25"/>
  <c r="K24"/>
  <c r="K23"/>
  <c r="K22"/>
  <c r="K21"/>
  <c r="K20"/>
  <c r="K19"/>
  <c r="K18"/>
  <c r="K17"/>
  <c r="J16"/>
  <c r="K15"/>
  <c r="G14"/>
  <c r="J13"/>
  <c r="K27" i="87"/>
  <c r="K26"/>
  <c r="K25"/>
  <c r="K24"/>
  <c r="K23"/>
  <c r="K22"/>
  <c r="K21"/>
  <c r="K20"/>
  <c r="K19"/>
  <c r="K18"/>
  <c r="K17"/>
  <c r="J16"/>
  <c r="K15"/>
  <c r="G14"/>
  <c r="J13"/>
  <c r="K27" i="88"/>
  <c r="K26"/>
  <c r="K25"/>
  <c r="K24"/>
  <c r="K23"/>
  <c r="K22"/>
  <c r="K21"/>
  <c r="K20"/>
  <c r="K19"/>
  <c r="K18"/>
  <c r="K17"/>
  <c r="J16"/>
  <c r="K15"/>
  <c r="G14"/>
  <c r="J13"/>
  <c r="K27" i="89"/>
  <c r="K26"/>
  <c r="K25"/>
  <c r="K24"/>
  <c r="K23"/>
  <c r="K22"/>
  <c r="K21"/>
  <c r="K20"/>
  <c r="K19"/>
  <c r="K18"/>
  <c r="K17"/>
  <c r="J16"/>
  <c r="K15"/>
  <c r="G14"/>
  <c r="J13"/>
  <c r="K27" i="90"/>
  <c r="K26"/>
  <c r="K25"/>
  <c r="K24"/>
  <c r="K23"/>
  <c r="K22"/>
  <c r="K21"/>
  <c r="K20"/>
  <c r="K19"/>
  <c r="K18"/>
  <c r="K36" i="23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K14"/>
  <c r="K13"/>
  <c r="H24" i="91"/>
  <c r="G23"/>
  <c r="H22"/>
  <c r="G21"/>
  <c r="H20"/>
  <c r="H19"/>
  <c r="G17"/>
  <c r="H16"/>
  <c r="H15"/>
  <c r="H21" i="61"/>
  <c r="H27" i="80"/>
  <c r="H25"/>
  <c r="H23"/>
  <c r="H21"/>
  <c r="H19"/>
  <c r="H17"/>
  <c r="J11" i="33"/>
  <c r="I11"/>
  <c r="H11"/>
  <c r="G11"/>
  <c r="F11"/>
  <c r="E11"/>
  <c r="D11"/>
  <c r="C11"/>
  <c r="J11" i="32"/>
  <c r="I11"/>
  <c r="H11"/>
  <c r="G11"/>
  <c r="F11"/>
  <c r="E11"/>
  <c r="D11"/>
  <c r="C11"/>
  <c r="D11" i="31"/>
  <c r="E11"/>
  <c r="F11"/>
  <c r="G11"/>
  <c r="H11"/>
  <c r="I11"/>
  <c r="J11"/>
  <c r="D11" i="30"/>
  <c r="E11"/>
  <c r="F11"/>
  <c r="G11"/>
  <c r="H11"/>
  <c r="I11"/>
  <c r="J11"/>
  <c r="D11" i="29"/>
  <c r="E11"/>
  <c r="F11"/>
  <c r="G11"/>
  <c r="H11"/>
  <c r="I11"/>
  <c r="J11"/>
  <c r="D11" i="28"/>
  <c r="E11"/>
  <c r="F11"/>
  <c r="G11"/>
  <c r="H11"/>
  <c r="I11"/>
  <c r="J11"/>
  <c r="D11" i="27"/>
  <c r="E11"/>
  <c r="F11"/>
  <c r="G11"/>
  <c r="H11"/>
  <c r="I11"/>
  <c r="J11"/>
  <c r="D11" i="26"/>
  <c r="E11"/>
  <c r="F11"/>
  <c r="G11"/>
  <c r="H11"/>
  <c r="I11"/>
  <c r="J11"/>
  <c r="D11" i="25"/>
  <c r="E11"/>
  <c r="F11"/>
  <c r="G11"/>
  <c r="H11"/>
  <c r="I11"/>
  <c r="J11"/>
  <c r="D11" i="24"/>
  <c r="E11"/>
  <c r="F11"/>
  <c r="G11"/>
  <c r="H11"/>
  <c r="I11"/>
  <c r="J11"/>
  <c r="D11" i="23"/>
  <c r="E11"/>
  <c r="F11"/>
  <c r="G11"/>
  <c r="H11"/>
  <c r="I11"/>
  <c r="J11"/>
  <c r="D11" i="22"/>
  <c r="E11"/>
  <c r="F11"/>
  <c r="G11"/>
  <c r="H11"/>
  <c r="I11"/>
  <c r="J11"/>
  <c r="E11" i="20"/>
  <c r="F11"/>
  <c r="G11"/>
  <c r="H11"/>
  <c r="I11"/>
  <c r="J11"/>
  <c r="I13" i="80"/>
  <c r="K15"/>
  <c r="H16"/>
  <c r="H18"/>
  <c r="H20"/>
  <c r="H22"/>
  <c r="H24"/>
  <c r="H26"/>
  <c r="I15"/>
  <c r="H15"/>
  <c r="I16"/>
  <c r="I18" i="55"/>
  <c r="I20"/>
  <c r="I22"/>
  <c r="I24"/>
  <c r="I19"/>
  <c r="I21"/>
  <c r="I23"/>
  <c r="I25"/>
  <c r="G32" i="62"/>
  <c r="F32"/>
  <c r="E32"/>
  <c r="D32"/>
  <c r="C32"/>
  <c r="G31"/>
  <c r="F31"/>
  <c r="E31"/>
  <c r="D31"/>
  <c r="C31"/>
  <c r="H17" i="81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J17" i="80"/>
  <c r="K20"/>
  <c r="K26"/>
  <c r="H17" i="78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4" i="91"/>
  <c r="H18"/>
  <c r="G14"/>
  <c r="I14"/>
  <c r="G15"/>
  <c r="I15"/>
  <c r="I16"/>
  <c r="H17"/>
  <c r="I17"/>
  <c r="G18"/>
  <c r="I18"/>
  <c r="G19"/>
  <c r="I19"/>
  <c r="I20"/>
  <c r="H21"/>
  <c r="I21"/>
  <c r="G22"/>
  <c r="I22"/>
  <c r="H23"/>
  <c r="I23"/>
  <c r="G24"/>
  <c r="I24"/>
  <c r="H17" i="77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6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5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4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3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2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1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0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67"/>
  <c r="I17"/>
  <c r="J17"/>
  <c r="K17"/>
  <c r="H18"/>
  <c r="I18"/>
  <c r="J18"/>
  <c r="K18"/>
  <c r="H19"/>
  <c r="I19"/>
  <c r="J19"/>
  <c r="K19"/>
  <c r="H20"/>
  <c r="I20"/>
  <c r="J20"/>
  <c r="K20"/>
  <c r="J21"/>
  <c r="H22"/>
  <c r="I22"/>
  <c r="J22"/>
  <c r="K22"/>
  <c r="H23"/>
  <c r="I23"/>
  <c r="J23"/>
  <c r="K23"/>
  <c r="H24"/>
  <c r="I24"/>
  <c r="J24"/>
  <c r="K24"/>
  <c r="H25"/>
  <c r="I25"/>
  <c r="J25"/>
  <c r="K25"/>
  <c r="H26"/>
  <c r="J26"/>
  <c r="K26"/>
  <c r="H27"/>
  <c r="I27"/>
  <c r="J27"/>
  <c r="K27"/>
  <c r="H17" i="66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J15" i="65"/>
  <c r="O15" s="1"/>
  <c r="O16" s="1"/>
  <c r="K26"/>
  <c r="J21"/>
  <c r="J20"/>
  <c r="J19"/>
  <c r="K18"/>
  <c r="J18"/>
  <c r="I18"/>
  <c r="H18"/>
  <c r="K17"/>
  <c r="J17"/>
  <c r="I17"/>
  <c r="H17"/>
  <c r="J16"/>
  <c r="H17" i="58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J22"/>
  <c r="K22"/>
  <c r="H23"/>
  <c r="J23"/>
  <c r="K23"/>
  <c r="H24"/>
  <c r="J24"/>
  <c r="K24"/>
  <c r="H25"/>
  <c r="I25"/>
  <c r="J25"/>
  <c r="K25"/>
  <c r="H26"/>
  <c r="I26"/>
  <c r="J26"/>
  <c r="K26"/>
  <c r="H27"/>
  <c r="J27"/>
  <c r="K27"/>
  <c r="H28"/>
  <c r="I28"/>
  <c r="J28"/>
  <c r="K28"/>
  <c r="H29"/>
  <c r="J29"/>
  <c r="K29"/>
  <c r="H30"/>
  <c r="J30"/>
  <c r="K30"/>
  <c r="H31"/>
  <c r="I31"/>
  <c r="J31"/>
  <c r="K31"/>
  <c r="H32"/>
  <c r="I32"/>
  <c r="J32"/>
  <c r="K32"/>
  <c r="H33"/>
  <c r="J33"/>
  <c r="K33"/>
  <c r="H34"/>
  <c r="J34"/>
  <c r="K34"/>
  <c r="H35"/>
  <c r="I35"/>
  <c r="J35"/>
  <c r="K35"/>
  <c r="H36"/>
  <c r="J36"/>
  <c r="K36"/>
  <c r="H37"/>
  <c r="J37"/>
  <c r="K37"/>
  <c r="H17" i="48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49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0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1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2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3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4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9" i="55"/>
  <c r="J19"/>
  <c r="K19"/>
  <c r="H20"/>
  <c r="J20"/>
  <c r="K20"/>
  <c r="H21"/>
  <c r="J21"/>
  <c r="K21"/>
  <c r="H22"/>
  <c r="J22"/>
  <c r="K22"/>
  <c r="H23"/>
  <c r="J23"/>
  <c r="K23"/>
  <c r="H24"/>
  <c r="J24"/>
  <c r="K24"/>
  <c r="H25"/>
  <c r="J25"/>
  <c r="K25"/>
  <c r="K26"/>
  <c r="K15"/>
  <c r="H17" i="56"/>
  <c r="I17"/>
  <c r="J17"/>
  <c r="K17"/>
  <c r="H18"/>
  <c r="I18"/>
  <c r="J18"/>
  <c r="K18"/>
  <c r="H19"/>
  <c r="J19"/>
  <c r="K19"/>
  <c r="H20"/>
  <c r="I20"/>
  <c r="J20"/>
  <c r="K20"/>
  <c r="H21"/>
  <c r="J21"/>
  <c r="K21"/>
  <c r="H22"/>
  <c r="I22"/>
  <c r="J22"/>
  <c r="K22"/>
  <c r="H23"/>
  <c r="J23"/>
  <c r="K23"/>
  <c r="K25"/>
  <c r="B42" i="81"/>
  <c r="G11"/>
  <c r="F11"/>
  <c r="E11"/>
  <c r="D11"/>
  <c r="C11"/>
  <c r="B42" i="80"/>
  <c r="G11"/>
  <c r="F11"/>
  <c r="E11"/>
  <c r="D11"/>
  <c r="C11"/>
  <c r="B42" i="78"/>
  <c r="G11"/>
  <c r="F11"/>
  <c r="E11"/>
  <c r="D11"/>
  <c r="C11"/>
  <c r="B41" i="91"/>
  <c r="B42" i="77"/>
  <c r="G11"/>
  <c r="F11"/>
  <c r="E11"/>
  <c r="D11"/>
  <c r="C11"/>
  <c r="B42" i="76"/>
  <c r="G11"/>
  <c r="F11"/>
  <c r="E11"/>
  <c r="D11"/>
  <c r="C11"/>
  <c r="B42" i="75"/>
  <c r="G11"/>
  <c r="F11"/>
  <c r="E11"/>
  <c r="D11"/>
  <c r="C11"/>
  <c r="B42" i="74"/>
  <c r="G11"/>
  <c r="F11"/>
  <c r="E11"/>
  <c r="D11"/>
  <c r="C11"/>
  <c r="B42" i="73"/>
  <c r="G11"/>
  <c r="F11"/>
  <c r="E11"/>
  <c r="D11"/>
  <c r="C11"/>
  <c r="B42" i="72"/>
  <c r="G11"/>
  <c r="F11"/>
  <c r="E11"/>
  <c r="D11"/>
  <c r="C11"/>
  <c r="B42" i="71"/>
  <c r="G11"/>
  <c r="F11"/>
  <c r="E11"/>
  <c r="D11"/>
  <c r="C11"/>
  <c r="B42" i="70"/>
  <c r="G11"/>
  <c r="F11"/>
  <c r="E11"/>
  <c r="D11"/>
  <c r="C11"/>
  <c r="B42" i="67"/>
  <c r="G11"/>
  <c r="F11"/>
  <c r="E11"/>
  <c r="D11"/>
  <c r="C11"/>
  <c r="B42" i="66"/>
  <c r="G11"/>
  <c r="F11"/>
  <c r="E11"/>
  <c r="D11"/>
  <c r="C11"/>
  <c r="B42" i="65"/>
  <c r="G11"/>
  <c r="F11"/>
  <c r="E11"/>
  <c r="D11"/>
  <c r="C11"/>
  <c r="B42" i="64"/>
  <c r="B39" i="60"/>
  <c r="B41" i="59"/>
  <c r="B49" i="58"/>
  <c r="G11"/>
  <c r="F11"/>
  <c r="E11"/>
  <c r="D11"/>
  <c r="C11"/>
  <c r="B42" i="57"/>
  <c r="G11"/>
  <c r="F11"/>
  <c r="E11"/>
  <c r="D11"/>
  <c r="C11"/>
  <c r="B44" i="62"/>
  <c r="B42" i="56"/>
  <c r="G11"/>
  <c r="F11"/>
  <c r="E11"/>
  <c r="D11"/>
  <c r="C11"/>
  <c r="B43" i="55"/>
  <c r="G11"/>
  <c r="F11"/>
  <c r="E11"/>
  <c r="D11"/>
  <c r="C11"/>
  <c r="B42" i="54"/>
  <c r="G11"/>
  <c r="F11"/>
  <c r="E11"/>
  <c r="D11"/>
  <c r="C11"/>
  <c r="B42" i="53"/>
  <c r="G11"/>
  <c r="F11"/>
  <c r="E11"/>
  <c r="D11"/>
  <c r="C11"/>
  <c r="B42" i="52"/>
  <c r="G11"/>
  <c r="F11"/>
  <c r="E11"/>
  <c r="D11"/>
  <c r="C11"/>
  <c r="B42" i="51"/>
  <c r="G11"/>
  <c r="F11"/>
  <c r="E11"/>
  <c r="D11"/>
  <c r="C11"/>
  <c r="B42" i="50"/>
  <c r="G11"/>
  <c r="F11"/>
  <c r="E11"/>
  <c r="D11"/>
  <c r="C11"/>
  <c r="B42" i="49"/>
  <c r="G11"/>
  <c r="F11"/>
  <c r="E11"/>
  <c r="D11"/>
  <c r="C11"/>
  <c r="B42" i="48"/>
  <c r="G11"/>
  <c r="F11"/>
  <c r="E11"/>
  <c r="D11"/>
  <c r="C11"/>
  <c r="B45" i="61"/>
  <c r="B47" i="47"/>
  <c r="G11"/>
  <c r="F11"/>
  <c r="E11"/>
  <c r="D11"/>
  <c r="C11"/>
  <c r="B47" i="46"/>
  <c r="G11"/>
  <c r="F11"/>
  <c r="E11"/>
  <c r="D11"/>
  <c r="C11"/>
  <c r="B47" i="45"/>
  <c r="G11"/>
  <c r="F11"/>
  <c r="E11"/>
  <c r="D11"/>
  <c r="C11"/>
  <c r="B47" i="44"/>
  <c r="G11"/>
  <c r="F11"/>
  <c r="E11"/>
  <c r="D11"/>
  <c r="C11"/>
  <c r="B47" i="43"/>
  <c r="G11"/>
  <c r="F11"/>
  <c r="E11"/>
  <c r="D11"/>
  <c r="C11"/>
  <c r="B47" i="42"/>
  <c r="G11"/>
  <c r="F11"/>
  <c r="E11"/>
  <c r="D11"/>
  <c r="C11"/>
  <c r="B47" i="41"/>
  <c r="G11"/>
  <c r="F11"/>
  <c r="E11"/>
  <c r="D11"/>
  <c r="C11"/>
  <c r="B47" i="40"/>
  <c r="G11"/>
  <c r="F11"/>
  <c r="E11"/>
  <c r="D11"/>
  <c r="C11"/>
  <c r="B47" i="39"/>
  <c r="G11"/>
  <c r="F11"/>
  <c r="E11"/>
  <c r="D11"/>
  <c r="C11"/>
  <c r="B47" i="38"/>
  <c r="G11"/>
  <c r="F11"/>
  <c r="E11"/>
  <c r="D11"/>
  <c r="C11"/>
  <c r="B47" i="37"/>
  <c r="G11"/>
  <c r="F11"/>
  <c r="E11"/>
  <c r="D11"/>
  <c r="C11"/>
  <c r="B47" i="36"/>
  <c r="G11"/>
  <c r="F11"/>
  <c r="E11"/>
  <c r="D11"/>
  <c r="C11"/>
  <c r="B47" i="35"/>
  <c r="G11"/>
  <c r="F11"/>
  <c r="E11"/>
  <c r="D11"/>
  <c r="C11"/>
  <c r="B47" i="21"/>
  <c r="G11"/>
  <c r="F11"/>
  <c r="E11"/>
  <c r="D11"/>
  <c r="C11"/>
  <c r="B47" i="1"/>
  <c r="G11"/>
  <c r="F11"/>
  <c r="E11"/>
  <c r="D11"/>
  <c r="C11"/>
  <c r="B47" i="92"/>
  <c r="B45" i="17"/>
  <c r="B47" i="33"/>
  <c r="B47" i="32"/>
  <c r="B47" i="31"/>
  <c r="C11"/>
  <c r="B47" i="30"/>
  <c r="C11"/>
  <c r="B47" i="29"/>
  <c r="C11"/>
  <c r="B47" i="28"/>
  <c r="C11"/>
  <c r="C11" i="27"/>
  <c r="B47"/>
  <c r="B47" i="26"/>
  <c r="C11"/>
  <c r="C11" i="25"/>
  <c r="B47"/>
  <c r="C11" i="24"/>
  <c r="B47"/>
  <c r="C11" i="23"/>
  <c r="B47"/>
  <c r="B47" i="22"/>
  <c r="B47" i="20"/>
  <c r="B47" i="19"/>
  <c r="B41" i="18"/>
  <c r="C11" i="22"/>
  <c r="C11" i="20"/>
  <c r="D11"/>
  <c r="K16" i="81"/>
  <c r="K15"/>
  <c r="K16" i="80"/>
  <c r="K16" i="76"/>
  <c r="K16" i="58"/>
  <c r="K15"/>
  <c r="K27" i="57"/>
  <c r="K26"/>
  <c r="K25"/>
  <c r="K24"/>
  <c r="K23"/>
  <c r="K22"/>
  <c r="K21"/>
  <c r="K20"/>
  <c r="K19"/>
  <c r="K18"/>
  <c r="K17"/>
  <c r="K16"/>
  <c r="K15"/>
  <c r="K16" i="56"/>
  <c r="K15"/>
  <c r="K18" i="55"/>
  <c r="K17"/>
  <c r="K16"/>
  <c r="K16" i="54"/>
  <c r="K15"/>
  <c r="K16" i="53"/>
  <c r="K15"/>
  <c r="K16" i="52"/>
  <c r="K15"/>
  <c r="K16" i="51"/>
  <c r="K15"/>
  <c r="K16" i="50"/>
  <c r="K15"/>
  <c r="K16" i="49"/>
  <c r="K15"/>
  <c r="K16" i="48"/>
  <c r="K15"/>
  <c r="I37" i="92"/>
  <c r="H36"/>
  <c r="I35"/>
  <c r="H34"/>
  <c r="I33"/>
  <c r="H32"/>
  <c r="I31"/>
  <c r="H30"/>
  <c r="I29"/>
  <c r="H28"/>
  <c r="I27"/>
  <c r="H26"/>
  <c r="I25"/>
  <c r="H24"/>
  <c r="I23"/>
  <c r="H22"/>
  <c r="I21"/>
  <c r="H20"/>
  <c r="I19"/>
  <c r="H18"/>
  <c r="I17"/>
  <c r="H16"/>
  <c r="I15"/>
  <c r="D14"/>
  <c r="J13"/>
  <c r="E14"/>
  <c r="C14"/>
  <c r="K13"/>
  <c r="H15"/>
  <c r="I26"/>
  <c r="J36"/>
  <c r="I16" i="67"/>
  <c r="K15" i="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5" i="38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5" i="39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5" i="40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5" i="41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5" i="42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5" i="43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5" i="44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5" i="45"/>
  <c r="K16"/>
  <c r="K17"/>
  <c r="K18"/>
  <c r="K19"/>
  <c r="K20"/>
  <c r="K21"/>
  <c r="K22"/>
  <c r="K23"/>
  <c r="K24"/>
  <c r="K25"/>
  <c r="K26"/>
  <c r="K27"/>
  <c r="K28"/>
  <c r="K29"/>
  <c r="K30"/>
  <c r="K31"/>
  <c r="K15" i="46"/>
  <c r="K16"/>
  <c r="K17"/>
  <c r="K18"/>
  <c r="K19"/>
  <c r="K20"/>
  <c r="K21"/>
  <c r="H31" i="92"/>
  <c r="J20"/>
  <c r="I16" i="76"/>
  <c r="J16"/>
  <c r="H16"/>
  <c r="J16" i="80"/>
  <c r="K16" i="47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5"/>
  <c r="I34" i="92"/>
  <c r="J28"/>
  <c r="H23"/>
  <c r="I18"/>
  <c r="H35"/>
  <c r="J32"/>
  <c r="I30"/>
  <c r="H27"/>
  <c r="J24"/>
  <c r="I22"/>
  <c r="H19"/>
  <c r="J16"/>
  <c r="I15" i="56"/>
  <c r="I16"/>
  <c r="I15" i="57"/>
  <c r="I16"/>
  <c r="I17"/>
  <c r="I18"/>
  <c r="I19"/>
  <c r="I20"/>
  <c r="I21"/>
  <c r="I22"/>
  <c r="I23"/>
  <c r="I24"/>
  <c r="I25"/>
  <c r="I26"/>
  <c r="I27"/>
  <c r="J15" i="58"/>
  <c r="J16"/>
  <c r="I13" i="92"/>
  <c r="K32" i="45"/>
  <c r="K33"/>
  <c r="K34"/>
  <c r="K35"/>
  <c r="K36"/>
  <c r="K37"/>
  <c r="K22" i="46"/>
  <c r="K23"/>
  <c r="K24"/>
  <c r="K25"/>
  <c r="K26"/>
  <c r="K27"/>
  <c r="K28"/>
  <c r="K29"/>
  <c r="K30"/>
  <c r="K31"/>
  <c r="K32"/>
  <c r="K33"/>
  <c r="K34"/>
  <c r="K35"/>
  <c r="K36"/>
  <c r="K37"/>
  <c r="I15" i="37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J33"/>
  <c r="I33"/>
  <c r="H33"/>
  <c r="J34"/>
  <c r="H34"/>
  <c r="I34"/>
  <c r="J35"/>
  <c r="H35"/>
  <c r="I35"/>
  <c r="J36"/>
  <c r="H36"/>
  <c r="I36"/>
  <c r="J37"/>
  <c r="H37"/>
  <c r="I37"/>
  <c r="I15" i="38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15" i="39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15" i="40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15" i="41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J15" i="42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J15" i="43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15" i="44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15" i="45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15" i="46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H37" i="92"/>
  <c r="I36"/>
  <c r="J34"/>
  <c r="H33"/>
  <c r="I32"/>
  <c r="J30"/>
  <c r="H29"/>
  <c r="I28"/>
  <c r="J26"/>
  <c r="H25"/>
  <c r="I24"/>
  <c r="J22"/>
  <c r="H21"/>
  <c r="I20"/>
  <c r="J18"/>
  <c r="H17"/>
  <c r="I16"/>
  <c r="H13"/>
  <c r="I15" i="58"/>
  <c r="I16"/>
  <c r="H15" i="57"/>
  <c r="J15"/>
  <c r="H16"/>
  <c r="J16"/>
  <c r="H17"/>
  <c r="J17"/>
  <c r="H18"/>
  <c r="J18"/>
  <c r="H19"/>
  <c r="J19"/>
  <c r="H20"/>
  <c r="J20"/>
  <c r="H21"/>
  <c r="J21"/>
  <c r="H22"/>
  <c r="J22"/>
  <c r="H23"/>
  <c r="J23"/>
  <c r="H24"/>
  <c r="J24"/>
  <c r="H25"/>
  <c r="J25"/>
  <c r="H26"/>
  <c r="J26"/>
  <c r="H27"/>
  <c r="J27"/>
  <c r="H15" i="56"/>
  <c r="J15"/>
  <c r="H16"/>
  <c r="J16"/>
  <c r="J26" i="4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15" i="47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H14" i="61"/>
  <c r="I14"/>
  <c r="G14"/>
  <c r="I15"/>
  <c r="G15"/>
  <c r="H15"/>
  <c r="H16"/>
  <c r="I16"/>
  <c r="G16"/>
  <c r="I17"/>
  <c r="G17"/>
  <c r="H17"/>
  <c r="H18"/>
  <c r="I18"/>
  <c r="G18"/>
  <c r="I19"/>
  <c r="G19"/>
  <c r="H19"/>
  <c r="H20"/>
  <c r="I20"/>
  <c r="G20"/>
  <c r="H22"/>
  <c r="I22"/>
  <c r="G22"/>
  <c r="I15" i="48"/>
  <c r="J15"/>
  <c r="H15"/>
  <c r="I16"/>
  <c r="J16"/>
  <c r="H16"/>
  <c r="I15" i="49"/>
  <c r="J15"/>
  <c r="O16" s="1"/>
  <c r="O17" s="1"/>
  <c r="H15"/>
  <c r="I16"/>
  <c r="J16"/>
  <c r="H16"/>
  <c r="I15" i="50"/>
  <c r="J15"/>
  <c r="O16" s="1"/>
  <c r="O17" s="1"/>
  <c r="H15"/>
  <c r="I16"/>
  <c r="J16"/>
  <c r="H16"/>
  <c r="I15" i="51"/>
  <c r="J15"/>
  <c r="O16" s="1"/>
  <c r="O17" s="1"/>
  <c r="H15"/>
  <c r="I16"/>
  <c r="J16"/>
  <c r="H16"/>
  <c r="I15" i="52"/>
  <c r="J15"/>
  <c r="O16" s="1"/>
  <c r="O17" s="1"/>
  <c r="H15"/>
  <c r="I16"/>
  <c r="J16"/>
  <c r="H16"/>
  <c r="I15" i="53"/>
  <c r="J15"/>
  <c r="O16" s="1"/>
  <c r="O17" s="1"/>
  <c r="H15"/>
  <c r="I16"/>
  <c r="J16"/>
  <c r="H16"/>
  <c r="I15" i="54"/>
  <c r="J15"/>
  <c r="O16" s="1"/>
  <c r="O17" s="1"/>
  <c r="H15"/>
  <c r="I16"/>
  <c r="J16"/>
  <c r="H16"/>
  <c r="J16" i="55"/>
  <c r="I16"/>
  <c r="H17"/>
  <c r="J17"/>
  <c r="O16" s="1"/>
  <c r="J18"/>
  <c r="H18"/>
  <c r="J15" i="81"/>
  <c r="O15" s="1"/>
  <c r="O16" s="1"/>
  <c r="H15"/>
  <c r="I15"/>
  <c r="J16"/>
  <c r="H16"/>
  <c r="I16"/>
  <c r="J15" i="80"/>
  <c r="O15" s="1"/>
  <c r="H15" i="58"/>
  <c r="H16"/>
  <c r="H16" i="55"/>
  <c r="J37" i="92"/>
  <c r="J35"/>
  <c r="J33"/>
  <c r="J31"/>
  <c r="J29"/>
  <c r="J27"/>
  <c r="J25"/>
  <c r="J23"/>
  <c r="J21"/>
  <c r="J19"/>
  <c r="J17"/>
  <c r="J15"/>
  <c r="G14"/>
  <c r="J14" s="1"/>
  <c r="F14"/>
  <c r="K14" s="1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O16" i="80"/>
  <c r="I14" i="92"/>
  <c r="H14"/>
  <c r="M13" i="64"/>
  <c r="M14"/>
  <c r="M15"/>
  <c r="M16"/>
  <c r="M17"/>
  <c r="M18"/>
  <c r="M19"/>
  <c r="M20"/>
  <c r="M21"/>
  <c r="M22"/>
  <c r="M23"/>
  <c r="L13"/>
  <c r="I13" s="1"/>
  <c r="F49" i="17"/>
  <c r="G14" i="65"/>
  <c r="F14"/>
  <c r="K14" s="1"/>
  <c r="E14"/>
  <c r="D14"/>
  <c r="C14"/>
  <c r="N13"/>
  <c r="J13"/>
  <c r="K13"/>
  <c r="G14" i="55"/>
  <c r="F14"/>
  <c r="K14" s="1"/>
  <c r="E14"/>
  <c r="D14"/>
  <c r="C14"/>
  <c r="J14"/>
  <c r="H14"/>
  <c r="J14" i="65"/>
  <c r="M12" i="62"/>
  <c r="I13"/>
  <c r="I13" i="91"/>
  <c r="I21" i="64"/>
  <c r="I22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3" i="61"/>
  <c r="H14" i="64"/>
  <c r="H13" i="61"/>
  <c r="G13"/>
  <c r="G14" i="64"/>
  <c r="N46" i="92"/>
  <c r="N44"/>
  <c r="N43"/>
  <c r="N42"/>
  <c r="N41"/>
  <c r="N40"/>
  <c r="O15"/>
  <c r="O16" s="1"/>
  <c r="G14" i="66"/>
  <c r="J14" s="1"/>
  <c r="F14"/>
  <c r="E14"/>
  <c r="D14"/>
  <c r="C14"/>
  <c r="G14" i="67"/>
  <c r="F14"/>
  <c r="K14" s="1"/>
  <c r="E14"/>
  <c r="D14"/>
  <c r="C14"/>
  <c r="G14" i="70"/>
  <c r="F14"/>
  <c r="E14"/>
  <c r="D14"/>
  <c r="C14"/>
  <c r="G14" i="71"/>
  <c r="F14"/>
  <c r="K14"/>
  <c r="E14"/>
  <c r="D14"/>
  <c r="C14"/>
  <c r="G14" i="72"/>
  <c r="F14"/>
  <c r="E14"/>
  <c r="D14"/>
  <c r="C14"/>
  <c r="G14" i="73"/>
  <c r="F14"/>
  <c r="K14" s="1"/>
  <c r="E14"/>
  <c r="D14"/>
  <c r="C14"/>
  <c r="G14" i="74"/>
  <c r="F14"/>
  <c r="E14"/>
  <c r="D14"/>
  <c r="C14"/>
  <c r="G14" i="75"/>
  <c r="F14"/>
  <c r="K14" s="1"/>
  <c r="E14"/>
  <c r="D14"/>
  <c r="C14"/>
  <c r="D14" i="76"/>
  <c r="E14"/>
  <c r="F14"/>
  <c r="G14"/>
  <c r="C14"/>
  <c r="G14" i="77"/>
  <c r="J14" s="1"/>
  <c r="F14"/>
  <c r="E14"/>
  <c r="D14"/>
  <c r="C14"/>
  <c r="G14" i="78"/>
  <c r="F14"/>
  <c r="H14" s="1"/>
  <c r="E14"/>
  <c r="D14"/>
  <c r="C14"/>
  <c r="G14" i="80"/>
  <c r="F14"/>
  <c r="K14" s="1"/>
  <c r="E14"/>
  <c r="D14"/>
  <c r="C14"/>
  <c r="G14" i="81"/>
  <c r="J14" s="1"/>
  <c r="F14"/>
  <c r="K14"/>
  <c r="E14"/>
  <c r="D14"/>
  <c r="C14"/>
  <c r="L26" i="91"/>
  <c r="H15" i="70"/>
  <c r="H16"/>
  <c r="J15" i="66"/>
  <c r="O15" s="1"/>
  <c r="O16" s="1"/>
  <c r="I13" i="65"/>
  <c r="H13"/>
  <c r="K16" i="66"/>
  <c r="J16"/>
  <c r="I16"/>
  <c r="H16"/>
  <c r="K15"/>
  <c r="I15"/>
  <c r="H15"/>
  <c r="K14"/>
  <c r="I14"/>
  <c r="K13"/>
  <c r="J13"/>
  <c r="I13"/>
  <c r="H13"/>
  <c r="K16" i="67"/>
  <c r="J16"/>
  <c r="H16"/>
  <c r="K15"/>
  <c r="J15"/>
  <c r="O15" s="1"/>
  <c r="O16" s="1"/>
  <c r="I15"/>
  <c r="H15"/>
  <c r="J14"/>
  <c r="H14"/>
  <c r="K13"/>
  <c r="J13"/>
  <c r="I13"/>
  <c r="H13"/>
  <c r="K16" i="70"/>
  <c r="J16"/>
  <c r="I16"/>
  <c r="K15"/>
  <c r="J15"/>
  <c r="O15" s="1"/>
  <c r="O16" s="1"/>
  <c r="I15"/>
  <c r="K14"/>
  <c r="J14"/>
  <c r="K13"/>
  <c r="J13"/>
  <c r="I13"/>
  <c r="H13"/>
  <c r="K16" i="71"/>
  <c r="J16"/>
  <c r="I16"/>
  <c r="H16"/>
  <c r="K15"/>
  <c r="J15"/>
  <c r="O15" s="1"/>
  <c r="O16" s="1"/>
  <c r="I15"/>
  <c r="H15"/>
  <c r="J14"/>
  <c r="K13"/>
  <c r="J13"/>
  <c r="I13"/>
  <c r="H13"/>
  <c r="K16" i="72"/>
  <c r="J16"/>
  <c r="I16"/>
  <c r="H16"/>
  <c r="K15"/>
  <c r="J15"/>
  <c r="O15" s="1"/>
  <c r="O16" s="1"/>
  <c r="I15"/>
  <c r="H15"/>
  <c r="K14"/>
  <c r="J14"/>
  <c r="H14"/>
  <c r="K13"/>
  <c r="J13"/>
  <c r="I13"/>
  <c r="H13"/>
  <c r="K16" i="73"/>
  <c r="J16"/>
  <c r="I16"/>
  <c r="H16"/>
  <c r="K15"/>
  <c r="J15"/>
  <c r="O15" s="1"/>
  <c r="O16" s="1"/>
  <c r="I15"/>
  <c r="H15"/>
  <c r="J14"/>
  <c r="H14"/>
  <c r="K13"/>
  <c r="J13"/>
  <c r="I13"/>
  <c r="H13"/>
  <c r="K16" i="74"/>
  <c r="J16"/>
  <c r="I16"/>
  <c r="H16"/>
  <c r="K15"/>
  <c r="J15"/>
  <c r="O15" s="1"/>
  <c r="O16" s="1"/>
  <c r="I15"/>
  <c r="H15"/>
  <c r="K14"/>
  <c r="J14"/>
  <c r="H14"/>
  <c r="K13"/>
  <c r="J13"/>
  <c r="I13"/>
  <c r="H13"/>
  <c r="K16" i="75"/>
  <c r="J16"/>
  <c r="I16"/>
  <c r="H16"/>
  <c r="K15"/>
  <c r="J15"/>
  <c r="O15" s="1"/>
  <c r="O16" s="1"/>
  <c r="I15"/>
  <c r="H15"/>
  <c r="J14"/>
  <c r="H14"/>
  <c r="K13"/>
  <c r="J13"/>
  <c r="I13"/>
  <c r="H13"/>
  <c r="K15" i="76"/>
  <c r="J15"/>
  <c r="O15" s="1"/>
  <c r="O16" s="1"/>
  <c r="I15"/>
  <c r="K14"/>
  <c r="J14"/>
  <c r="I14"/>
  <c r="K13"/>
  <c r="J13"/>
  <c r="I13"/>
  <c r="H13"/>
  <c r="K16" i="77"/>
  <c r="J16"/>
  <c r="I16"/>
  <c r="H16"/>
  <c r="K15"/>
  <c r="J15"/>
  <c r="O15"/>
  <c r="O16" s="1"/>
  <c r="I15"/>
  <c r="H15"/>
  <c r="K14"/>
  <c r="H14"/>
  <c r="K13"/>
  <c r="J13"/>
  <c r="I13"/>
  <c r="H13"/>
  <c r="K16" i="78"/>
  <c r="J16"/>
  <c r="I16"/>
  <c r="H16"/>
  <c r="K15"/>
  <c r="J15"/>
  <c r="O15"/>
  <c r="O16" s="1"/>
  <c r="I15"/>
  <c r="H15"/>
  <c r="K14"/>
  <c r="J14"/>
  <c r="I14"/>
  <c r="K13"/>
  <c r="J13"/>
  <c r="I13"/>
  <c r="H13"/>
  <c r="K13" i="80"/>
  <c r="J13"/>
  <c r="H13"/>
  <c r="K13" i="81"/>
  <c r="J13"/>
  <c r="I13"/>
  <c r="H13"/>
  <c r="N33"/>
  <c r="N38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H14" i="81"/>
  <c r="J14" i="80"/>
  <c r="I14" i="77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C14"/>
  <c r="D14"/>
  <c r="E14"/>
  <c r="F14"/>
  <c r="G14"/>
  <c r="I14" s="1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13"/>
  <c r="L29" i="63"/>
  <c r="L28"/>
  <c r="L27"/>
  <c r="L26"/>
  <c r="J14" i="1"/>
  <c r="G14" i="54"/>
  <c r="J14" s="1"/>
  <c r="L16" i="62"/>
  <c r="L17"/>
  <c r="D14" i="58"/>
  <c r="E14"/>
  <c r="F14"/>
  <c r="K14" s="1"/>
  <c r="G14"/>
  <c r="C14"/>
  <c r="D14" i="57"/>
  <c r="E14"/>
  <c r="F14"/>
  <c r="K14" s="1"/>
  <c r="G14"/>
  <c r="J14" s="1"/>
  <c r="C14"/>
  <c r="D14" i="56"/>
  <c r="E14"/>
  <c r="F14"/>
  <c r="K14" s="1"/>
  <c r="G14"/>
  <c r="I14" s="1"/>
  <c r="C14"/>
  <c r="C14" i="54"/>
  <c r="D14"/>
  <c r="E14"/>
  <c r="I14" s="1"/>
  <c r="F14"/>
  <c r="K14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/>
  <c r="G14"/>
  <c r="C14"/>
  <c r="D14" i="49"/>
  <c r="E14"/>
  <c r="F14"/>
  <c r="K14" s="1"/>
  <c r="G14"/>
  <c r="J14" s="1"/>
  <c r="D14" i="48"/>
  <c r="E14"/>
  <c r="F14"/>
  <c r="K14" s="1"/>
  <c r="G14"/>
  <c r="J14" s="1"/>
  <c r="C14"/>
  <c r="O16"/>
  <c r="O17" s="1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H14" i="48"/>
  <c r="H14" i="49"/>
  <c r="I14" i="51"/>
  <c r="J14"/>
  <c r="H14"/>
  <c r="J14" i="53"/>
  <c r="I14" i="57"/>
  <c r="H14"/>
  <c r="J14" i="50"/>
  <c r="H14"/>
  <c r="I14" i="52"/>
  <c r="J14"/>
  <c r="H14"/>
  <c r="J14" i="56"/>
  <c r="J14" i="58"/>
  <c r="I14"/>
  <c r="O17" i="55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43" i="60"/>
  <c r="N42"/>
  <c r="N41"/>
  <c r="N38"/>
  <c r="N35" i="59"/>
  <c r="N34"/>
  <c r="N33"/>
  <c r="N32"/>
  <c r="N30"/>
  <c r="N29"/>
  <c r="N28"/>
  <c r="N27"/>
  <c r="N48" i="58"/>
  <c r="N46"/>
  <c r="N45"/>
  <c r="N44"/>
  <c r="N43"/>
  <c r="N42"/>
  <c r="O16"/>
  <c r="K13"/>
  <c r="J13"/>
  <c r="I13"/>
  <c r="H13"/>
  <c r="N38" i="57"/>
  <c r="N37"/>
  <c r="N36"/>
  <c r="N35"/>
  <c r="N33"/>
  <c r="N32"/>
  <c r="N31"/>
  <c r="N30"/>
  <c r="N29"/>
  <c r="O16"/>
  <c r="K13"/>
  <c r="J13"/>
  <c r="I13"/>
  <c r="H13"/>
  <c r="N38" i="56"/>
  <c r="N37"/>
  <c r="N36"/>
  <c r="N35"/>
  <c r="N33"/>
  <c r="N32"/>
  <c r="N31"/>
  <c r="N30"/>
  <c r="N29"/>
  <c r="O16"/>
  <c r="K13"/>
  <c r="J13"/>
  <c r="I13"/>
  <c r="H13"/>
  <c r="N38" i="55"/>
  <c r="N37"/>
  <c r="N36"/>
  <c r="N35"/>
  <c r="N33"/>
  <c r="N32"/>
  <c r="N31"/>
  <c r="N30"/>
  <c r="N29"/>
  <c r="K13"/>
  <c r="J13"/>
  <c r="I13"/>
  <c r="H13"/>
  <c r="N38" i="54"/>
  <c r="N37"/>
  <c r="N36"/>
  <c r="N35"/>
  <c r="N33"/>
  <c r="N32"/>
  <c r="N31"/>
  <c r="N30"/>
  <c r="N29"/>
  <c r="K13"/>
  <c r="J13"/>
  <c r="I13"/>
  <c r="H13"/>
  <c r="N38" i="53"/>
  <c r="N37"/>
  <c r="N36"/>
  <c r="N35"/>
  <c r="N33"/>
  <c r="N32"/>
  <c r="N31"/>
  <c r="N30"/>
  <c r="N29"/>
  <c r="K13"/>
  <c r="J13"/>
  <c r="I13"/>
  <c r="H13"/>
  <c r="N38" i="52"/>
  <c r="N37"/>
  <c r="N36"/>
  <c r="N35"/>
  <c r="N33"/>
  <c r="N32"/>
  <c r="N31"/>
  <c r="N30"/>
  <c r="N29"/>
  <c r="K13"/>
  <c r="J13"/>
  <c r="I13"/>
  <c r="H13"/>
  <c r="N38" i="51"/>
  <c r="N37"/>
  <c r="N36"/>
  <c r="N35"/>
  <c r="N33"/>
  <c r="N32"/>
  <c r="N31"/>
  <c r="N30"/>
  <c r="N29"/>
  <c r="K13"/>
  <c r="J13"/>
  <c r="I13"/>
  <c r="H13"/>
  <c r="N38" i="50"/>
  <c r="N37"/>
  <c r="N36"/>
  <c r="N35"/>
  <c r="N33"/>
  <c r="N32"/>
  <c r="N31"/>
  <c r="N30"/>
  <c r="N29"/>
  <c r="K13"/>
  <c r="J13"/>
  <c r="I13"/>
  <c r="H13"/>
  <c r="N38" i="49"/>
  <c r="N37"/>
  <c r="N36"/>
  <c r="N35"/>
  <c r="N33"/>
  <c r="N32"/>
  <c r="N31"/>
  <c r="N30"/>
  <c r="N29"/>
  <c r="K13"/>
  <c r="J13"/>
  <c r="I13"/>
  <c r="H13"/>
  <c r="N38" i="48"/>
  <c r="N37"/>
  <c r="N36"/>
  <c r="N35"/>
  <c r="N33"/>
  <c r="N32"/>
  <c r="N31"/>
  <c r="N30"/>
  <c r="N29"/>
  <c r="K13"/>
  <c r="J13"/>
  <c r="I13"/>
  <c r="H13"/>
  <c r="N38" i="20"/>
  <c r="O17" i="58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C14"/>
  <c r="D14" i="46"/>
  <c r="E14"/>
  <c r="F14"/>
  <c r="K14" s="1"/>
  <c r="G14"/>
  <c r="J14" s="1"/>
  <c r="C14"/>
  <c r="D14" i="45"/>
  <c r="E14"/>
  <c r="F14"/>
  <c r="K14" s="1"/>
  <c r="G14"/>
  <c r="J14" s="1"/>
  <c r="C14"/>
  <c r="D14" i="44"/>
  <c r="E14"/>
  <c r="F14"/>
  <c r="K14" s="1"/>
  <c r="G14"/>
  <c r="C14"/>
  <c r="D14" i="43"/>
  <c r="E14"/>
  <c r="F14"/>
  <c r="K14" s="1"/>
  <c r="G14"/>
  <c r="C14"/>
  <c r="D14" i="42"/>
  <c r="E14"/>
  <c r="F14"/>
  <c r="K14" s="1"/>
  <c r="G14"/>
  <c r="J14" s="1"/>
  <c r="C14"/>
  <c r="D14" i="41"/>
  <c r="E14"/>
  <c r="F14"/>
  <c r="K14" s="1"/>
  <c r="G14"/>
  <c r="C14"/>
  <c r="D14" i="40"/>
  <c r="E14"/>
  <c r="F14"/>
  <c r="K14" s="1"/>
  <c r="G14"/>
  <c r="J14" s="1"/>
  <c r="C14"/>
  <c r="D14" i="39"/>
  <c r="E14"/>
  <c r="F14"/>
  <c r="K14" s="1"/>
  <c r="G14"/>
  <c r="J14" s="1"/>
  <c r="C14"/>
  <c r="D14" i="38"/>
  <c r="E14"/>
  <c r="F14"/>
  <c r="K14" s="1"/>
  <c r="G14"/>
  <c r="J14" s="1"/>
  <c r="C14"/>
  <c r="G14" i="37"/>
  <c r="D14"/>
  <c r="E14"/>
  <c r="F14"/>
  <c r="K14"/>
  <c r="C14"/>
  <c r="K37" i="36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N46" i="47"/>
  <c r="N44"/>
  <c r="N43"/>
  <c r="N42"/>
  <c r="N41"/>
  <c r="N40"/>
  <c r="O15"/>
  <c r="K13"/>
  <c r="J13"/>
  <c r="I13"/>
  <c r="H13"/>
  <c r="N45" i="46"/>
  <c r="N44"/>
  <c r="N43"/>
  <c r="N42"/>
  <c r="N41"/>
  <c r="O15"/>
  <c r="O16" s="1"/>
  <c r="K13"/>
  <c r="J13"/>
  <c r="I13"/>
  <c r="H13"/>
  <c r="N45" i="45"/>
  <c r="N44"/>
  <c r="N43"/>
  <c r="N42"/>
  <c r="N41"/>
  <c r="K39"/>
  <c r="J39"/>
  <c r="I39"/>
  <c r="H39"/>
  <c r="O15"/>
  <c r="O16" s="1"/>
  <c r="K13"/>
  <c r="J13"/>
  <c r="I13"/>
  <c r="H13"/>
  <c r="N46" i="44"/>
  <c r="N44"/>
  <c r="N43"/>
  <c r="N42"/>
  <c r="N41"/>
  <c r="N40"/>
  <c r="O15"/>
  <c r="K13"/>
  <c r="J13"/>
  <c r="I13"/>
  <c r="H13"/>
  <c r="N45" i="43"/>
  <c r="N44"/>
  <c r="N43"/>
  <c r="N42"/>
  <c r="N41"/>
  <c r="O15"/>
  <c r="K13"/>
  <c r="J13"/>
  <c r="I13"/>
  <c r="H13"/>
  <c r="N46" i="42"/>
  <c r="N44"/>
  <c r="N43"/>
  <c r="N42"/>
  <c r="N41"/>
  <c r="N40"/>
  <c r="O15"/>
  <c r="O16" s="1"/>
  <c r="K13"/>
  <c r="J13"/>
  <c r="I13"/>
  <c r="H13"/>
  <c r="N46" i="41"/>
  <c r="N44"/>
  <c r="N43"/>
  <c r="N42"/>
  <c r="N41"/>
  <c r="N40"/>
  <c r="O15"/>
  <c r="O16" s="1"/>
  <c r="K13"/>
  <c r="J13"/>
  <c r="I13"/>
  <c r="H13"/>
  <c r="N46" i="40"/>
  <c r="N44"/>
  <c r="N43"/>
  <c r="N42"/>
  <c r="N41"/>
  <c r="N40"/>
  <c r="O15"/>
  <c r="K13"/>
  <c r="J13"/>
  <c r="I13"/>
  <c r="H13"/>
  <c r="N46" i="39"/>
  <c r="N44"/>
  <c r="N43"/>
  <c r="N42"/>
  <c r="N41"/>
  <c r="N40"/>
  <c r="O15"/>
  <c r="K13"/>
  <c r="J13"/>
  <c r="I13"/>
  <c r="H13"/>
  <c r="N46" i="38"/>
  <c r="N44"/>
  <c r="N43"/>
  <c r="N42"/>
  <c r="N41"/>
  <c r="N40"/>
  <c r="O15"/>
  <c r="O16" s="1"/>
  <c r="K13"/>
  <c r="J13"/>
  <c r="I13"/>
  <c r="H13"/>
  <c r="N46" i="37"/>
  <c r="N44"/>
  <c r="N43"/>
  <c r="N42"/>
  <c r="N41"/>
  <c r="N40"/>
  <c r="O15"/>
  <c r="K13"/>
  <c r="J13"/>
  <c r="I13"/>
  <c r="H13"/>
  <c r="N46" i="36"/>
  <c r="N44"/>
  <c r="N43"/>
  <c r="N42"/>
  <c r="N41"/>
  <c r="N40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O16" s="1"/>
  <c r="I15"/>
  <c r="H15"/>
  <c r="K13"/>
  <c r="J13"/>
  <c r="I13"/>
  <c r="H13"/>
  <c r="N46" i="35"/>
  <c r="N44"/>
  <c r="N43"/>
  <c r="N42"/>
  <c r="N41"/>
  <c r="N40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3"/>
  <c r="J13"/>
  <c r="I13"/>
  <c r="H13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/>
  <c r="O16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13"/>
  <c r="N46"/>
  <c r="N44"/>
  <c r="N43"/>
  <c r="N42"/>
  <c r="N41"/>
  <c r="N40"/>
  <c r="J14" i="37"/>
  <c r="H14" i="40"/>
  <c r="H14" i="42"/>
  <c r="J14" i="44"/>
  <c r="I14"/>
  <c r="H14" i="46"/>
  <c r="I14" i="39"/>
  <c r="H14"/>
  <c r="J14" i="41"/>
  <c r="J14" i="43"/>
  <c r="I14"/>
  <c r="H14" i="45"/>
  <c r="J14" i="47"/>
  <c r="I14" i="21"/>
  <c r="O16" i="37"/>
  <c r="O16" i="39"/>
  <c r="O16" i="43"/>
  <c r="O16" i="47"/>
  <c r="O16" i="40"/>
  <c r="O16" i="44"/>
  <c r="I14" i="36"/>
  <c r="J14" i="21"/>
  <c r="H14" i="36"/>
  <c r="J14"/>
  <c r="H14" i="35"/>
  <c r="C14" i="49"/>
  <c r="I14" i="38"/>
  <c r="I14" i="55"/>
  <c r="I14" i="88" l="1"/>
  <c r="H14"/>
  <c r="J14"/>
  <c r="I14" i="86"/>
  <c r="H14"/>
  <c r="J14"/>
  <c r="I14" i="84"/>
  <c r="H14"/>
  <c r="J14"/>
  <c r="I14" i="89"/>
  <c r="H14"/>
  <c r="J14"/>
  <c r="I14" i="87"/>
  <c r="H14"/>
  <c r="J14"/>
  <c r="I14" i="85"/>
  <c r="H14"/>
  <c r="J14"/>
  <c r="I14" i="83"/>
  <c r="H14"/>
  <c r="J14"/>
  <c r="I14" i="80"/>
  <c r="H14" i="76"/>
  <c r="I14" i="74"/>
  <c r="I14" i="72"/>
  <c r="H14" i="71"/>
  <c r="I14" i="70"/>
  <c r="I18" i="64"/>
  <c r="I17"/>
  <c r="I14"/>
  <c r="H14" i="58"/>
  <c r="H14" i="54"/>
  <c r="H14" i="53"/>
  <c r="I14"/>
  <c r="I14" i="50"/>
  <c r="I14" i="49"/>
  <c r="I14" i="48"/>
  <c r="H14" i="47"/>
  <c r="I14"/>
  <c r="H14" i="44"/>
  <c r="H14" i="43"/>
  <c r="I14" i="41"/>
  <c r="I14" i="40"/>
  <c r="H14" i="37"/>
  <c r="I14" i="35"/>
  <c r="H14" i="21"/>
  <c r="H14" i="1"/>
  <c r="I14" i="37"/>
  <c r="H14" i="38"/>
  <c r="I14" i="45"/>
  <c r="H14" i="41"/>
  <c r="I14" i="46"/>
  <c r="I14" i="42"/>
  <c r="K14" i="1"/>
  <c r="H14" i="56"/>
  <c r="I14" i="71"/>
  <c r="H14" i="80"/>
  <c r="I14" i="81"/>
  <c r="H14" i="70"/>
  <c r="I14" i="75"/>
  <c r="I14" i="73"/>
  <c r="I14" i="67"/>
  <c r="H14" i="66"/>
  <c r="I16" i="64"/>
  <c r="I20"/>
  <c r="I15"/>
  <c r="I19"/>
  <c r="I23"/>
  <c r="H14" i="65"/>
  <c r="I14"/>
  <c r="G20" i="91"/>
  <c r="G16"/>
</calcChain>
</file>

<file path=xl/sharedStrings.xml><?xml version="1.0" encoding="utf-8"?>
<sst xmlns="http://schemas.openxmlformats.org/spreadsheetml/2006/main" count="1116" uniqueCount="180">
  <si>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</si>
  <si>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</si>
  <si>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</si>
  <si>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</si>
  <si>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</si>
  <si>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</si>
  <si>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</si>
  <si>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</si>
  <si>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</si>
  <si>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</si>
  <si>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</si>
  <si>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</si>
  <si>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</si>
  <si>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</si>
  <si>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</si>
  <si>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</si>
  <si>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</si>
  <si>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</si>
  <si>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</si>
  <si>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</si>
  <si>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</si>
  <si>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</si>
  <si>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</si>
  <si>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</si>
  <si>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</si>
  <si>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</si>
  <si>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</si>
  <si>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</si>
  <si>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</si>
  <si>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</si>
  <si>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</si>
  <si>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</si>
  <si>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</si>
  <si>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</si>
  <si>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</si>
  <si>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</si>
  <si>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</si>
  <si>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</si>
  <si>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</si>
  <si>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</si>
  <si>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</si>
  <si>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</si>
  <si>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</si>
  <si>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</si>
  <si>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</si>
  <si>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</si>
  <si>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</si>
  <si>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</si>
  <si>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</si>
  <si>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</si>
  <si>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</si>
  <si>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</si>
  <si>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</si>
  <si>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</si>
  <si>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</si>
  <si>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</si>
  <si>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</si>
  <si>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</si>
  <si>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</si>
  <si>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</si>
  <si>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</si>
  <si>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</si>
  <si>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</si>
  <si>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</si>
  <si>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</si>
  <si>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</si>
  <si>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</si>
  <si>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</si>
  <si>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</si>
  <si>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</si>
  <si>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</si>
  <si>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</si>
  <si>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</si>
  <si>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</si>
  <si>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</si>
  <si>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</si>
  <si>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</si>
  <si>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</si>
  <si>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</si>
  <si>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</si>
  <si>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</si>
  <si>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</si>
  <si>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</si>
  <si>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</si>
  <si>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</si>
  <si>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</si>
  <si>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</si>
  <si>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</si>
  <si>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</si>
  <si>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</si>
  <si>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</si>
  <si>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</si>
  <si>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</si>
  <si>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</si>
  <si>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</si>
  <si>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</si>
  <si>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</si>
  <si>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</si>
  <si>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</si>
  <si>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</si>
  <si>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</si>
  <si>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</si>
  <si>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</si>
  <si>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</si>
  <si>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</si>
  <si>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</si>
  <si>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</si>
  <si>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</si>
  <si>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</si>
  <si>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% del total '11</t>
  </si>
  <si>
    <t>% Cambio   '11/'10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</si>
  <si>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</si>
  <si>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</si>
  <si>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</si>
  <si>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</si>
  <si>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</si>
  <si>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</si>
  <si>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</si>
  <si>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</si>
  <si>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</si>
  <si>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</si>
  <si>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</si>
  <si>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</si>
  <si>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</si>
  <si>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</si>
  <si>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</si>
  <si>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</si>
  <si>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</si>
  <si>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</si>
  <si>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</si>
  <si>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</si>
  <si>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</si>
  <si>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</si>
  <si>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</si>
  <si>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</si>
  <si>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</si>
  <si>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</si>
  <si>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</si>
  <si>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</si>
  <si>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</si>
  <si>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</si>
  <si>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</si>
  <si>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</si>
  <si>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</si>
  <si>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</si>
  <si>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</si>
  <si>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</si>
  <si>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</si>
  <si>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</si>
  <si>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</si>
  <si>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</si>
  <si>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</si>
  <si>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</si>
  <si>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</si>
  <si>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</si>
  <si>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</si>
  <si>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</si>
  <si>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</si>
  <si>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</si>
  <si>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</si>
  <si>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</si>
  <si>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>Cambio '12/'11</t>
  </si>
  <si>
    <t>-</t>
  </si>
  <si>
    <t>Posición 2012</t>
  </si>
  <si>
    <t xml:space="preserve">Posición 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</si>
  <si>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mayo-julio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</si>
  <si>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mayo-julio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</si>
  <si>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mayo-julio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</si>
  <si>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mayo-julio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</si>
  <si>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mayo-julio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</si>
  <si>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mayo-julio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</si>
  <si>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mayo-julio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</si>
  <si>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mayo-julio de 2012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</si>
  <si>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mayo-julio de 2012,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</si>
  <si>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mayo-julio de 2012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</si>
  <si>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Estadística, Gran Encuesta Integrada de Hogares (GEIH) Julio 2012.</t>
  </si>
  <si>
    <t>Datos Para Mayo de 2012   Brasil. Dato para Junio: Chile, Eurozona, Japón</t>
  </si>
  <si>
    <t>Fuente: The Economist. Edición impresa 1 de Septiembre de 2012.</t>
  </si>
  <si>
    <t xml:space="preserve">Dato para julio: EE.UU,Canadá, Mexico, Perú y Venezuela. Dato para el primer trimestre de 2012: . </t>
  </si>
  <si>
    <t>Dato para el segundo trimestre de 2012:  China, Argentina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</si>
</sst>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0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00455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19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1" xfId="1" applyFont="1" applyFill="1" applyBorder="1"/>
    <xf numFmtId="3" fontId="14" fillId="3" borderId="11" xfId="2" applyNumberFormat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/>
    </xf>
    <xf numFmtId="0" fontId="12" fillId="2" borderId="13" xfId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3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67" fontId="2" fillId="3" borderId="11" xfId="2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2" fillId="2" borderId="15" xfId="2" applyNumberFormat="1" applyFont="1" applyFill="1" applyBorder="1" applyAlignment="1">
      <alignment horizontal="center" vertic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164" fontId="11" fillId="2" borderId="2" xfId="2" applyNumberFormat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1" fillId="2" borderId="18" xfId="1" applyFont="1" applyFill="1" applyBorder="1"/>
    <xf numFmtId="0" fontId="11" fillId="2" borderId="19" xfId="1" applyFont="1" applyFill="1" applyBorder="1"/>
    <xf numFmtId="0" fontId="12" fillId="2" borderId="19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" fontId="2" fillId="3" borderId="2" xfId="2" applyNumberFormat="1" applyFont="1" applyFill="1" applyBorder="1"/>
    <xf numFmtId="3" fontId="11" fillId="2" borderId="2" xfId="2" applyNumberFormat="1" applyFont="1" applyFill="1" applyBorder="1" applyAlignment="1">
      <alignment horizontal="center" vertical="center"/>
    </xf>
    <xf numFmtId="1" fontId="11" fillId="2" borderId="11" xfId="2" applyNumberFormat="1" applyFont="1" applyFill="1" applyBorder="1" applyAlignment="1">
      <alignment horizontal="center" vertical="center"/>
    </xf>
    <xf numFmtId="3" fontId="11" fillId="2" borderId="11" xfId="2" applyNumberFormat="1" applyFont="1" applyFill="1" applyBorder="1" applyAlignment="1">
      <alignment horizontal="center" vertical="center"/>
    </xf>
    <xf numFmtId="0" fontId="14" fillId="4" borderId="0" xfId="1" applyFont="1" applyFill="1"/>
    <xf numFmtId="3" fontId="14" fillId="4" borderId="0" xfId="1" applyNumberFormat="1" applyFont="1" applyFill="1"/>
    <xf numFmtId="0" fontId="2" fillId="4" borderId="0" xfId="1" applyFont="1" applyFill="1"/>
    <xf numFmtId="3" fontId="2" fillId="4" borderId="0" xfId="1" applyNumberFormat="1" applyFont="1" applyFill="1"/>
    <xf numFmtId="164" fontId="11" fillId="2" borderId="7" xfId="3" applyNumberFormat="1" applyFont="1" applyFill="1" applyBorder="1"/>
    <xf numFmtId="3" fontId="17" fillId="2" borderId="0" xfId="2" applyNumberFormat="1" applyFont="1" applyFill="1" applyBorder="1"/>
    <xf numFmtId="0" fontId="23" fillId="2" borderId="1" xfId="1" applyFont="1" applyFill="1" applyBorder="1" applyAlignment="1"/>
    <xf numFmtId="0" fontId="11" fillId="0" borderId="9" xfId="1" applyFont="1" applyFill="1" applyBorder="1"/>
    <xf numFmtId="0" fontId="11" fillId="0" borderId="7" xfId="1" applyFont="1" applyFill="1" applyBorder="1"/>
    <xf numFmtId="0" fontId="29" fillId="2" borderId="0" xfId="1" applyFont="1" applyFill="1" applyBorder="1"/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externalLink" Target="externalLinks/externalLink4.xml"/><Relationship Id="rId8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externalLink" Target="externalLinks/externalLink3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83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16"/>
          <c:y val="0.23275843967780727"/>
          <c:w val="0.82021562265350934"/>
          <c:h val="0.54467662231879632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65.540035061732993</c:v>
                </c:pt>
                <c:pt idx="1">
                  <c:v>66.653700881815197</c:v>
                </c:pt>
                <c:pt idx="2">
                  <c:v>68.365927430731901</c:v>
                </c:pt>
                <c:pt idx="3">
                  <c:v>70.966924058991097</c:v>
                </c:pt>
                <c:pt idx="4">
                  <c:v>73.212391839999995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59.074783910976898</c:v>
                </c:pt>
                <c:pt idx="1">
                  <c:v>59.094037099350601</c:v>
                </c:pt>
                <c:pt idx="2">
                  <c:v>60.432503809040099</c:v>
                </c:pt>
                <c:pt idx="3">
                  <c:v>64.171080457975904</c:v>
                </c:pt>
                <c:pt idx="4">
                  <c:v>65.703333439999994</c:v>
                </c:pt>
              </c:numCache>
            </c:numRef>
          </c:val>
        </c:ser>
        <c:marker val="1"/>
        <c:axId val="115815552"/>
        <c:axId val="115817088"/>
      </c:lineChart>
      <c:catAx>
        <c:axId val="115815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817088"/>
        <c:crosses val="autoZero"/>
        <c:auto val="1"/>
        <c:lblAlgn val="ctr"/>
        <c:lblOffset val="100"/>
      </c:catAx>
      <c:valAx>
        <c:axId val="115817088"/>
        <c:scaling>
          <c:orientation val="minMax"/>
          <c:max val="76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81555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06E-2"/>
          <c:y val="0.88693467893978162"/>
          <c:w val="0.83447785562237964"/>
          <c:h val="8.489630697571523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47"/>
          <c:y val="1.9536019536019501E-2"/>
        </c:manualLayout>
      </c:layout>
    </c:title>
    <c:plotArea>
      <c:layout>
        <c:manualLayout>
          <c:layoutTarget val="inner"/>
          <c:xMode val="edge"/>
          <c:yMode val="edge"/>
          <c:x val="0.13427242854485688"/>
          <c:y val="0.18111530072825416"/>
          <c:w val="0.84149296298592557"/>
          <c:h val="0.54411592917082596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9.8645829906352205</c:v>
                </c:pt>
                <c:pt idx="1">
                  <c:v>11.341692860797499</c:v>
                </c:pt>
                <c:pt idx="2">
                  <c:v>11.604361357859601</c:v>
                </c:pt>
                <c:pt idx="3">
                  <c:v>9.5760796092459604</c:v>
                </c:pt>
                <c:pt idx="4">
                  <c:v>10.256540210000001</c:v>
                </c:pt>
              </c:numCache>
            </c:numRef>
          </c:val>
        </c:ser>
        <c:marker val="1"/>
        <c:axId val="115861760"/>
        <c:axId val="115748864"/>
      </c:lineChart>
      <c:catAx>
        <c:axId val="115861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748864"/>
        <c:crosses val="autoZero"/>
        <c:auto val="1"/>
        <c:lblAlgn val="ctr"/>
        <c:lblOffset val="100"/>
      </c:catAx>
      <c:valAx>
        <c:axId val="115748864"/>
        <c:scaling>
          <c:orientation val="minMax"/>
          <c:min val="9.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861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792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78.436391253451902</c:v>
                </c:pt>
                <c:pt idx="1">
                  <c:v>78.904700062328104</c:v>
                </c:pt>
                <c:pt idx="2">
                  <c:v>79.337040496932801</c:v>
                </c:pt>
                <c:pt idx="3">
                  <c:v>79.735294579339495</c:v>
                </c:pt>
                <c:pt idx="4">
                  <c:v>80.104246990646502</c:v>
                </c:pt>
                <c:pt idx="5">
                  <c:v>80.438702086749103</c:v>
                </c:pt>
                <c:pt idx="6">
                  <c:v>80.747923039011795</c:v>
                </c:pt>
                <c:pt idx="7">
                  <c:v>81.021139390000002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76.596526330232706</c:v>
                </c:pt>
                <c:pt idx="1">
                  <c:v>76.9965070390504</c:v>
                </c:pt>
                <c:pt idx="2">
                  <c:v>77.398674932836798</c:v>
                </c:pt>
                <c:pt idx="3">
                  <c:v>77.793305242093794</c:v>
                </c:pt>
                <c:pt idx="4">
                  <c:v>78.172311625608501</c:v>
                </c:pt>
                <c:pt idx="5">
                  <c:v>78.500532340734793</c:v>
                </c:pt>
                <c:pt idx="6">
                  <c:v>78.783292575224195</c:v>
                </c:pt>
                <c:pt idx="7">
                  <c:v>79.057566289999997</c:v>
                </c:pt>
              </c:numCache>
            </c:numRef>
          </c:val>
        </c:ser>
        <c:marker val="1"/>
        <c:axId val="117372800"/>
        <c:axId val="117374336"/>
      </c:lineChart>
      <c:catAx>
        <c:axId val="117372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374336"/>
        <c:crosses val="autoZero"/>
        <c:auto val="1"/>
        <c:lblAlgn val="ctr"/>
        <c:lblOffset val="100"/>
      </c:catAx>
      <c:valAx>
        <c:axId val="117374336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372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26"/>
          <c:w val="0.17144393666028226"/>
          <c:h val="0.2442883528447862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3630470476535731E-2"/>
          <c:y val="0.17373946677718427"/>
          <c:w val="0.90275170481134059"/>
          <c:h val="0.62367124600405333"/>
        </c:manualLayout>
      </c:layout>
      <c:lineChart>
        <c:grouping val="standard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65.548771122045693</c:v>
                </c:pt>
                <c:pt idx="1">
                  <c:v>67.746865832905897</c:v>
                </c:pt>
                <c:pt idx="2">
                  <c:v>64.766373125274498</c:v>
                </c:pt>
                <c:pt idx="3">
                  <c:v>65.540035061732993</c:v>
                </c:pt>
                <c:pt idx="4">
                  <c:v>66.653700881815197</c:v>
                </c:pt>
                <c:pt idx="5">
                  <c:v>68.365927430731901</c:v>
                </c:pt>
                <c:pt idx="6">
                  <c:v>70.966924058991097</c:v>
                </c:pt>
                <c:pt idx="7">
                  <c:v>73.212391839999995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participación'!$C$11:$I$11</c:f>
              <c:numCache>
                <c:formatCode>General</c:formatCode>
                <c:ptCount val="7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</c:numCache>
            </c:numRef>
          </c:cat>
          <c:val>
            <c:numRef>
              <c:f>'Tasa global de participación'!$C$26:$J$26</c:f>
              <c:numCache>
                <c:formatCode>#,##0.0</c:formatCode>
                <c:ptCount val="8"/>
                <c:pt idx="0">
                  <c:v>60.349984723289403</c:v>
                </c:pt>
                <c:pt idx="1">
                  <c:v>60.283260876053703</c:v>
                </c:pt>
                <c:pt idx="2">
                  <c:v>57.857431829469903</c:v>
                </c:pt>
                <c:pt idx="3">
                  <c:v>58.3534465394767</c:v>
                </c:pt>
                <c:pt idx="4">
                  <c:v>61.445420491958302</c:v>
                </c:pt>
                <c:pt idx="5">
                  <c:v>62.462644294475702</c:v>
                </c:pt>
                <c:pt idx="6">
                  <c:v>63.241570018421903</c:v>
                </c:pt>
                <c:pt idx="7">
                  <c:v>64.923816919999993</c:v>
                </c:pt>
              </c:numCache>
            </c:numRef>
          </c:val>
        </c:ser>
        <c:marker val="1"/>
        <c:axId val="118761344"/>
        <c:axId val="118762880"/>
      </c:lineChart>
      <c:catAx>
        <c:axId val="118761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762880"/>
        <c:crosses val="autoZero"/>
        <c:auto val="1"/>
        <c:lblAlgn val="ctr"/>
        <c:lblOffset val="100"/>
      </c:catAx>
      <c:valAx>
        <c:axId val="118762880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761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16"/>
          <c:y val="0.19438979675279316"/>
          <c:w val="0.17144393666028226"/>
          <c:h val="0.1949057504175631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3"/>
          <c:y val="6.6006634966159165E-3"/>
        </c:manualLayout>
      </c:layout>
    </c:title>
    <c:plotArea>
      <c:layout>
        <c:manualLayout>
          <c:layoutTarget val="inner"/>
          <c:xMode val="edge"/>
          <c:yMode val="edge"/>
          <c:x val="7.792462042419443E-2"/>
          <c:y val="0.15127237014525416"/>
          <c:w val="0.90275170481134059"/>
          <c:h val="0.66762575661253087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56.925747892040398</c:v>
                </c:pt>
                <c:pt idx="1">
                  <c:v>60.179948943662801</c:v>
                </c:pt>
                <c:pt idx="2">
                  <c:v>57.600441059139598</c:v>
                </c:pt>
                <c:pt idx="3">
                  <c:v>59.074783910976898</c:v>
                </c:pt>
                <c:pt idx="4">
                  <c:v>59.094037099350601</c:v>
                </c:pt>
                <c:pt idx="5">
                  <c:v>60.432503809040099</c:v>
                </c:pt>
                <c:pt idx="6">
                  <c:v>64.171080457975904</c:v>
                </c:pt>
                <c:pt idx="7">
                  <c:v>65.703333439999994</c:v>
                </c:pt>
              </c:numCache>
            </c:numRef>
          </c:val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ocupación'!$C$22:$J$22</c:f>
              <c:numCache>
                <c:formatCode>#,##0.0</c:formatCode>
                <c:ptCount val="8"/>
                <c:pt idx="0">
                  <c:v>53.1406975277214</c:v>
                </c:pt>
                <c:pt idx="1">
                  <c:v>53.2896483155101</c:v>
                </c:pt>
                <c:pt idx="2">
                  <c:v>51.331045499600997</c:v>
                </c:pt>
                <c:pt idx="3">
                  <c:v>51.7176511477779</c:v>
                </c:pt>
                <c:pt idx="4">
                  <c:v>54.1428304720203</c:v>
                </c:pt>
                <c:pt idx="5">
                  <c:v>54.896610586882304</c:v>
                </c:pt>
                <c:pt idx="6">
                  <c:v>56.1296546250164</c:v>
                </c:pt>
                <c:pt idx="7">
                  <c:v>58.08673855</c:v>
                </c:pt>
              </c:numCache>
            </c:numRef>
          </c:val>
        </c:ser>
        <c:marker val="1"/>
        <c:axId val="118871552"/>
        <c:axId val="118873088"/>
      </c:lineChart>
      <c:catAx>
        <c:axId val="118871552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873088"/>
        <c:crosses val="autoZero"/>
        <c:auto val="1"/>
        <c:lblAlgn val="ctr"/>
        <c:lblOffset val="100"/>
      </c:catAx>
      <c:valAx>
        <c:axId val="118873088"/>
        <c:scaling>
          <c:orientation val="minMax"/>
          <c:min val="4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87155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35E-2"/>
          <c:y val="0.19145628069411416"/>
          <c:w val="0.17144393666028226"/>
          <c:h val="0.1949057504175631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6673838951137443"/>
          <c:w val="0.90275170481134059"/>
          <c:h val="0.61254353266818573"/>
        </c:manualLayout>
      </c:layout>
      <c:lineChart>
        <c:grouping val="standard"/>
        <c:ser>
          <c:idx val="0"/>
          <c:order val="0"/>
          <c:tx>
            <c:strRef>
              <c:f>'Tasa de desempleo'!$B$29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desempleo'!$C$29:$J$29</c:f>
              <c:numCache>
                <c:formatCode>#,##0.0</c:formatCode>
                <c:ptCount val="8"/>
                <c:pt idx="0">
                  <c:v>11.9457961491939</c:v>
                </c:pt>
                <c:pt idx="1">
                  <c:v>11.6012546640032</c:v>
                </c:pt>
                <c:pt idx="2">
                  <c:v>11.2801158194262</c:v>
                </c:pt>
                <c:pt idx="3">
                  <c:v>11.3717248942275</c:v>
                </c:pt>
                <c:pt idx="4">
                  <c:v>11.8846758396865</c:v>
                </c:pt>
                <c:pt idx="5">
                  <c:v>12.1128937031931</c:v>
                </c:pt>
                <c:pt idx="6">
                  <c:v>11.2456323349813</c:v>
                </c:pt>
                <c:pt idx="7">
                  <c:v>10.53092198</c:v>
                </c:pt>
              </c:numCache>
            </c:numRef>
          </c:val>
        </c:ser>
        <c:ser>
          <c:idx val="1"/>
          <c:order val="1"/>
          <c:tx>
            <c:strRef>
              <c:f>'Tasa de desempleo'!$B$31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desempleo'!$C$31:$J$31</c:f>
              <c:numCache>
                <c:formatCode>#,##0.0</c:formatCode>
                <c:ptCount val="8"/>
                <c:pt idx="0">
                  <c:v>13.1551066786609</c:v>
                </c:pt>
                <c:pt idx="1">
                  <c:v>11.1693977222599</c:v>
                </c:pt>
                <c:pt idx="2">
                  <c:v>11.0642787612551</c:v>
                </c:pt>
                <c:pt idx="3">
                  <c:v>9.8645829906352205</c:v>
                </c:pt>
                <c:pt idx="4">
                  <c:v>11.341692860797499</c:v>
                </c:pt>
                <c:pt idx="5">
                  <c:v>11.604361357859601</c:v>
                </c:pt>
                <c:pt idx="6">
                  <c:v>9.5760796092459604</c:v>
                </c:pt>
                <c:pt idx="7">
                  <c:v>10.256540210000001</c:v>
                </c:pt>
              </c:numCache>
            </c:numRef>
          </c:val>
        </c:ser>
        <c:marker val="1"/>
        <c:axId val="119027200"/>
        <c:axId val="119028736"/>
      </c:lineChart>
      <c:catAx>
        <c:axId val="119027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028736"/>
        <c:crosses val="autoZero"/>
        <c:auto val="1"/>
        <c:lblAlgn val="ctr"/>
        <c:lblOffset val="100"/>
      </c:catAx>
      <c:valAx>
        <c:axId val="119028736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027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1269513023109"/>
          <c:y val="0.19389665020595487"/>
          <c:w val="0.16929686168644523"/>
          <c:h val="0.1949057504175631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4628009960293717"/>
          <c:w val="0.90275170481134059"/>
          <c:h val="0.63639760414563662"/>
        </c:manualLayout>
      </c:layout>
      <c:lineChart>
        <c:grouping val="standard"/>
        <c:ser>
          <c:idx val="0"/>
          <c:order val="0"/>
          <c:tx>
            <c:strRef>
              <c:f>'Tasa de desempleo abierto'!$B$30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abierto'!$C$30:$J$30</c:f>
              <c:numCache>
                <c:formatCode>#,##0.0</c:formatCode>
                <c:ptCount val="8"/>
                <c:pt idx="0">
                  <c:v>12.150751809332199</c:v>
                </c:pt>
                <c:pt idx="1">
                  <c:v>10.135014974800701</c:v>
                </c:pt>
                <c:pt idx="2">
                  <c:v>10.4252458775264</c:v>
                </c:pt>
                <c:pt idx="3">
                  <c:v>9.3350428903075198</c:v>
                </c:pt>
                <c:pt idx="4">
                  <c:v>10.858750386239301</c:v>
                </c:pt>
                <c:pt idx="5">
                  <c:v>11.043888441606001</c:v>
                </c:pt>
                <c:pt idx="6">
                  <c:v>8.9241173018200595</c:v>
                </c:pt>
                <c:pt idx="7">
                  <c:v>9.537188402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abierto'!$C$29:$J$29</c:f>
              <c:numCache>
                <c:formatCode>#,##0.0</c:formatCode>
                <c:ptCount val="8"/>
                <c:pt idx="0">
                  <c:v>11.0223771833946</c:v>
                </c:pt>
                <c:pt idx="1">
                  <c:v>10.7217121436325</c:v>
                </c:pt>
                <c:pt idx="2">
                  <c:v>10.187138546228701</c:v>
                </c:pt>
                <c:pt idx="3">
                  <c:v>10.5052447171258</c:v>
                </c:pt>
                <c:pt idx="4">
                  <c:v>11.0718533977474</c:v>
                </c:pt>
                <c:pt idx="5">
                  <c:v>11.0842316482036</c:v>
                </c:pt>
                <c:pt idx="6">
                  <c:v>10.322441907247899</c:v>
                </c:pt>
                <c:pt idx="7">
                  <c:v>9.8016412230000007</c:v>
                </c:pt>
              </c:numCache>
            </c:numRef>
          </c:val>
        </c:ser>
        <c:marker val="1"/>
        <c:axId val="120366592"/>
        <c:axId val="120368128"/>
      </c:lineChart>
      <c:catAx>
        <c:axId val="120366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368128"/>
        <c:crosses val="autoZero"/>
        <c:auto val="1"/>
        <c:lblAlgn val="ctr"/>
        <c:lblOffset val="100"/>
      </c:catAx>
      <c:valAx>
        <c:axId val="120368128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366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7979876328481501"/>
          <c:y val="0.20584815786915517"/>
          <c:w val="0.17144393666028226"/>
          <c:h val="0.1949057504175631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46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5248E-2"/>
          <c:y val="0.14761693249882626"/>
          <c:w val="0.89632129979523256"/>
          <c:h val="0.63506077124974802"/>
        </c:manualLayout>
      </c:layout>
      <c:lineChart>
        <c:grouping val="standard"/>
        <c:ser>
          <c:idx val="0"/>
          <c:order val="0"/>
          <c:tx>
            <c:strRef>
              <c:f>'Tasa de desempleo oculto'!$B$24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oculto'!$C$24:$J$24</c:f>
              <c:numCache>
                <c:formatCode>#,##0.0</c:formatCode>
                <c:ptCount val="8"/>
                <c:pt idx="0">
                  <c:v>0.92342069646132896</c:v>
                </c:pt>
                <c:pt idx="1">
                  <c:v>0.87954252037067904</c:v>
                </c:pt>
                <c:pt idx="2">
                  <c:v>1.0929737840720499</c:v>
                </c:pt>
                <c:pt idx="3">
                  <c:v>0.86648187788327102</c:v>
                </c:pt>
                <c:pt idx="4">
                  <c:v>0.81282561918630303</c:v>
                </c:pt>
                <c:pt idx="5">
                  <c:v>1.0286605168031999</c:v>
                </c:pt>
                <c:pt idx="6">
                  <c:v>0.92319042773345195</c:v>
                </c:pt>
                <c:pt idx="7">
                  <c:v>0.729282188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oculto'!$C$25:$J$25</c:f>
              <c:numCache>
                <c:formatCode>#,##0.0</c:formatCode>
                <c:ptCount val="8"/>
                <c:pt idx="0">
                  <c:v>1.0043643754939</c:v>
                </c:pt>
                <c:pt idx="1">
                  <c:v>1.0343737430392499</c:v>
                </c:pt>
                <c:pt idx="2">
                  <c:v>0.63902365608345002</c:v>
                </c:pt>
                <c:pt idx="3">
                  <c:v>0.52954904027841099</c:v>
                </c:pt>
                <c:pt idx="4">
                  <c:v>0.48295109837698902</c:v>
                </c:pt>
                <c:pt idx="5">
                  <c:v>0.56046466210916801</c:v>
                </c:pt>
                <c:pt idx="6">
                  <c:v>0.65195449659424298</c:v>
                </c:pt>
                <c:pt idx="7">
                  <c:v>0.71934436400000001</c:v>
                </c:pt>
              </c:numCache>
            </c:numRef>
          </c:val>
        </c:ser>
        <c:marker val="1"/>
        <c:axId val="120493568"/>
        <c:axId val="120495104"/>
      </c:lineChart>
      <c:catAx>
        <c:axId val="120493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495104"/>
        <c:crosses val="autoZero"/>
        <c:auto val="1"/>
        <c:lblAlgn val="ctr"/>
        <c:lblOffset val="100"/>
      </c:catAx>
      <c:valAx>
        <c:axId val="120495104"/>
        <c:scaling>
          <c:orientation val="minMax"/>
          <c:min val="0.3000000000000003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493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078"/>
          <c:y val="0.18117328419054016"/>
          <c:w val="0.17144393666028226"/>
          <c:h val="0.1949057504175631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8650293065698717"/>
          <c:w val="0.90275170481134059"/>
          <c:h val="0.59667632219547762"/>
        </c:manualLayout>
      </c:layout>
      <c:lineChart>
        <c:grouping val="standard"/>
        <c:ser>
          <c:idx val="1"/>
          <c:order val="0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subjetivo'!$C$17:$J$17</c:f>
              <c:numCache>
                <c:formatCode>#,##0.0</c:formatCode>
                <c:ptCount val="8"/>
                <c:pt idx="0">
                  <c:v>34.9533423153919</c:v>
                </c:pt>
                <c:pt idx="1">
                  <c:v>30.9166310466819</c:v>
                </c:pt>
                <c:pt idx="2">
                  <c:v>31.271714379282599</c:v>
                </c:pt>
                <c:pt idx="3">
                  <c:v>26.660855102709299</c:v>
                </c:pt>
                <c:pt idx="4">
                  <c:v>23.066153917399902</c:v>
                </c:pt>
                <c:pt idx="5">
                  <c:v>32.887350903325299</c:v>
                </c:pt>
                <c:pt idx="6">
                  <c:v>32.739881965836403</c:v>
                </c:pt>
                <c:pt idx="7">
                  <c:v>35.929456649999999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subjetivo'!$C$21:$J$21</c:f>
              <c:numCache>
                <c:formatCode>#,##0.0</c:formatCode>
                <c:ptCount val="8"/>
                <c:pt idx="0">
                  <c:v>33.263682839149702</c:v>
                </c:pt>
                <c:pt idx="1">
                  <c:v>33.014035517157197</c:v>
                </c:pt>
                <c:pt idx="2">
                  <c:v>35.544567175207902</c:v>
                </c:pt>
                <c:pt idx="3">
                  <c:v>29.275711284709502</c:v>
                </c:pt>
                <c:pt idx="4">
                  <c:v>29.565864278834098</c:v>
                </c:pt>
                <c:pt idx="5">
                  <c:v>33.227370246183497</c:v>
                </c:pt>
                <c:pt idx="6">
                  <c:v>31.197764598209101</c:v>
                </c:pt>
                <c:pt idx="7">
                  <c:v>33.614572529999997</c:v>
                </c:pt>
              </c:numCache>
            </c:numRef>
          </c:val>
        </c:ser>
        <c:marker val="1"/>
        <c:axId val="120587776"/>
        <c:axId val="120589312"/>
      </c:lineChart>
      <c:catAx>
        <c:axId val="120587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589312"/>
        <c:crosses val="autoZero"/>
        <c:auto val="1"/>
        <c:lblAlgn val="ctr"/>
        <c:lblOffset val="100"/>
      </c:catAx>
      <c:valAx>
        <c:axId val="120589312"/>
        <c:scaling>
          <c:orientation val="minMax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587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1"/>
          <c:y val="0.55455972148559263"/>
          <c:w val="0.17144393666028226"/>
          <c:h val="0.1949057504175631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3630470476535731E-2"/>
          <c:y val="0.16458851273032504"/>
          <c:w val="0.90275170481134059"/>
          <c:h val="0.62029550874668604"/>
        </c:manualLayout>
      </c:layout>
      <c:lineChart>
        <c:grouping val="standard"/>
        <c:ser>
          <c:idx val="0"/>
          <c:order val="0"/>
          <c:tx>
            <c:strRef>
              <c:f>'Subem subje Insuficiencia horas'!$B$18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horas'!$C$18:$J$18</c:f>
              <c:numCache>
                <c:formatCode>#,##0.0</c:formatCode>
                <c:ptCount val="8"/>
                <c:pt idx="0">
                  <c:v>16.088899375245301</c:v>
                </c:pt>
                <c:pt idx="1">
                  <c:v>15.1432913874434</c:v>
                </c:pt>
                <c:pt idx="2">
                  <c:v>8.1458698767306608</c:v>
                </c:pt>
                <c:pt idx="3">
                  <c:v>7.4507068997824399</c:v>
                </c:pt>
                <c:pt idx="4">
                  <c:v>5.98303298153614</c:v>
                </c:pt>
                <c:pt idx="5">
                  <c:v>11.703460616092601</c:v>
                </c:pt>
                <c:pt idx="6">
                  <c:v>11.892170844133799</c:v>
                </c:pt>
                <c:pt idx="7">
                  <c:v>12.5627616</c:v>
                </c:pt>
              </c:numCache>
            </c:numRef>
          </c:val>
        </c:ser>
        <c:ser>
          <c:idx val="1"/>
          <c:order val="1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horas'!$C$20:$J$20</c:f>
              <c:numCache>
                <c:formatCode>#,##0.0</c:formatCode>
                <c:ptCount val="8"/>
                <c:pt idx="0">
                  <c:v>12.0838839434644</c:v>
                </c:pt>
                <c:pt idx="1">
                  <c:v>11.4377554563349</c:v>
                </c:pt>
                <c:pt idx="2">
                  <c:v>10.392511959937</c:v>
                </c:pt>
                <c:pt idx="3">
                  <c:v>8.2540647233785904</c:v>
                </c:pt>
                <c:pt idx="4">
                  <c:v>8.8126034660621393</c:v>
                </c:pt>
                <c:pt idx="5">
                  <c:v>11.0357926249907</c:v>
                </c:pt>
                <c:pt idx="6">
                  <c:v>10.1839741910374</c:v>
                </c:pt>
                <c:pt idx="7">
                  <c:v>11.3477978</c:v>
                </c:pt>
              </c:numCache>
            </c:numRef>
          </c:val>
        </c:ser>
        <c:marker val="1"/>
        <c:axId val="120731136"/>
        <c:axId val="120732672"/>
      </c:lineChart>
      <c:catAx>
        <c:axId val="120731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732672"/>
        <c:crosses val="autoZero"/>
        <c:auto val="1"/>
        <c:lblAlgn val="ctr"/>
        <c:lblOffset val="100"/>
      </c:catAx>
      <c:valAx>
        <c:axId val="120732672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731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4297554910899304"/>
          <c:w val="0.17144393666028226"/>
          <c:h val="0.1949057504175631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17"/>
          <c:y val="6.9084666250347933E-3"/>
        </c:manualLayout>
      </c:layout>
    </c:title>
    <c:plotArea>
      <c:layout>
        <c:manualLayout>
          <c:layoutTarget val="inner"/>
          <c:xMode val="edge"/>
          <c:yMode val="edge"/>
          <c:x val="7.5777545450365011E-2"/>
          <c:y val="0.17059859453052223"/>
          <c:w val="0.90275170481134059"/>
          <c:h val="0.62416364035938166"/>
        </c:manualLayout>
      </c:layout>
      <c:lineChart>
        <c:grouping val="standard"/>
        <c:ser>
          <c:idx val="0"/>
          <c:order val="0"/>
          <c:tx>
            <c:strRef>
              <c:f>'Subem subj inadecua competencia'!$B$16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competencia'!$C$16:$J$16</c:f>
              <c:numCache>
                <c:formatCode>#,##0.0</c:formatCode>
                <c:ptCount val="8"/>
                <c:pt idx="0">
                  <c:v>3.2895704344574201</c:v>
                </c:pt>
                <c:pt idx="1">
                  <c:v>7.13681324751881</c:v>
                </c:pt>
                <c:pt idx="2">
                  <c:v>23.548055407580001</c:v>
                </c:pt>
                <c:pt idx="3">
                  <c:v>18.588169012271301</c:v>
                </c:pt>
                <c:pt idx="4">
                  <c:v>14.757440867983901</c:v>
                </c:pt>
                <c:pt idx="5">
                  <c:v>19.810829866730199</c:v>
                </c:pt>
                <c:pt idx="6">
                  <c:v>19.1147219023687</c:v>
                </c:pt>
                <c:pt idx="7">
                  <c:v>20.78704123</c:v>
                </c:pt>
              </c:numCache>
            </c:numRef>
          </c:val>
        </c:ser>
        <c:ser>
          <c:idx val="1"/>
          <c:order val="1"/>
          <c:tx>
            <c:strRef>
              <c:f>'Subem subj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competencia'!$C$24:$J$24</c:f>
              <c:numCache>
                <c:formatCode>#,##0.0</c:formatCode>
                <c:ptCount val="8"/>
                <c:pt idx="0">
                  <c:v>3.47326393655421</c:v>
                </c:pt>
                <c:pt idx="1">
                  <c:v>8.4673589007986294</c:v>
                </c:pt>
                <c:pt idx="2">
                  <c:v>18.862796665945201</c:v>
                </c:pt>
                <c:pt idx="3">
                  <c:v>16.125048808178999</c:v>
                </c:pt>
                <c:pt idx="4">
                  <c:v>14.5336326151923</c:v>
                </c:pt>
                <c:pt idx="5">
                  <c:v>16.2566167196569</c:v>
                </c:pt>
                <c:pt idx="6">
                  <c:v>16.024561074382099</c:v>
                </c:pt>
                <c:pt idx="7">
                  <c:v>17.260303489999998</c:v>
                </c:pt>
              </c:numCache>
            </c:numRef>
          </c:val>
        </c:ser>
        <c:marker val="1"/>
        <c:axId val="121017856"/>
        <c:axId val="121019392"/>
      </c:lineChart>
      <c:catAx>
        <c:axId val="121017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019392"/>
        <c:crosses val="autoZero"/>
        <c:auto val="1"/>
        <c:lblAlgn val="ctr"/>
        <c:lblOffset val="100"/>
      </c:catAx>
      <c:valAx>
        <c:axId val="1210193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017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24276306370795217"/>
          <c:w val="0.17144393666028226"/>
          <c:h val="0.1949057504175631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36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5149461093706026"/>
          <c:w val="0.90275170481134059"/>
          <c:h val="0.60908228987930657"/>
        </c:manualLayout>
      </c:layout>
      <c:lineChart>
        <c:grouping val="standard"/>
        <c:ser>
          <c:idx val="0"/>
          <c:order val="0"/>
          <c:tx>
            <c:strRef>
              <c:f>'Subem subje inadecuado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ingresos'!$C$21:$J$21</c:f>
              <c:numCache>
                <c:formatCode>#,##0.0</c:formatCode>
                <c:ptCount val="8"/>
                <c:pt idx="0">
                  <c:v>27.705751661487501</c:v>
                </c:pt>
                <c:pt idx="1">
                  <c:v>28.420133063219701</c:v>
                </c:pt>
                <c:pt idx="2">
                  <c:v>31.656053735602502</c:v>
                </c:pt>
                <c:pt idx="3">
                  <c:v>25.908808378349299</c:v>
                </c:pt>
                <c:pt idx="4">
                  <c:v>26.1200809124126</c:v>
                </c:pt>
                <c:pt idx="5">
                  <c:v>28.782315005069901</c:v>
                </c:pt>
                <c:pt idx="6">
                  <c:v>27.384420073183399</c:v>
                </c:pt>
                <c:pt idx="7">
                  <c:v>29.13975508</c:v>
                </c:pt>
              </c:numCache>
            </c:numRef>
          </c:val>
        </c:ser>
        <c:ser>
          <c:idx val="1"/>
          <c:order val="1"/>
          <c:tx>
            <c:strRef>
              <c:f>'Subem subje inadecuado ingresos'!$B$19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ingresos'!$C$19:$J$19</c:f>
              <c:numCache>
                <c:formatCode>#,##0.0</c:formatCode>
                <c:ptCount val="8"/>
                <c:pt idx="0">
                  <c:v>26.1321343650818</c:v>
                </c:pt>
                <c:pt idx="1">
                  <c:v>23.177791282406801</c:v>
                </c:pt>
                <c:pt idx="2">
                  <c:v>27.357937864913001</c:v>
                </c:pt>
                <c:pt idx="3">
                  <c:v>22.899156283211902</c:v>
                </c:pt>
                <c:pt idx="4">
                  <c:v>19.907197361525402</c:v>
                </c:pt>
                <c:pt idx="5">
                  <c:v>27.2433980463761</c:v>
                </c:pt>
                <c:pt idx="6">
                  <c:v>27.579195193776599</c:v>
                </c:pt>
                <c:pt idx="7">
                  <c:v>29.730330330000001</c:v>
                </c:pt>
              </c:numCache>
            </c:numRef>
          </c:val>
        </c:ser>
        <c:marker val="1"/>
        <c:axId val="121165312"/>
        <c:axId val="121166848"/>
      </c:lineChart>
      <c:catAx>
        <c:axId val="121165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166848"/>
        <c:crosses val="autoZero"/>
        <c:auto val="1"/>
        <c:lblAlgn val="ctr"/>
        <c:lblOffset val="100"/>
      </c:catAx>
      <c:valAx>
        <c:axId val="121166848"/>
        <c:scaling>
          <c:orientation val="minMax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165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8"/>
          <c:y val="0.47623699539999848"/>
          <c:w val="0.17144393666028226"/>
          <c:h val="0.1949057504175631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774"/>
        </c:manualLayout>
      </c:layout>
      <c:lineChart>
        <c:grouping val="standard"/>
        <c:ser>
          <c:idx val="0"/>
          <c:order val="0"/>
          <c:tx>
            <c:strRef>
              <c:f>'Tasa de subempleo objetivo'!$B$21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objetivo'!$C$21:$J$21</c:f>
              <c:numCache>
                <c:formatCode>#,##0.0</c:formatCode>
                <c:ptCount val="8"/>
                <c:pt idx="0">
                  <c:v>11.808758010964199</c:v>
                </c:pt>
                <c:pt idx="1">
                  <c:v>10.607611958482099</c:v>
                </c:pt>
                <c:pt idx="2">
                  <c:v>9.2652109195154608</c:v>
                </c:pt>
                <c:pt idx="3">
                  <c:v>10.252219253363901</c:v>
                </c:pt>
                <c:pt idx="4">
                  <c:v>11.1459839177853</c:v>
                </c:pt>
                <c:pt idx="5">
                  <c:v>13.9555461494994</c:v>
                </c:pt>
                <c:pt idx="6">
                  <c:v>13.2007819579787</c:v>
                </c:pt>
                <c:pt idx="7">
                  <c:v>13.76494591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objetivo'!$C$25:$J$25</c:f>
              <c:numCache>
                <c:formatCode>#,##0.0</c:formatCode>
                <c:ptCount val="8"/>
                <c:pt idx="0">
                  <c:v>13.785460486597101</c:v>
                </c:pt>
                <c:pt idx="1">
                  <c:v>12.691717753533799</c:v>
                </c:pt>
                <c:pt idx="2">
                  <c:v>9.3633752152833996</c:v>
                </c:pt>
                <c:pt idx="3">
                  <c:v>9.4469401902133701</c:v>
                </c:pt>
                <c:pt idx="4">
                  <c:v>11.4907241936079</c:v>
                </c:pt>
                <c:pt idx="5">
                  <c:v>12.6110845423618</c:v>
                </c:pt>
                <c:pt idx="6">
                  <c:v>11.8676163525253</c:v>
                </c:pt>
                <c:pt idx="7">
                  <c:v>12.743478189999999</c:v>
                </c:pt>
              </c:numCache>
            </c:numRef>
          </c:val>
        </c:ser>
        <c:marker val="1"/>
        <c:axId val="121366016"/>
        <c:axId val="121367552"/>
      </c:lineChart>
      <c:catAx>
        <c:axId val="121366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367552"/>
        <c:crosses val="autoZero"/>
        <c:auto val="1"/>
        <c:lblAlgn val="ctr"/>
        <c:lblOffset val="100"/>
      </c:catAx>
      <c:valAx>
        <c:axId val="121367552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366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1768689357811628E-2"/>
          <c:y val="0.55398186337820021"/>
          <c:w val="0.17144393666028226"/>
          <c:h val="0.1949057504175631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46"/>
          <c:y val="2.010050251256280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ser>
          <c:idx val="0"/>
          <c:order val="0"/>
          <c:tx>
            <c:strRef>
              <c:f>'Subem obje Insuficiencia horas 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'!$C$17:$J$17</c:f>
              <c:numCache>
                <c:formatCode>#,##0.0</c:formatCode>
                <c:ptCount val="8"/>
                <c:pt idx="0">
                  <c:v>5.4524606661027004</c:v>
                </c:pt>
                <c:pt idx="1">
                  <c:v>5.8118398578310098</c:v>
                </c:pt>
                <c:pt idx="2">
                  <c:v>2.4497552413255299</c:v>
                </c:pt>
                <c:pt idx="3">
                  <c:v>3.1567234150897798</c:v>
                </c:pt>
                <c:pt idx="4">
                  <c:v>3.3905492087603202</c:v>
                </c:pt>
                <c:pt idx="5">
                  <c:v>5.8036292812802799</c:v>
                </c:pt>
                <c:pt idx="6">
                  <c:v>5.6535424386697404</c:v>
                </c:pt>
                <c:pt idx="7">
                  <c:v>6.1054518440000001</c:v>
                </c:pt>
              </c:numCache>
            </c:numRef>
          </c:val>
        </c:ser>
        <c:ser>
          <c:idx val="1"/>
          <c:order val="1"/>
          <c:tx>
            <c:strRef>
              <c:f>'Subem obje Insuficiencia horas 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'!$C$20:$J$20</c:f>
              <c:numCache>
                <c:formatCode>#,##0.0</c:formatCode>
                <c:ptCount val="8"/>
                <c:pt idx="0">
                  <c:v>5.1165881257615302</c:v>
                </c:pt>
                <c:pt idx="1">
                  <c:v>5.0222411856951599</c:v>
                </c:pt>
                <c:pt idx="2">
                  <c:v>3.1927137849101399</c:v>
                </c:pt>
                <c:pt idx="3">
                  <c:v>3.1425681168970301</c:v>
                </c:pt>
                <c:pt idx="4">
                  <c:v>4.0893395524558196</c:v>
                </c:pt>
                <c:pt idx="5">
                  <c:v>4.85912113605883</c:v>
                </c:pt>
                <c:pt idx="6">
                  <c:v>4.4281240078334498</c:v>
                </c:pt>
                <c:pt idx="7">
                  <c:v>4.9518486990000001</c:v>
                </c:pt>
              </c:numCache>
            </c:numRef>
          </c:val>
        </c:ser>
        <c:marker val="1"/>
        <c:axId val="121550336"/>
        <c:axId val="121551872"/>
      </c:lineChart>
      <c:catAx>
        <c:axId val="121550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551872"/>
        <c:crosses val="autoZero"/>
        <c:auto val="1"/>
        <c:lblAlgn val="ctr"/>
        <c:lblOffset val="100"/>
      </c:catAx>
      <c:valAx>
        <c:axId val="121551872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550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7.0297939619518274E-2"/>
          <c:y val="0.17521225678710536"/>
          <c:w val="0.17144393666028226"/>
          <c:h val="0.1949057504175631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17"/>
          <c:y val="1.3008123419436517E-2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6875325843249636"/>
          <c:w val="0.90275170481134059"/>
          <c:h val="0.60330805796912679"/>
        </c:manualLayout>
      </c:layout>
      <c:lineChart>
        <c:grouping val="standard"/>
        <c:ser>
          <c:idx val="0"/>
          <c:order val="0"/>
          <c:tx>
            <c:strRef>
              <c:f>'Subem obje inadecua competencia'!$B$24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competencia'!$C$24:$J$24</c:f>
              <c:numCache>
                <c:formatCode>#,##0.0</c:formatCode>
                <c:ptCount val="8"/>
                <c:pt idx="0">
                  <c:v>1.449861300297</c:v>
                </c:pt>
                <c:pt idx="1">
                  <c:v>2.5302960464203101</c:v>
                </c:pt>
                <c:pt idx="2">
                  <c:v>7.1931339675985999</c:v>
                </c:pt>
                <c:pt idx="3">
                  <c:v>7.0024667111995402</c:v>
                </c:pt>
                <c:pt idx="4">
                  <c:v>7.4602068974854703</c:v>
                </c:pt>
                <c:pt idx="5">
                  <c:v>8.2359358045471396</c:v>
                </c:pt>
                <c:pt idx="6">
                  <c:v>7.7016596611317496</c:v>
                </c:pt>
                <c:pt idx="7">
                  <c:v>7.890937815</c:v>
                </c:pt>
              </c:numCache>
            </c:numRef>
          </c:val>
        </c:ser>
        <c:ser>
          <c:idx val="1"/>
          <c:order val="1"/>
          <c:tx>
            <c:strRef>
              <c:f>'Subem obje inadecua competencia'!$B$29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competencia'!$C$29:$J$29</c:f>
              <c:numCache>
                <c:formatCode>#,##0.0</c:formatCode>
                <c:ptCount val="8"/>
                <c:pt idx="0">
                  <c:v>1.81941386076159</c:v>
                </c:pt>
                <c:pt idx="1">
                  <c:v>3.7019966227502001</c:v>
                </c:pt>
                <c:pt idx="2">
                  <c:v>5.3656992519698798</c:v>
                </c:pt>
                <c:pt idx="3">
                  <c:v>5.3856472880408601</c:v>
                </c:pt>
                <c:pt idx="4">
                  <c:v>6.1542340957291604</c:v>
                </c:pt>
                <c:pt idx="5">
                  <c:v>6.6055239683027196</c:v>
                </c:pt>
                <c:pt idx="6">
                  <c:v>6.4648826363336198</c:v>
                </c:pt>
                <c:pt idx="7">
                  <c:v>6.934033715</c:v>
                </c:pt>
              </c:numCache>
            </c:numRef>
          </c:val>
        </c:ser>
        <c:marker val="1"/>
        <c:axId val="121869824"/>
        <c:axId val="121871360"/>
      </c:lineChart>
      <c:catAx>
        <c:axId val="121869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871360"/>
        <c:crosses val="autoZero"/>
        <c:auto val="1"/>
        <c:lblAlgn val="ctr"/>
        <c:lblOffset val="100"/>
      </c:catAx>
      <c:valAx>
        <c:axId val="1218713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869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20373845272981417"/>
          <c:w val="0.17144393666028326"/>
          <c:h val="0.1949057504175631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23"/>
          <c:y val="6.6334991708127799E-3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5178177354696723"/>
          <c:w val="0.90275170481134059"/>
          <c:h val="0.63738316292552999"/>
        </c:manualLayout>
      </c:layout>
      <c:lineChart>
        <c:grouping val="standard"/>
        <c:ser>
          <c:idx val="0"/>
          <c:order val="0"/>
          <c:tx>
            <c:strRef>
              <c:f>'Subem Obje inadecuado ingresos'!$B$27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ingresos'!$C$27:$J$27</c:f>
              <c:numCache>
                <c:formatCode>#,##0.0</c:formatCode>
                <c:ptCount val="8"/>
                <c:pt idx="0">
                  <c:v>8.8881788839743106</c:v>
                </c:pt>
                <c:pt idx="1">
                  <c:v>7.8850895539093298</c:v>
                </c:pt>
                <c:pt idx="2">
                  <c:v>8.1469033729903693</c:v>
                </c:pt>
                <c:pt idx="3">
                  <c:v>8.3868985379962204</c:v>
                </c:pt>
                <c:pt idx="4">
                  <c:v>9.2567208222362698</c:v>
                </c:pt>
                <c:pt idx="5">
                  <c:v>11.179429747573399</c:v>
                </c:pt>
                <c:pt idx="6">
                  <c:v>10.4808785373499</c:v>
                </c:pt>
                <c:pt idx="7">
                  <c:v>10.69949761</c:v>
                </c:pt>
              </c:numCache>
            </c:numRef>
          </c:val>
        </c:ser>
        <c:ser>
          <c:idx val="1"/>
          <c:order val="1"/>
          <c:tx>
            <c:strRef>
              <c:f>'Subem Obje inadecuado ingresos'!$B$28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ingresos'!$C$28:$J$28</c:f>
              <c:numCache>
                <c:formatCode>#,##0.0</c:formatCode>
                <c:ptCount val="8"/>
                <c:pt idx="0">
                  <c:v>11.2578510618546</c:v>
                </c:pt>
                <c:pt idx="1">
                  <c:v>10.440958199337899</c:v>
                </c:pt>
                <c:pt idx="2">
                  <c:v>8.0073091595788899</c:v>
                </c:pt>
                <c:pt idx="3">
                  <c:v>8.05779623133337</c:v>
                </c:pt>
                <c:pt idx="4">
                  <c:v>9.7688802076610592</c:v>
                </c:pt>
                <c:pt idx="5">
                  <c:v>10.5375571784207</c:v>
                </c:pt>
                <c:pt idx="6">
                  <c:v>9.9953829630663797</c:v>
                </c:pt>
                <c:pt idx="7">
                  <c:v>10.66671594</c:v>
                </c:pt>
              </c:numCache>
            </c:numRef>
          </c:val>
        </c:ser>
        <c:marker val="1"/>
        <c:axId val="122021376"/>
        <c:axId val="122022912"/>
      </c:lineChart>
      <c:catAx>
        <c:axId val="122021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022912"/>
        <c:crosses val="autoZero"/>
        <c:auto val="1"/>
        <c:lblAlgn val="ctr"/>
        <c:lblOffset val="100"/>
      </c:catAx>
      <c:valAx>
        <c:axId val="122022912"/>
        <c:scaling>
          <c:orientation val="minMax"/>
          <c:min val="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021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27"/>
          <c:y val="0.17174556824585888"/>
          <c:w val="0.17144393666028326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13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4019.5970000000002</c:v>
                </c:pt>
                <c:pt idx="1">
                  <c:v>459.38900000000001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10023"/>
          <c:y val="0.76738122850922863"/>
          <c:w val="0.65409103467335272"/>
          <c:h val="8.313983165897362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28E-2"/>
          <c:y val="0.24505747126436817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13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4478.9859999999999</c:v>
                </c:pt>
                <c:pt idx="1">
                  <c:v>1638.8116669999999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16"/>
          <c:y val="0.73902262217222903"/>
          <c:w val="0.65409103467335372"/>
          <c:h val="0.17049615349805416"/>
        </c:manualLayout>
      </c:layout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17"/>
          <c:y val="7.0546776401159E-3"/>
        </c:manualLayout>
      </c:layout>
    </c:title>
    <c:plotArea>
      <c:layout>
        <c:manualLayout>
          <c:layoutTarget val="inner"/>
          <c:xMode val="edge"/>
          <c:yMode val="edge"/>
          <c:x val="0.14793239410096837"/>
          <c:y val="0.13399276978864888"/>
          <c:w val="0.81918270305897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7134.8746666666702</c:v>
                </c:pt>
                <c:pt idx="1">
                  <c:v>7239.3456666666698</c:v>
                </c:pt>
                <c:pt idx="2">
                  <c:v>7343.48</c:v>
                </c:pt>
                <c:pt idx="3">
                  <c:v>7447.2190000000001</c:v>
                </c:pt>
                <c:pt idx="4">
                  <c:v>7550.866</c:v>
                </c:pt>
              </c:numCache>
            </c:numRef>
          </c:val>
        </c:ser>
        <c:axId val="122524800"/>
        <c:axId val="122526336"/>
      </c:barChart>
      <c:catAx>
        <c:axId val="122524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26336"/>
        <c:crosses val="autoZero"/>
        <c:auto val="1"/>
        <c:lblAlgn val="ctr"/>
        <c:lblOffset val="100"/>
      </c:catAx>
      <c:valAx>
        <c:axId val="122526336"/>
        <c:scaling>
          <c:orientation val="minMax"/>
          <c:max val="7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24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0863104611923516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47"/>
          <c:w val="0.94285714285714151"/>
          <c:h val="0.3741761721355293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16.693648319982525</c:v>
                </c:pt>
                <c:pt idx="1">
                  <c:v>83.306351680017471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46"/>
          <c:h val="0.13824358183160923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23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9557"/>
          <c:y val="0.15716179545353401"/>
          <c:w val="0.819182703058979"/>
          <c:h val="0.621111241691804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5689.0133333333297</c:v>
                </c:pt>
                <c:pt idx="1">
                  <c:v>5799.0233333333299</c:v>
                </c:pt>
                <c:pt idx="2">
                  <c:v>5907</c:v>
                </c:pt>
                <c:pt idx="3">
                  <c:v>6013.4746666666697</c:v>
                </c:pt>
                <c:pt idx="4">
                  <c:v>6117.7976669999998</c:v>
                </c:pt>
              </c:numCache>
            </c:numRef>
          </c:val>
        </c:ser>
        <c:axId val="122534528"/>
        <c:axId val="122794752"/>
      </c:barChart>
      <c:catAx>
        <c:axId val="122534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794752"/>
        <c:crosses val="autoZero"/>
        <c:auto val="1"/>
        <c:lblAlgn val="ctr"/>
        <c:lblOffset val="100"/>
      </c:catAx>
      <c:valAx>
        <c:axId val="122794752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34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54"/>
          <c:w val="0.90350877192982459"/>
          <c:h val="0.431764893024746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17.108272753859659</c:v>
                </c:pt>
                <c:pt idx="1">
                  <c:v>82.891727246140334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533"/>
          <c:y val="0.78793096627535797"/>
          <c:w val="0.65748549523416167"/>
          <c:h val="0.1127260388887841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700227"/>
          <c:y val="0.16457647339537101"/>
          <c:w val="0.819182703058979"/>
          <c:h val="0.6211113099498930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3728.5813333333299</c:v>
                </c:pt>
                <c:pt idx="1">
                  <c:v>3865.2636666666699</c:v>
                </c:pt>
                <c:pt idx="2">
                  <c:v>4038.3753333333302</c:v>
                </c:pt>
                <c:pt idx="3">
                  <c:v>4267.5780000000004</c:v>
                </c:pt>
                <c:pt idx="4">
                  <c:v>4478.9859999999999</c:v>
                </c:pt>
              </c:numCache>
            </c:numRef>
          </c:val>
        </c:ser>
        <c:axId val="122798080"/>
        <c:axId val="122825344"/>
      </c:barChart>
      <c:catAx>
        <c:axId val="122798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825344"/>
        <c:crosses val="autoZero"/>
        <c:auto val="1"/>
        <c:lblAlgn val="ctr"/>
        <c:lblOffset val="100"/>
      </c:catAx>
      <c:valAx>
        <c:axId val="122825344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7980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45E-2"/>
          <c:y val="0.29906111051187101"/>
          <c:w val="0.90350877192982459"/>
          <c:h val="0.322225595294577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19.292420381043506</c:v>
                </c:pt>
                <c:pt idx="1">
                  <c:v>80.707579618956487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127"/>
          <c:y val="0.6273834073131378"/>
          <c:w val="0.64432760049730764"/>
          <c:h val="0.1190899029187619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</c:title>
    <c:plotArea>
      <c:layout>
        <c:manualLayout>
          <c:layoutTarget val="inner"/>
          <c:xMode val="edge"/>
          <c:yMode val="edge"/>
          <c:x val="0.14793239410096837"/>
          <c:y val="0.15775853018373126"/>
          <c:w val="0.81918270305897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3360.7723333333302</c:v>
                </c:pt>
                <c:pt idx="1">
                  <c:v>3426.877</c:v>
                </c:pt>
                <c:pt idx="2">
                  <c:v>3569.748</c:v>
                </c:pt>
                <c:pt idx="3">
                  <c:v>3858.91166666667</c:v>
                </c:pt>
                <c:pt idx="4">
                  <c:v>4019.5970000000002</c:v>
                </c:pt>
              </c:numCache>
            </c:numRef>
          </c:val>
        </c:ser>
        <c:axId val="34982912"/>
        <c:axId val="35066624"/>
      </c:barChart>
      <c:catAx>
        <c:axId val="34982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066624"/>
        <c:crosses val="autoZero"/>
        <c:auto val="1"/>
        <c:lblAlgn val="ctr"/>
        <c:lblOffset val="100"/>
      </c:catAx>
      <c:valAx>
        <c:axId val="35066624"/>
        <c:scaling>
          <c:orientation val="minMax"/>
          <c:max val="4000"/>
          <c:min val="2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982912"/>
        <c:crosses val="autoZero"/>
        <c:crossBetween val="between"/>
        <c:majorUnit val="5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19.351586565532777</c:v>
                </c:pt>
                <c:pt idx="1">
                  <c:v>80.648413434467216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824"/>
          <c:y val="0.79934556638570065"/>
          <c:w val="0.39978411843378031"/>
          <c:h val="0.136650705597503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</c:title>
    <c:plotArea>
      <c:layout>
        <c:manualLayout>
          <c:layoutTarget val="inner"/>
          <c:xMode val="edge"/>
          <c:yMode val="edge"/>
          <c:x val="0.12069771547615117"/>
          <c:y val="0.15827035587032737"/>
          <c:w val="0.8464173816837919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367.80900000000003</c:v>
                </c:pt>
                <c:pt idx="1">
                  <c:v>438.38633333333303</c:v>
                </c:pt>
                <c:pt idx="2">
                  <c:v>468.62766666666698</c:v>
                </c:pt>
                <c:pt idx="3">
                  <c:v>408.66666666666703</c:v>
                </c:pt>
                <c:pt idx="4">
                  <c:v>459.38900000000001</c:v>
                </c:pt>
              </c:numCache>
            </c:numRef>
          </c:val>
        </c:ser>
        <c:axId val="35165312"/>
        <c:axId val="35166848"/>
      </c:barChart>
      <c:catAx>
        <c:axId val="35165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166848"/>
        <c:crosses val="autoZero"/>
        <c:auto val="1"/>
        <c:lblAlgn val="ctr"/>
        <c:lblOffset val="100"/>
      </c:catAx>
      <c:valAx>
        <c:axId val="35166848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165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1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18.789758943351348</c:v>
                </c:pt>
                <c:pt idx="1">
                  <c:v>81.210241056648655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27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17"/>
          <c:y val="0.17720296038180317"/>
          <c:w val="0.8464173816837919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'Desocupados-Abiertos'!$C$11:$G$11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348.06466666666699</c:v>
                </c:pt>
                <c:pt idx="1">
                  <c:v>419.719333333333</c:v>
                </c:pt>
                <c:pt idx="2">
                  <c:v>445.99366666666702</c:v>
                </c:pt>
                <c:pt idx="3">
                  <c:v>380.84366666666699</c:v>
                </c:pt>
                <c:pt idx="4">
                  <c:v>427.16933330000001</c:v>
                </c:pt>
              </c:numCache>
            </c:numRef>
          </c:val>
        </c:ser>
        <c:axId val="112077824"/>
        <c:axId val="35463936"/>
      </c:barChart>
      <c:catAx>
        <c:axId val="112077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463936"/>
        <c:crosses val="autoZero"/>
        <c:auto val="1"/>
        <c:lblAlgn val="ctr"/>
        <c:lblOffset val="100"/>
      </c:catAx>
      <c:valAx>
        <c:axId val="35463936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77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18.771901942696164</c:v>
                </c:pt>
                <c:pt idx="1">
                  <c:v>81.228098057303839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08"/>
          <c:h val="0.1094334837358831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</c:title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'Desocupados-Ocultos'!$C$11:$G$11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19.744666666666699</c:v>
                </c:pt>
                <c:pt idx="1">
                  <c:v>18.6673333333333</c:v>
                </c:pt>
                <c:pt idx="2">
                  <c:v>22.633666666666699</c:v>
                </c:pt>
                <c:pt idx="3">
                  <c:v>27.822666666666699</c:v>
                </c:pt>
                <c:pt idx="4">
                  <c:v>32.219333329999998</c:v>
                </c:pt>
              </c:numCache>
            </c:numRef>
          </c:val>
        </c:ser>
        <c:axId val="35542528"/>
        <c:axId val="35544064"/>
      </c:barChart>
      <c:catAx>
        <c:axId val="35542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544064"/>
        <c:crosses val="autoZero"/>
        <c:auto val="1"/>
        <c:lblAlgn val="ctr"/>
        <c:lblOffset val="100"/>
      </c:catAx>
      <c:valAx>
        <c:axId val="35544064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542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19.029525316925035</c:v>
                </c:pt>
                <c:pt idx="1">
                  <c:v>80.970474683074968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6347"/>
          <c:y val="0.81150206970395078"/>
          <c:w val="0.46075611409500999"/>
          <c:h val="0.1201290137240310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23E-2"/>
        </c:manualLayout>
      </c:layout>
    </c:title>
    <c:plotArea>
      <c:layout>
        <c:manualLayout>
          <c:layoutTarget val="inner"/>
          <c:xMode val="edge"/>
          <c:yMode val="edge"/>
          <c:x val="0.14793239410096837"/>
          <c:y val="0.16003127974630116"/>
          <c:w val="0.81918270305897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1960.432</c:v>
                </c:pt>
                <c:pt idx="1">
                  <c:v>1933.75966666667</c:v>
                </c:pt>
                <c:pt idx="2">
                  <c:v>1868.62466666667</c:v>
                </c:pt>
                <c:pt idx="3">
                  <c:v>1745.8966666666699</c:v>
                </c:pt>
                <c:pt idx="4">
                  <c:v>1638.8116669999999</c:v>
                </c:pt>
              </c:numCache>
            </c:numRef>
          </c:val>
        </c:ser>
        <c:axId val="35962240"/>
        <c:axId val="36168832"/>
      </c:barChart>
      <c:catAx>
        <c:axId val="35962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168832"/>
        <c:crosses val="autoZero"/>
        <c:auto val="1"/>
        <c:lblAlgn val="ctr"/>
        <c:lblOffset val="100"/>
      </c:catAx>
      <c:valAx>
        <c:axId val="36168832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962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13.065552361782803</c:v>
                </c:pt>
                <c:pt idx="1">
                  <c:v>86.934447638217193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246"/>
          <c:y val="0.76129745937999294"/>
          <c:w val="0.43594232339245287"/>
          <c:h val="0.13574171675418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23"/>
          <c:y val="5.2493438320212193E-3"/>
        </c:manualLayout>
      </c:layout>
    </c:title>
    <c:plotArea>
      <c:layout>
        <c:manualLayout>
          <c:layoutTarget val="inner"/>
          <c:xMode val="edge"/>
          <c:yMode val="edge"/>
          <c:x val="0.14793239410096837"/>
          <c:y val="0.17442519685040037"/>
          <c:w val="0.81918270305897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994.07166666666706</c:v>
                </c:pt>
                <c:pt idx="1">
                  <c:v>891.56766666666704</c:v>
                </c:pt>
                <c:pt idx="2">
                  <c:v>1328.11466666667</c:v>
                </c:pt>
                <c:pt idx="3">
                  <c:v>1397.2</c:v>
                </c:pt>
                <c:pt idx="4">
                  <c:v>1609.275333</c:v>
                </c:pt>
              </c:numCache>
            </c:numRef>
          </c:val>
        </c:ser>
        <c:axId val="36259328"/>
        <c:axId val="36260864"/>
      </c:barChart>
      <c:catAx>
        <c:axId val="36259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260864"/>
        <c:crosses val="autoZero"/>
        <c:auto val="1"/>
        <c:lblAlgn val="ctr"/>
        <c:lblOffset val="100"/>
      </c:catAx>
      <c:valAx>
        <c:axId val="36260864"/>
        <c:scaling>
          <c:orientation val="minMax"/>
          <c:max val="1700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2593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20.621002422686885</c:v>
                </c:pt>
                <c:pt idx="1">
                  <c:v>79.378997577313115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09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</c:title>
    <c:plotArea>
      <c:layout>
        <c:manualLayout>
          <c:layoutTarget val="inner"/>
          <c:xMode val="edge"/>
          <c:yMode val="edge"/>
          <c:x val="0.12069771547615117"/>
          <c:y val="0.19932044858029627"/>
          <c:w val="0.84641738168379199"/>
          <c:h val="0.59798297940028933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277.80566666666698</c:v>
                </c:pt>
                <c:pt idx="1">
                  <c:v>231.26</c:v>
                </c:pt>
                <c:pt idx="2">
                  <c:v>472.62966666666699</c:v>
                </c:pt>
                <c:pt idx="3">
                  <c:v>507.50766666666698</c:v>
                </c:pt>
                <c:pt idx="4">
                  <c:v>562.68433330000005</c:v>
                </c:pt>
              </c:numCache>
            </c:numRef>
          </c:val>
        </c:ser>
        <c:axId val="36330880"/>
        <c:axId val="36447360"/>
      </c:barChart>
      <c:catAx>
        <c:axId val="36330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447360"/>
        <c:crosses val="autoZero"/>
        <c:auto val="1"/>
        <c:lblAlgn val="ctr"/>
        <c:lblOffset val="100"/>
      </c:catAx>
      <c:valAx>
        <c:axId val="36447360"/>
        <c:scaling>
          <c:orientation val="minMax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3308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21.357983481060067</c:v>
                </c:pt>
                <c:pt idx="1">
                  <c:v>78.642016518939926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747"/>
          <c:y val="0.80109240191129849"/>
          <c:w val="0.43643597733143447"/>
          <c:h val="0.12114947170065309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"/>
          <c:y val="0.16379290059004223"/>
          <c:w val="0.84641738168379199"/>
          <c:h val="0.62111118418631051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693.07500000000005</c:v>
                </c:pt>
                <c:pt idx="1">
                  <c:v>570.41399999999999</c:v>
                </c:pt>
                <c:pt idx="2">
                  <c:v>800.035666666667</c:v>
                </c:pt>
                <c:pt idx="3">
                  <c:v>815.73566666666704</c:v>
                </c:pt>
                <c:pt idx="4">
                  <c:v>931.04866670000001</c:v>
                </c:pt>
              </c:numCache>
            </c:numRef>
          </c:val>
        </c:ser>
        <c:axId val="36644352"/>
        <c:axId val="36645888"/>
      </c:barChart>
      <c:catAx>
        <c:axId val="36644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645888"/>
        <c:crosses val="autoZero"/>
        <c:auto val="1"/>
        <c:lblAlgn val="ctr"/>
        <c:lblOffset val="100"/>
      </c:catAx>
      <c:valAx>
        <c:axId val="36645888"/>
        <c:scaling>
          <c:orientation val="minMax"/>
          <c:max val="930"/>
          <c:min val="5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644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23.234373495096921</c:v>
                </c:pt>
                <c:pt idx="1">
                  <c:v>76.765626504903082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17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837"/>
          <c:y val="0.14166120539280416"/>
          <c:w val="0.819182703058979"/>
          <c:h val="0.62111085645904096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853.81366666666702</c:v>
                </c:pt>
                <c:pt idx="1">
                  <c:v>769.46566666666695</c:v>
                </c:pt>
                <c:pt idx="2">
                  <c:v>1100.19066666667</c:v>
                </c:pt>
                <c:pt idx="3">
                  <c:v>1176.96366666667</c:v>
                </c:pt>
                <c:pt idx="4">
                  <c:v>1331.6173329999999</c:v>
                </c:pt>
              </c:numCache>
            </c:numRef>
          </c:val>
        </c:ser>
        <c:axId val="36719616"/>
        <c:axId val="36893440"/>
      </c:barChart>
      <c:catAx>
        <c:axId val="36719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893440"/>
        <c:crosses val="autoZero"/>
        <c:auto val="1"/>
        <c:lblAlgn val="ctr"/>
        <c:lblOffset val="100"/>
      </c:catAx>
      <c:valAx>
        <c:axId val="36893440"/>
        <c:scaling>
          <c:orientation val="minMax"/>
          <c:max val="1250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719616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19.683419752100761</c:v>
                </c:pt>
                <c:pt idx="1">
                  <c:v>80.316580247899239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5286"/>
          <c:y val="0.77853652908769733"/>
          <c:w val="0.36362579049721533"/>
          <c:h val="0.15200179245886916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17"/>
          <c:y val="0.137520117677598"/>
          <c:w val="0.84641738168379199"/>
          <c:h val="0.62963451443571494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382.262333333333</c:v>
                </c:pt>
                <c:pt idx="1">
                  <c:v>430.821666666667</c:v>
                </c:pt>
                <c:pt idx="2">
                  <c:v>563.57733333333294</c:v>
                </c:pt>
                <c:pt idx="3">
                  <c:v>563.35366666666698</c:v>
                </c:pt>
                <c:pt idx="4">
                  <c:v>616.53</c:v>
                </c:pt>
              </c:numCache>
            </c:numRef>
          </c:val>
        </c:ser>
        <c:axId val="36896128"/>
        <c:axId val="36924032"/>
      </c:barChart>
      <c:catAx>
        <c:axId val="36896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924032"/>
        <c:crosses val="autoZero"/>
        <c:auto val="1"/>
        <c:lblAlgn val="ctr"/>
        <c:lblOffset val="100"/>
      </c:catAx>
      <c:valAx>
        <c:axId val="36924032"/>
        <c:scaling>
          <c:orientation val="minMax"/>
          <c:max val="630"/>
          <c:min val="3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896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20.838825862817231</c:v>
                </c:pt>
                <c:pt idx="1">
                  <c:v>79.161174137182769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3"/>
          <c:h val="8.696134559044499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5117"/>
          <c:y val="0.16650592588969901"/>
          <c:w val="0.84641738168379199"/>
          <c:h val="0.60454769240803696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117.70099999999999</c:v>
                </c:pt>
                <c:pt idx="1">
                  <c:v>131.053666666667</c:v>
                </c:pt>
                <c:pt idx="2">
                  <c:v>234.37233333333299</c:v>
                </c:pt>
                <c:pt idx="3">
                  <c:v>241.26933333333301</c:v>
                </c:pt>
                <c:pt idx="4">
                  <c:v>273.46233330000001</c:v>
                </c:pt>
              </c:numCache>
            </c:numRef>
          </c:val>
        </c:ser>
        <c:axId val="37208448"/>
        <c:axId val="37209984"/>
      </c:barChart>
      <c:catAx>
        <c:axId val="37208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209984"/>
        <c:crosses val="autoZero"/>
        <c:auto val="1"/>
        <c:lblAlgn val="ctr"/>
        <c:lblOffset val="100"/>
      </c:catAx>
      <c:valAx>
        <c:axId val="37209984"/>
        <c:scaling>
          <c:orientation val="minMax"/>
          <c:max val="280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208448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23.78686238948676</c:v>
                </c:pt>
                <c:pt idx="1">
                  <c:v>76.213137610513243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3"/>
          <c:h val="8.696134559044499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17"/>
          <c:y val="0.14080429601472216"/>
          <c:w val="0.84641738168379199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261.09266666666701</c:v>
                </c:pt>
                <c:pt idx="1">
                  <c:v>288.35666666666702</c:v>
                </c:pt>
                <c:pt idx="2">
                  <c:v>332.59800000000001</c:v>
                </c:pt>
                <c:pt idx="3">
                  <c:v>328.67433333333298</c:v>
                </c:pt>
                <c:pt idx="4">
                  <c:v>353.43400000000003</c:v>
                </c:pt>
              </c:numCache>
            </c:numRef>
          </c:val>
        </c:ser>
        <c:axId val="37272960"/>
        <c:axId val="37536896"/>
      </c:barChart>
      <c:catAx>
        <c:axId val="37272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536896"/>
        <c:crosses val="autoZero"/>
        <c:auto val="1"/>
        <c:lblAlgn val="ctr"/>
        <c:lblOffset val="100"/>
      </c:catAx>
      <c:valAx>
        <c:axId val="37536896"/>
        <c:scaling>
          <c:orientation val="minMax"/>
          <c:max val="4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272960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47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21.95479511450306</c:v>
                </c:pt>
                <c:pt idx="1">
                  <c:v>78.045204885496943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6173"/>
          <c:y val="0.70590784485272551"/>
          <c:w val="0.36362579049721533"/>
          <c:h val="0.1091834354039080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17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102"/>
          <c:y val="0.10677409509857802"/>
          <c:w val="0.84641738168379199"/>
          <c:h val="0.65613255398289994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312.71233333333299</c:v>
                </c:pt>
                <c:pt idx="1">
                  <c:v>357.79666666666702</c:v>
                </c:pt>
                <c:pt idx="2">
                  <c:v>451.46733333333299</c:v>
                </c:pt>
                <c:pt idx="3">
                  <c:v>447.27966666666703</c:v>
                </c:pt>
                <c:pt idx="4">
                  <c:v>479.22899999999998</c:v>
                </c:pt>
              </c:numCache>
            </c:numRef>
          </c:val>
        </c:ser>
        <c:axId val="37580160"/>
        <c:axId val="37736832"/>
      </c:barChart>
      <c:catAx>
        <c:axId val="37580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736832"/>
        <c:crosses val="autoZero"/>
        <c:auto val="1"/>
        <c:lblAlgn val="ctr"/>
        <c:lblOffset val="100"/>
      </c:catAx>
      <c:valAx>
        <c:axId val="37736832"/>
        <c:scaling>
          <c:orientation val="minMax"/>
          <c:max val="5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580160"/>
        <c:crosses val="autoZero"/>
        <c:crossBetween val="between"/>
        <c:majorUnit val="1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19.351711139165904</c:v>
                </c:pt>
                <c:pt idx="1">
                  <c:v>80.6482888608341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246"/>
          <c:y val="0.79185245087607303"/>
          <c:w val="0.36362579049721533"/>
          <c:h val="8.696134559044507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1744.87666666667</c:v>
                </c:pt>
                <c:pt idx="1">
                  <c:v>1807.9190000000001</c:v>
                </c:pt>
                <c:pt idx="2">
                  <c:v>1958.94133333333</c:v>
                </c:pt>
                <c:pt idx="3">
                  <c:v>2041.0313329999999</c:v>
                </c:pt>
              </c:numCache>
            </c:numRef>
          </c:val>
        </c:ser>
        <c:axId val="37853056"/>
        <c:axId val="37854592"/>
      </c:barChart>
      <c:catAx>
        <c:axId val="37853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854592"/>
        <c:crosses val="autoZero"/>
        <c:auto val="1"/>
        <c:lblAlgn val="ctr"/>
        <c:lblOffset val="100"/>
      </c:catAx>
      <c:valAx>
        <c:axId val="37854592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853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1171.5260000000001</c:v>
                </c:pt>
                <c:pt idx="1">
                  <c:v>1202.4290000000001</c:v>
                </c:pt>
                <c:pt idx="2">
                  <c:v>1301.645</c:v>
                </c:pt>
                <c:pt idx="3">
                  <c:v>1317.5526669999999</c:v>
                </c:pt>
              </c:numCache>
            </c:numRef>
          </c:val>
        </c:ser>
        <c:axId val="37956224"/>
        <c:axId val="37974400"/>
      </c:barChart>
      <c:catAx>
        <c:axId val="37956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974400"/>
        <c:crosses val="autoZero"/>
        <c:auto val="1"/>
        <c:lblAlgn val="ctr"/>
        <c:lblOffset val="100"/>
      </c:catAx>
      <c:valAx>
        <c:axId val="37974400"/>
        <c:scaling>
          <c:orientation val="minMax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956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157.80699999999999</c:v>
                </c:pt>
                <c:pt idx="1">
                  <c:v>142.61066666666699</c:v>
                </c:pt>
                <c:pt idx="2">
                  <c:v>154.02600000000001</c:v>
                </c:pt>
                <c:pt idx="3">
                  <c:v>160.80366670000001</c:v>
                </c:pt>
              </c:numCache>
            </c:numRef>
          </c:val>
        </c:ser>
        <c:axId val="37989760"/>
        <c:axId val="37991552"/>
      </c:barChart>
      <c:catAx>
        <c:axId val="37989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991552"/>
        <c:crosses val="autoZero"/>
        <c:auto val="1"/>
        <c:lblAlgn val="ctr"/>
        <c:lblOffset val="100"/>
      </c:catAx>
      <c:valAx>
        <c:axId val="37991552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989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147.267666666667</c:v>
                </c:pt>
                <c:pt idx="1">
                  <c:v>170.00700000000001</c:v>
                </c:pt>
                <c:pt idx="2">
                  <c:v>211.822</c:v>
                </c:pt>
                <c:pt idx="3">
                  <c:v>223.2163333</c:v>
                </c:pt>
              </c:numCache>
            </c:numRef>
          </c:val>
        </c:ser>
        <c:axId val="35656064"/>
        <c:axId val="35657600"/>
      </c:barChart>
      <c:catAx>
        <c:axId val="35656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657600"/>
        <c:crosses val="autoZero"/>
        <c:auto val="1"/>
        <c:lblAlgn val="ctr"/>
        <c:lblOffset val="100"/>
      </c:catAx>
      <c:valAx>
        <c:axId val="35657600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656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793239410096937"/>
          <c:y val="0.23275843967780427"/>
          <c:w val="0.81918270305897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1667.595</c:v>
                </c:pt>
                <c:pt idx="1">
                  <c:v>1744.87666666667</c:v>
                </c:pt>
                <c:pt idx="2">
                  <c:v>1807.9190000000001</c:v>
                </c:pt>
                <c:pt idx="3">
                  <c:v>1958.94133333333</c:v>
                </c:pt>
                <c:pt idx="4">
                  <c:v>2041.0313329999999</c:v>
                </c:pt>
              </c:numCache>
            </c:numRef>
          </c:val>
        </c:ser>
        <c:axId val="35691520"/>
        <c:axId val="38294272"/>
      </c:barChart>
      <c:catAx>
        <c:axId val="35691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294272"/>
        <c:crosses val="autoZero"/>
        <c:auto val="1"/>
        <c:lblAlgn val="ctr"/>
        <c:lblOffset val="100"/>
      </c:catAx>
      <c:valAx>
        <c:axId val="38294272"/>
        <c:scaling>
          <c:orientation val="minMax"/>
          <c:min val="1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691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28.151708479862879</c:v>
                </c:pt>
                <c:pt idx="1">
                  <c:v>71.848291520137124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13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217"/>
          <c:y val="0.23275843967780427"/>
          <c:w val="0.8464173816837919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135.566666666667</c:v>
                </c:pt>
                <c:pt idx="1">
                  <c:v>157.80699999999999</c:v>
                </c:pt>
                <c:pt idx="2">
                  <c:v>142.61066666666699</c:v>
                </c:pt>
                <c:pt idx="3">
                  <c:v>154.02600000000001</c:v>
                </c:pt>
                <c:pt idx="4">
                  <c:v>160.80366670000001</c:v>
                </c:pt>
              </c:numCache>
            </c:numRef>
          </c:val>
        </c:ser>
        <c:axId val="38356864"/>
        <c:axId val="38358400"/>
      </c:barChart>
      <c:catAx>
        <c:axId val="38356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358400"/>
        <c:crosses val="autoZero"/>
        <c:auto val="1"/>
        <c:lblAlgn val="ctr"/>
        <c:lblOffset val="100"/>
      </c:catAx>
      <c:valAx>
        <c:axId val="38358400"/>
        <c:scaling>
          <c:orientation val="minMax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3568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19.076691775338453</c:v>
                </c:pt>
                <c:pt idx="1">
                  <c:v>80.923308224661554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25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217"/>
          <c:y val="0.23275843967780427"/>
          <c:w val="0.8464173816837919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126.324666666667</c:v>
                </c:pt>
                <c:pt idx="1">
                  <c:v>136.047333333333</c:v>
                </c:pt>
                <c:pt idx="2">
                  <c:v>158.018</c:v>
                </c:pt>
                <c:pt idx="3">
                  <c:v>139.37066666666701</c:v>
                </c:pt>
                <c:pt idx="4">
                  <c:v>160.1143333</c:v>
                </c:pt>
              </c:numCache>
            </c:numRef>
          </c:val>
        </c:ser>
        <c:axId val="38773504"/>
        <c:axId val="38775040"/>
      </c:barChart>
      <c:catAx>
        <c:axId val="38773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775040"/>
        <c:crosses val="autoZero"/>
        <c:auto val="1"/>
        <c:lblAlgn val="ctr"/>
        <c:lblOffset val="100"/>
      </c:catAx>
      <c:valAx>
        <c:axId val="38775040"/>
        <c:scaling>
          <c:orientation val="minMax"/>
          <c:min val="1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773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20.958873144542579</c:v>
                </c:pt>
                <c:pt idx="1">
                  <c:v>79.041126855457421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35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5391146734461217"/>
          <c:y val="0.23275843967780427"/>
          <c:w val="0.81918270305897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1160.12633333333</c:v>
                </c:pt>
                <c:pt idx="1">
                  <c:v>1171.5260000000001</c:v>
                </c:pt>
                <c:pt idx="2">
                  <c:v>1202.4290000000001</c:v>
                </c:pt>
                <c:pt idx="3">
                  <c:v>1301.645</c:v>
                </c:pt>
                <c:pt idx="4">
                  <c:v>1317.5526669999999</c:v>
                </c:pt>
              </c:numCache>
            </c:numRef>
          </c:val>
        </c:ser>
        <c:axId val="38874496"/>
        <c:axId val="38982784"/>
      </c:barChart>
      <c:catAx>
        <c:axId val="388744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982784"/>
        <c:crosses val="autoZero"/>
        <c:auto val="1"/>
        <c:lblAlgn val="ctr"/>
        <c:lblOffset val="100"/>
      </c:catAx>
      <c:valAx>
        <c:axId val="38982784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8744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14.646088142150784</c:v>
                </c:pt>
                <c:pt idx="1">
                  <c:v>85.353911857849212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35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667678871979587"/>
          <c:y val="0.23275843967780427"/>
          <c:w val="0.8464173816837919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178.928666666667</c:v>
                </c:pt>
                <c:pt idx="1">
                  <c:v>147.267666666667</c:v>
                </c:pt>
                <c:pt idx="2">
                  <c:v>170.00700000000001</c:v>
                </c:pt>
                <c:pt idx="3">
                  <c:v>211.822</c:v>
                </c:pt>
                <c:pt idx="4">
                  <c:v>223.2163333</c:v>
                </c:pt>
              </c:numCache>
            </c:numRef>
          </c:val>
        </c:ser>
        <c:axId val="121395456"/>
        <c:axId val="122593280"/>
      </c:barChart>
      <c:catAx>
        <c:axId val="121395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93280"/>
        <c:crosses val="autoZero"/>
        <c:auto val="1"/>
        <c:lblAlgn val="ctr"/>
        <c:lblOffset val="100"/>
      </c:catAx>
      <c:valAx>
        <c:axId val="122593280"/>
        <c:scaling>
          <c:orientation val="minMax"/>
          <c:max val="200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395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22.10116683117052</c:v>
                </c:pt>
                <c:pt idx="1">
                  <c:v>77.898833168829483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49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217"/>
          <c:y val="0.23275843967780427"/>
          <c:w val="0.8464173816837919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82.832333333333295</c:v>
                </c:pt>
                <c:pt idx="1">
                  <c:v>61.19</c:v>
                </c:pt>
                <c:pt idx="2">
                  <c:v>79.983333333333306</c:v>
                </c:pt>
                <c:pt idx="3">
                  <c:v>82.6606666666667</c:v>
                </c:pt>
                <c:pt idx="4">
                  <c:v>95.612333329999998</c:v>
                </c:pt>
              </c:numCache>
            </c:numRef>
          </c:val>
        </c:ser>
        <c:axId val="123110528"/>
        <c:axId val="123112064"/>
      </c:barChart>
      <c:catAx>
        <c:axId val="123110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112064"/>
        <c:crosses val="autoZero"/>
        <c:auto val="1"/>
        <c:lblAlgn val="ctr"/>
        <c:lblOffset val="100"/>
      </c:catAx>
      <c:valAx>
        <c:axId val="123112064"/>
        <c:scaling>
          <c:orientation val="minMax"/>
          <c:max val="95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110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9.5534854562949434</c:v>
                </c:pt>
                <c:pt idx="1">
                  <c:v>90.446514543705064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49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8.4953333333333294</c:v>
                </c:pt>
                <c:pt idx="1">
                  <c:v>2.3793333333333302</c:v>
                </c:pt>
                <c:pt idx="2">
                  <c:v>5.8293333333333299</c:v>
                </c:pt>
                <c:pt idx="3">
                  <c:v>7.3036666666666701</c:v>
                </c:pt>
                <c:pt idx="4">
                  <c:v>16.568666669999999</c:v>
                </c:pt>
              </c:numCache>
            </c:numRef>
          </c:val>
        </c:ser>
        <c:axId val="123404288"/>
        <c:axId val="123405824"/>
      </c:barChart>
      <c:catAx>
        <c:axId val="123404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405824"/>
        <c:crosses val="autoZero"/>
        <c:auto val="1"/>
        <c:lblAlgn val="ctr"/>
        <c:lblOffset val="100"/>
      </c:catAx>
      <c:valAx>
        <c:axId val="123405824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4042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7176528676489686E-2"/>
                  <c:y val="6.1571906959905914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13.128237099334223</c:v>
                </c:pt>
                <c:pt idx="1">
                  <c:v>86.871762900665772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57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4344950154773418E-2"/>
          <c:y val="0.23275843967780427"/>
          <c:w val="0.88277014700516698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Jornalero-Peón'!$C$15:$G$15</c:f>
              <c:numCache>
                <c:formatCode>#,##0</c:formatCode>
                <c:ptCount val="5"/>
                <c:pt idx="0">
                  <c:v>0.90366666666666695</c:v>
                </c:pt>
                <c:pt idx="1">
                  <c:v>0.80133333333333301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axId val="123471744"/>
        <c:axId val="123638144"/>
      </c:barChart>
      <c:catAx>
        <c:axId val="123471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638144"/>
        <c:crosses val="autoZero"/>
        <c:auto val="1"/>
        <c:lblAlgn val="ctr"/>
        <c:lblOffset val="100"/>
      </c:catAx>
      <c:valAx>
        <c:axId val="1236381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471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Jornalero-Peón'!$N$16:$N$17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Jornalero-Peón'!$O$16:$O$17</c:f>
              <c:numCache>
                <c:formatCode>#,##0.0</c:formatCode>
                <c:ptCount val="2"/>
                <c:pt idx="0">
                  <c:v>0.20756075340114477</c:v>
                </c:pt>
                <c:pt idx="1">
                  <c:v>99.061416762353076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57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2521332815461"/>
          <c:y val="0.23275843967780427"/>
          <c:w val="0.86459376434448065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0</c:v>
                </c:pt>
                <c:pt idx="1">
                  <c:v>4.9809999999999999</c:v>
                </c:pt>
                <c:pt idx="2">
                  <c:v>2.9516666666666702</c:v>
                </c:pt>
                <c:pt idx="3">
                  <c:v>3.1426666666666701</c:v>
                </c:pt>
                <c:pt idx="4">
                  <c:v>4.6980000000000004</c:v>
                </c:pt>
              </c:numCache>
            </c:numRef>
          </c:val>
        </c:ser>
        <c:axId val="123751808"/>
        <c:axId val="123761792"/>
      </c:barChart>
      <c:catAx>
        <c:axId val="123751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761792"/>
        <c:crosses val="autoZero"/>
        <c:auto val="1"/>
        <c:lblAlgn val="ctr"/>
        <c:lblOffset val="100"/>
      </c:catAx>
      <c:valAx>
        <c:axId val="123761792"/>
        <c:scaling>
          <c:orientation val="minMax"/>
          <c:max val="11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751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22.131147540983605</c:v>
                </c:pt>
                <c:pt idx="1">
                  <c:v>77.868852459016395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63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28E-2"/>
          <c:y val="0.24505747126436817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13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1902.68366666667</c:v>
                </c:pt>
                <c:pt idx="1">
                  <c:v>1902.68366666667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372"/>
          <c:h val="0.13203462547950687"/>
        </c:manualLayout>
      </c:layout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16"/>
          <c:y val="0.23275843967780727"/>
          <c:w val="0.82021562265350934"/>
          <c:h val="0.60911544639011594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</c:ser>
        <c:marker val="1"/>
        <c:axId val="124137472"/>
        <c:axId val="124139008"/>
      </c:lineChart>
      <c:catAx>
        <c:axId val="124137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139008"/>
        <c:crosses val="autoZero"/>
        <c:auto val="1"/>
        <c:lblAlgn val="ctr"/>
        <c:lblOffset val="100"/>
      </c:catAx>
      <c:valAx>
        <c:axId val="124139008"/>
        <c:scaling>
          <c:orientation val="minMax"/>
          <c:max val="57"/>
          <c:min val="5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13747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0.12001184891258702"/>
          <c:y val="0.23275843967780727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</c:ser>
        <c:marker val="1"/>
        <c:axId val="124166912"/>
        <c:axId val="124168448"/>
      </c:lineChart>
      <c:catAx>
        <c:axId val="124166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168448"/>
        <c:crosses val="autoZero"/>
        <c:auto val="1"/>
        <c:lblAlgn val="ctr"/>
        <c:lblOffset val="100"/>
      </c:catAx>
      <c:valAx>
        <c:axId val="124168448"/>
        <c:scaling>
          <c:orientation val="minMax"/>
          <c:max val="5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166912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793239410096937"/>
          <c:y val="0.23275843967780427"/>
          <c:w val="0.81918270305897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1803.16166666667</c:v>
                </c:pt>
                <c:pt idx="1">
                  <c:v>1902.68366666667</c:v>
                </c:pt>
                <c:pt idx="2">
                  <c:v>1950.52966666667</c:v>
                </c:pt>
                <c:pt idx="3">
                  <c:v>2112.9673333333299</c:v>
                </c:pt>
                <c:pt idx="4">
                  <c:v>2201.835</c:v>
                </c:pt>
              </c:numCache>
            </c:numRef>
          </c:val>
        </c:ser>
        <c:axId val="124105856"/>
        <c:axId val="124107392"/>
      </c:barChart>
      <c:catAx>
        <c:axId val="124105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107392"/>
        <c:crosses val="autoZero"/>
        <c:auto val="1"/>
        <c:lblAlgn val="ctr"/>
        <c:lblOffset val="100"/>
      </c:catAx>
      <c:valAx>
        <c:axId val="124107392"/>
        <c:scaling>
          <c:orientation val="minMax"/>
          <c:max val="2200"/>
          <c:min val="1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105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27.206498713463706</c:v>
                </c:pt>
                <c:pt idx="1">
                  <c:v>72.793501286536298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63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33"/>
          <c:y val="2.0725388601036301E-2"/>
        </c:manualLayout>
      </c:layout>
    </c:title>
    <c:plotArea>
      <c:layout>
        <c:manualLayout>
          <c:layoutTarget val="inner"/>
          <c:xMode val="edge"/>
          <c:yMode val="edge"/>
          <c:x val="0.1479324969524074"/>
          <c:y val="0.25601416102057539"/>
          <c:w val="0.819182703058979"/>
          <c:h val="0.49085454434475773"/>
        </c:manualLayout>
      </c:layout>
      <c:barChart>
        <c:barDir val="col"/>
        <c:grouping val="clustered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1557.6106666666701</c:v>
                </c:pt>
                <c:pt idx="1">
                  <c:v>1524.19333333333</c:v>
                </c:pt>
                <c:pt idx="2">
                  <c:v>1619.2183333333301</c:v>
                </c:pt>
                <c:pt idx="3">
                  <c:v>1745.94433333333</c:v>
                </c:pt>
                <c:pt idx="4">
                  <c:v>1817.7619999999999</c:v>
                </c:pt>
              </c:numCache>
            </c:numRef>
          </c:val>
        </c:ser>
        <c:axId val="124115968"/>
        <c:axId val="128705664"/>
      </c:barChart>
      <c:catAx>
        <c:axId val="124115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705664"/>
        <c:crosses val="autoZero"/>
        <c:auto val="1"/>
        <c:lblAlgn val="ctr"/>
        <c:lblOffset val="100"/>
      </c:catAx>
      <c:valAx>
        <c:axId val="128705664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115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14.337516839717438</c:v>
                </c:pt>
                <c:pt idx="1">
                  <c:v>85.662483160282562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33"/>
          <c:y val="0.82187090691333664"/>
          <c:w val="0.36362579049721533"/>
          <c:h val="8.696134559044563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4958246188458699E-2"/>
          <c:y val="0.25568161934303701"/>
          <c:w val="0.88132595767302979"/>
          <c:h val="0.55854370476417703"/>
        </c:manualLayout>
      </c:layout>
      <c:lineChart>
        <c:grouping val="standard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asalariado'!$C$15:$J$15</c:f>
              <c:numCache>
                <c:formatCode>0.0</c:formatCode>
                <c:ptCount val="8"/>
                <c:pt idx="0">
                  <c:v>60.156659026622897</c:v>
                </c:pt>
                <c:pt idx="1">
                  <c:v>58.245420123338299</c:v>
                </c:pt>
                <c:pt idx="2">
                  <c:v>63.7898041754665</c:v>
                </c:pt>
                <c:pt idx="3">
                  <c:v>53.6531930110906</c:v>
                </c:pt>
                <c:pt idx="4">
                  <c:v>55.522379900611199</c:v>
                </c:pt>
                <c:pt idx="5">
                  <c:v>54.640542320260899</c:v>
                </c:pt>
                <c:pt idx="6">
                  <c:v>54.755524765834203</c:v>
                </c:pt>
                <c:pt idx="7">
                  <c:v>54.777506299999999</c:v>
                </c:pt>
              </c:numCache>
            </c:numRef>
          </c:val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asalariado'!$C$24:$J$24</c:f>
              <c:numCache>
                <c:formatCode>0.0</c:formatCode>
                <c:ptCount val="8"/>
                <c:pt idx="0">
                  <c:v>41.644392867520402</c:v>
                </c:pt>
                <c:pt idx="1">
                  <c:v>40.7807395415117</c:v>
                </c:pt>
                <c:pt idx="2">
                  <c:v>46.133518256179002</c:v>
                </c:pt>
                <c:pt idx="3">
                  <c:v>41.361300410360201</c:v>
                </c:pt>
                <c:pt idx="4">
                  <c:v>39.378871810759399</c:v>
                </c:pt>
                <c:pt idx="5">
                  <c:v>39.011219083280501</c:v>
                </c:pt>
                <c:pt idx="6">
                  <c:v>38.744170043445997</c:v>
                </c:pt>
                <c:pt idx="7">
                  <c:v>38.96244299</c:v>
                </c:pt>
              </c:numCache>
            </c:numRef>
          </c:val>
        </c:ser>
        <c:marker val="1"/>
        <c:axId val="128739968"/>
        <c:axId val="128852352"/>
      </c:lineChart>
      <c:catAx>
        <c:axId val="128739968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852352"/>
        <c:crosses val="autoZero"/>
        <c:auto val="1"/>
        <c:lblAlgn val="ctr"/>
        <c:lblOffset val="100"/>
      </c:catAx>
      <c:valAx>
        <c:axId val="128852352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73996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524635369946196E-2"/>
          <c:y val="0.3693905372094658"/>
          <c:w val="0.3845189820388738"/>
          <c:h val="0.1543482730058012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4803149606302333" l="0.70866141732285692" r="0.70866141732285692" t="0.74803149606302333" header="0.31496062992127655" footer="0.31496062992127655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asalariado'!$C$24:$J$24</c:f>
              <c:numCache>
                <c:formatCode>0.0</c:formatCode>
                <c:ptCount val="8"/>
                <c:pt idx="0">
                  <c:v>39.843340973377103</c:v>
                </c:pt>
                <c:pt idx="1">
                  <c:v>41.754579876661701</c:v>
                </c:pt>
                <c:pt idx="2">
                  <c:v>36.2101958245335</c:v>
                </c:pt>
                <c:pt idx="3">
                  <c:v>46.3468069889094</c:v>
                </c:pt>
                <c:pt idx="4">
                  <c:v>44.477620099388801</c:v>
                </c:pt>
                <c:pt idx="5">
                  <c:v>45.359457679739101</c:v>
                </c:pt>
                <c:pt idx="6">
                  <c:v>45.244475234165797</c:v>
                </c:pt>
                <c:pt idx="7">
                  <c:v>45.222493700000001</c:v>
                </c:pt>
              </c:numCache>
            </c:numRef>
          </c:val>
        </c:ser>
        <c:ser>
          <c:idx val="1"/>
          <c:order val="1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asalariado'!$C$15:$J$15</c:f>
              <c:numCache>
                <c:formatCode>0.0</c:formatCode>
                <c:ptCount val="8"/>
                <c:pt idx="0">
                  <c:v>58.355607132479598</c:v>
                </c:pt>
                <c:pt idx="1">
                  <c:v>59.2192604584883</c:v>
                </c:pt>
                <c:pt idx="2">
                  <c:v>53.866481743820998</c:v>
                </c:pt>
                <c:pt idx="3">
                  <c:v>58.638699589639799</c:v>
                </c:pt>
                <c:pt idx="4">
                  <c:v>60.621128189240601</c:v>
                </c:pt>
                <c:pt idx="5">
                  <c:v>60.988780916719499</c:v>
                </c:pt>
                <c:pt idx="6">
                  <c:v>61.255829956554003</c:v>
                </c:pt>
                <c:pt idx="7">
                  <c:v>61.03755701</c:v>
                </c:pt>
              </c:numCache>
            </c:numRef>
          </c:val>
        </c:ser>
        <c:marker val="1"/>
        <c:axId val="128908288"/>
        <c:axId val="128770816"/>
      </c:lineChart>
      <c:catAx>
        <c:axId val="128908288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770816"/>
        <c:crosses val="autoZero"/>
        <c:auto val="1"/>
        <c:lblAlgn val="ctr"/>
        <c:lblOffset val="100"/>
      </c:catAx>
      <c:valAx>
        <c:axId val="128770816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90828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917"/>
          <c:y val="0.26260520031385531"/>
          <c:w val="0.27250339089730202"/>
          <c:h val="0.100788225001288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2009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279E-4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7.5772528433945996E-2"/>
          <c:y val="0.16434103950898116"/>
          <c:w val="0.65953962137711564"/>
          <c:h val="0.72865707663058299"/>
        </c:manualLayout>
      </c:layout>
      <c:pie3DChart>
        <c:varyColors val="1"/>
        <c:ser>
          <c:idx val="0"/>
          <c:order val="0"/>
          <c:dLbls>
            <c:showPercent val="1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28.544</c:v>
                </c:pt>
                <c:pt idx="1">
                  <c:v>8.3033333333333292</c:v>
                </c:pt>
                <c:pt idx="2">
                  <c:v>588.16833333333295</c:v>
                </c:pt>
                <c:pt idx="3">
                  <c:v>12.795</c:v>
                </c:pt>
                <c:pt idx="4">
                  <c:v>178.809666666667</c:v>
                </c:pt>
                <c:pt idx="5">
                  <c:v>921.035666666667</c:v>
                </c:pt>
                <c:pt idx="6">
                  <c:v>347.71666666666698</c:v>
                </c:pt>
                <c:pt idx="7">
                  <c:v>89.718333333333305</c:v>
                </c:pt>
                <c:pt idx="8">
                  <c:v>443.17533333333301</c:v>
                </c:pt>
                <c:pt idx="9">
                  <c:v>803.42899999999997</c:v>
                </c:pt>
              </c:numCache>
            </c:numRef>
          </c:val>
        </c:ser>
        <c:dLbls>
          <c:showPercent val="1"/>
        </c:dLbls>
      </c:pie3DChart>
    </c:plotArea>
    <c:plotVisOnly val="1"/>
    <c:dispBlanksAs val="zero"/>
  </c:chart>
  <c:spPr>
    <a:ln>
      <a:noFill/>
    </a:ln>
  </c:spPr>
  <c:printSettings>
    <c:headerFooter/>
    <c:pageMargins b="1" l="0.75000000000000078" r="0.75000000000000078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2012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11E-3"/>
          <c:y val="9.2592174600005187E-3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0"/>
          <c:y val="0.15993089617932346"/>
          <c:w val="0.67617156251020794"/>
          <c:h val="0.74629764994921399"/>
        </c:manualLayout>
      </c:layout>
      <c:pie3DChart>
        <c:varyColors val="1"/>
        <c:ser>
          <c:idx val="0"/>
          <c:order val="0"/>
          <c:dLbls>
            <c:showPercent val="1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24.994</c:v>
                </c:pt>
                <c:pt idx="1">
                  <c:v>18.775333329999999</c:v>
                </c:pt>
                <c:pt idx="2">
                  <c:v>652.34333330000004</c:v>
                </c:pt>
                <c:pt idx="3">
                  <c:v>11.426</c:v>
                </c:pt>
                <c:pt idx="4">
                  <c:v>228.1153333</c:v>
                </c:pt>
                <c:pt idx="5">
                  <c:v>1158.627667</c:v>
                </c:pt>
                <c:pt idx="6">
                  <c:v>370.44</c:v>
                </c:pt>
                <c:pt idx="7">
                  <c:v>91.947333330000006</c:v>
                </c:pt>
                <c:pt idx="8">
                  <c:v>519.53300000000002</c:v>
                </c:pt>
                <c:pt idx="9">
                  <c:v>940.66833329999997</c:v>
                </c:pt>
              </c:numCache>
            </c:numRef>
          </c:val>
        </c:ser>
        <c:dLbls>
          <c:showPercent val="1"/>
        </c:dLbls>
      </c:pie3DChart>
    </c:plotArea>
    <c:legend>
      <c:legendPos val="r"/>
      <c:layout>
        <c:manualLayout>
          <c:xMode val="edge"/>
          <c:yMode val="edge"/>
          <c:x val="0.65104445065436733"/>
          <c:y val="4.0993497643004176E-3"/>
          <c:w val="0.34319422572178493"/>
          <c:h val="0.98069043452901894"/>
        </c:manualLayout>
      </c:layout>
    </c:legend>
    <c:plotVisOnly val="1"/>
    <c:dispBlanksAs val="zero"/>
  </c:chart>
  <c:spPr>
    <a:ln>
      <a:noFill/>
    </a:ln>
  </c:spPr>
  <c:printSettings>
    <c:headerFooter/>
    <c:pageMargins b="1" l="0.75000000000000078" r="0.75000000000000078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3225326922634887E-2"/>
          <c:y val="0.23275843967780427"/>
          <c:w val="0.8843262954962342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ocupada-No informa'!$C$15:$G$15</c:f>
              <c:numCache>
                <c:formatCode>#,##0.0</c:formatCode>
                <c:ptCount val="5"/>
                <c:pt idx="0">
                  <c:v>5.6203333333333303</c:v>
                </c:pt>
                <c:pt idx="1">
                  <c:v>5.1806666666666699</c:v>
                </c:pt>
                <c:pt idx="2">
                  <c:v>4.4740000000000002</c:v>
                </c:pt>
                <c:pt idx="3">
                  <c:v>0.65166666666666695</c:v>
                </c:pt>
                <c:pt idx="4">
                  <c:v>2.7266666669999999</c:v>
                </c:pt>
              </c:numCache>
            </c:numRef>
          </c:val>
        </c:ser>
        <c:axId val="133601536"/>
        <c:axId val="133681152"/>
      </c:barChart>
      <c:catAx>
        <c:axId val="133601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681152"/>
        <c:crosses val="autoZero"/>
        <c:auto val="1"/>
        <c:lblAlgn val="ctr"/>
        <c:lblOffset val="100"/>
      </c:catAx>
      <c:valAx>
        <c:axId val="1336811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601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46.053372371013772</c:v>
                </c:pt>
                <c:pt idx="1">
                  <c:v>53.946627628986228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25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937117959593"/>
          <c:y val="0.23275843967780427"/>
          <c:w val="0.86668613443188791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20.895333333333301</c:v>
                </c:pt>
                <c:pt idx="1">
                  <c:v>28.544</c:v>
                </c:pt>
                <c:pt idx="2">
                  <c:v>31.606000000000002</c:v>
                </c:pt>
                <c:pt idx="3">
                  <c:v>31.959333333333301</c:v>
                </c:pt>
                <c:pt idx="4">
                  <c:v>24.994</c:v>
                </c:pt>
              </c:numCache>
            </c:numRef>
          </c:val>
        </c:ser>
        <c:axId val="128614784"/>
        <c:axId val="128616320"/>
      </c:barChart>
      <c:catAx>
        <c:axId val="128614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616320"/>
        <c:crosses val="autoZero"/>
        <c:auto val="1"/>
        <c:lblAlgn val="ctr"/>
        <c:lblOffset val="100"/>
      </c:catAx>
      <c:valAx>
        <c:axId val="128616320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614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0.71194907912079841</c:v>
                </c:pt>
                <c:pt idx="1">
                  <c:v>99.288050920879201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35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658850463075398"/>
          <c:y val="0.23275843967780427"/>
          <c:w val="0.8669797773076007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9.2683333333333309</c:v>
                </c:pt>
                <c:pt idx="1">
                  <c:v>8.3033333333333292</c:v>
                </c:pt>
                <c:pt idx="2">
                  <c:v>20.982666666666699</c:v>
                </c:pt>
                <c:pt idx="3">
                  <c:v>23.091000000000001</c:v>
                </c:pt>
                <c:pt idx="4">
                  <c:v>18.775333329999999</c:v>
                </c:pt>
              </c:numCache>
            </c:numRef>
          </c:val>
        </c:ser>
        <c:axId val="134007040"/>
        <c:axId val="134111232"/>
      </c:barChart>
      <c:catAx>
        <c:axId val="134007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111232"/>
        <c:crosses val="autoZero"/>
        <c:auto val="1"/>
        <c:lblAlgn val="ctr"/>
        <c:lblOffset val="100"/>
      </c:catAx>
      <c:valAx>
        <c:axId val="134111232"/>
        <c:scaling>
          <c:orientation val="minMax"/>
          <c:min val="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007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5.7669290780141838</c:v>
                </c:pt>
                <c:pt idx="1">
                  <c:v>94.233070921985814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35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05083575079398"/>
          <c:y val="0.23275843967780427"/>
          <c:w val="0.84978542155916392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605.75733333333301</c:v>
                </c:pt>
                <c:pt idx="1">
                  <c:v>588.16833333333295</c:v>
                </c:pt>
                <c:pt idx="2">
                  <c:v>564.261666666667</c:v>
                </c:pt>
                <c:pt idx="3">
                  <c:v>638.92233333333297</c:v>
                </c:pt>
                <c:pt idx="4">
                  <c:v>652.34333330000004</c:v>
                </c:pt>
              </c:numCache>
            </c:numRef>
          </c:val>
        </c:ser>
        <c:axId val="134361472"/>
        <c:axId val="134363008"/>
      </c:barChart>
      <c:catAx>
        <c:axId val="134361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363008"/>
        <c:crosses val="autoZero"/>
        <c:auto val="1"/>
        <c:lblAlgn val="ctr"/>
        <c:lblOffset val="100"/>
      </c:catAx>
      <c:valAx>
        <c:axId val="134363008"/>
        <c:scaling>
          <c:orientation val="minMax"/>
          <c:min val="5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361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25.144155906170717</c:v>
                </c:pt>
                <c:pt idx="1">
                  <c:v>74.85584409382929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49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49343832021009"/>
          <c:y val="0.23275843967780427"/>
          <c:w val="0.8672721294453575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14.0893333333333</c:v>
                </c:pt>
                <c:pt idx="1">
                  <c:v>12.795</c:v>
                </c:pt>
                <c:pt idx="2">
                  <c:v>8.3706666666666703</c:v>
                </c:pt>
                <c:pt idx="3">
                  <c:v>11.0093333333333</c:v>
                </c:pt>
                <c:pt idx="4">
                  <c:v>11.426</c:v>
                </c:pt>
              </c:numCache>
            </c:numRef>
          </c:val>
        </c:ser>
        <c:axId val="134465792"/>
        <c:axId val="134545408"/>
      </c:barChart>
      <c:catAx>
        <c:axId val="134465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545408"/>
        <c:crosses val="autoZero"/>
        <c:auto val="1"/>
        <c:lblAlgn val="ctr"/>
        <c:lblOffset val="100"/>
      </c:catAx>
      <c:valAx>
        <c:axId val="134545408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65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11.418768117331947</c:v>
                </c:pt>
                <c:pt idx="1">
                  <c:v>88.58123188266805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49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05083575079398"/>
          <c:y val="0.23275843967780427"/>
          <c:w val="0.84978542155916392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145.27199999999999</c:v>
                </c:pt>
                <c:pt idx="1">
                  <c:v>178.809666666667</c:v>
                </c:pt>
                <c:pt idx="2">
                  <c:v>202.96533333333301</c:v>
                </c:pt>
                <c:pt idx="3">
                  <c:v>215.715</c:v>
                </c:pt>
                <c:pt idx="4">
                  <c:v>228.1153333</c:v>
                </c:pt>
              </c:numCache>
            </c:numRef>
          </c:val>
        </c:ser>
        <c:axId val="134606208"/>
        <c:axId val="134670208"/>
      </c:barChart>
      <c:catAx>
        <c:axId val="134606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70208"/>
        <c:crosses val="autoZero"/>
        <c:auto val="1"/>
        <c:lblAlgn val="ctr"/>
        <c:lblOffset val="100"/>
      </c:catAx>
      <c:valAx>
        <c:axId val="134670208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06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19.616086003894885</c:v>
                </c:pt>
                <c:pt idx="1">
                  <c:v>80.383913996105122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57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564646306629436"/>
          <c:y val="0.23275843967780427"/>
          <c:w val="0.82197678932517604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918.61666666666702</c:v>
                </c:pt>
                <c:pt idx="1">
                  <c:v>921.035666666667</c:v>
                </c:pt>
                <c:pt idx="2">
                  <c:v>996.52499999999998</c:v>
                </c:pt>
                <c:pt idx="3">
                  <c:v>1105.2533333333299</c:v>
                </c:pt>
                <c:pt idx="4">
                  <c:v>1158.627667</c:v>
                </c:pt>
              </c:numCache>
            </c:numRef>
          </c:val>
        </c:ser>
        <c:axId val="134789376"/>
        <c:axId val="128512000"/>
      </c:barChart>
      <c:catAx>
        <c:axId val="134789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512000"/>
        <c:crosses val="autoZero"/>
        <c:auto val="1"/>
        <c:lblAlgn val="ctr"/>
        <c:lblOffset val="100"/>
      </c:catAx>
      <c:valAx>
        <c:axId val="128512000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789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20.499111190927522</c:v>
                </c:pt>
                <c:pt idx="1">
                  <c:v>79.500888809072478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57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83262936503802"/>
          <c:y val="0.23275843967780427"/>
          <c:w val="0.84879062302644293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310.959</c:v>
                </c:pt>
                <c:pt idx="1">
                  <c:v>347.71666666666698</c:v>
                </c:pt>
                <c:pt idx="2">
                  <c:v>350.46766666666701</c:v>
                </c:pt>
                <c:pt idx="3">
                  <c:v>356.16733333333298</c:v>
                </c:pt>
                <c:pt idx="4">
                  <c:v>370.44</c:v>
                </c:pt>
              </c:numCache>
            </c:numRef>
          </c:val>
        </c:ser>
        <c:axId val="135143808"/>
        <c:axId val="135145344"/>
      </c:barChart>
      <c:catAx>
        <c:axId val="135143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145344"/>
        <c:crosses val="autoZero"/>
        <c:auto val="1"/>
        <c:lblAlgn val="ctr"/>
        <c:lblOffset val="100"/>
      </c:catAx>
      <c:valAx>
        <c:axId val="135145344"/>
        <c:scaling>
          <c:orientation val="minMax"/>
          <c:max val="450"/>
          <c:min val="2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143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21.295595089109991</c:v>
                </c:pt>
                <c:pt idx="1">
                  <c:v>78.704404910890005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63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217"/>
          <c:y val="0.23275843967780427"/>
          <c:w val="0.8464173816837919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99.668000000000006</c:v>
                </c:pt>
                <c:pt idx="1">
                  <c:v>89.718333333333305</c:v>
                </c:pt>
                <c:pt idx="2">
                  <c:v>93.867666666666693</c:v>
                </c:pt>
                <c:pt idx="3">
                  <c:v>94.483999999999995</c:v>
                </c:pt>
                <c:pt idx="4">
                  <c:v>91.947333330000006</c:v>
                </c:pt>
              </c:numCache>
            </c:numRef>
          </c:val>
        </c:ser>
        <c:axId val="135231744"/>
        <c:axId val="135475200"/>
      </c:barChart>
      <c:catAx>
        <c:axId val="135231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475200"/>
        <c:crosses val="autoZero"/>
        <c:auto val="1"/>
        <c:lblAlgn val="ctr"/>
        <c:lblOffset val="100"/>
      </c:catAx>
      <c:valAx>
        <c:axId val="135475200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231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38.129901154937528</c:v>
                </c:pt>
                <c:pt idx="1">
                  <c:v>61.870098845062472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63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217"/>
          <c:y val="0.23275843967780427"/>
          <c:w val="0.8464173816837919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427.570333333333</c:v>
                </c:pt>
                <c:pt idx="1">
                  <c:v>443.17533333333301</c:v>
                </c:pt>
                <c:pt idx="2">
                  <c:v>439.51066666666702</c:v>
                </c:pt>
                <c:pt idx="3">
                  <c:v>492.12133333333298</c:v>
                </c:pt>
                <c:pt idx="4">
                  <c:v>519.53300000000002</c:v>
                </c:pt>
              </c:numCache>
            </c:numRef>
          </c:val>
        </c:ser>
        <c:axId val="135578368"/>
        <c:axId val="135579904"/>
      </c:barChart>
      <c:catAx>
        <c:axId val="135578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579904"/>
        <c:crosses val="autoZero"/>
        <c:auto val="1"/>
        <c:lblAlgn val="ctr"/>
        <c:lblOffset val="100"/>
      </c:catAx>
      <c:valAx>
        <c:axId val="135579904"/>
        <c:scaling>
          <c:orientation val="minMax"/>
          <c:min val="3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578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37.096516219323242</c:v>
                </c:pt>
                <c:pt idx="1">
                  <c:v>62.903483780676758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63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0946"/>
          <c:h val="0.62570875192325104"/>
        </c:manualLayout>
      </c:layout>
      <c:barChart>
        <c:barDir val="col"/>
        <c:grouping val="clustered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803.05566666666698</c:v>
                </c:pt>
                <c:pt idx="1">
                  <c:v>803.42899999999997</c:v>
                </c:pt>
                <c:pt idx="2">
                  <c:v>856.71666666666704</c:v>
                </c:pt>
                <c:pt idx="3">
                  <c:v>889.536333333333</c:v>
                </c:pt>
                <c:pt idx="4">
                  <c:v>940.66833329999997</c:v>
                </c:pt>
              </c:numCache>
            </c:numRef>
          </c:val>
        </c:ser>
        <c:axId val="135760512"/>
        <c:axId val="135823744"/>
      </c:barChart>
      <c:catAx>
        <c:axId val="135760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823744"/>
        <c:crosses val="autoZero"/>
        <c:auto val="1"/>
        <c:lblAlgn val="ctr"/>
        <c:lblOffset val="100"/>
      </c:catAx>
      <c:valAx>
        <c:axId val="135823744"/>
        <c:scaling>
          <c:orientation val="minMax"/>
          <c:min val="7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760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23.291566230425154</c:v>
                </c:pt>
                <c:pt idx="1">
                  <c:v>76.708433769574839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82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2009 (Porcentaje)</a:t>
            </a:r>
          </a:p>
        </c:rich>
      </c:tx>
      <c:layout>
        <c:manualLayout>
          <c:xMode val="edge"/>
          <c:yMode val="edge"/>
          <c:x val="8.1423462139762148E-2"/>
          <c:y val="7.5352937077555679E-2"/>
        </c:manualLayout>
      </c:layout>
    </c:title>
    <c:view3D>
      <c:rotX val="30"/>
      <c:perspective val="30"/>
    </c:view3D>
    <c:plotArea>
      <c:layout/>
      <c:pie3DChart>
        <c:varyColors val="1"/>
        <c:ser>
          <c:idx val="1"/>
          <c:order val="1"/>
          <c:dLbls>
            <c:showPercent val="1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2.7069999999999999</c:v>
                </c:pt>
                <c:pt idx="1">
                  <c:v>0.90400000000000003</c:v>
                </c:pt>
                <c:pt idx="2">
                  <c:v>70.582333333333295</c:v>
                </c:pt>
                <c:pt idx="3">
                  <c:v>0</c:v>
                </c:pt>
                <c:pt idx="4">
                  <c:v>50.746666666666698</c:v>
                </c:pt>
                <c:pt idx="5">
                  <c:v>93.377666666666698</c:v>
                </c:pt>
                <c:pt idx="6">
                  <c:v>31.863666666666699</c:v>
                </c:pt>
                <c:pt idx="7">
                  <c:v>6.9046666666666701</c:v>
                </c:pt>
                <c:pt idx="8">
                  <c:v>50.7783333333333</c:v>
                </c:pt>
                <c:pt idx="9">
                  <c:v>70.274000000000001</c:v>
                </c:pt>
              </c:numCache>
            </c:numRef>
          </c:val>
        </c:ser>
        <c:ser>
          <c:idx val="0"/>
          <c:order val="0"/>
          <c:dLbls>
            <c:showPercent val="1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6.1443333329999996</c:v>
                </c:pt>
                <c:pt idx="1">
                  <c:v>0</c:v>
                </c:pt>
                <c:pt idx="2">
                  <c:v>61.85466667</c:v>
                </c:pt>
                <c:pt idx="3">
                  <c:v>0</c:v>
                </c:pt>
                <c:pt idx="4">
                  <c:v>36.068666669999999</c:v>
                </c:pt>
                <c:pt idx="5">
                  <c:v>123.61566670000001</c:v>
                </c:pt>
                <c:pt idx="6">
                  <c:v>34.636333329999999</c:v>
                </c:pt>
                <c:pt idx="7">
                  <c:v>13.529666669999999</c:v>
                </c:pt>
                <c:pt idx="8">
                  <c:v>53.527666670000002</c:v>
                </c:pt>
                <c:pt idx="9">
                  <c:v>87.716666669999995</c:v>
                </c:pt>
              </c:numCache>
            </c:numRef>
          </c:val>
        </c:ser>
        <c:dLbls>
          <c:showPercent val="1"/>
        </c:dLbls>
      </c:pie3DChart>
    </c:plotArea>
    <c:plotVisOnly val="1"/>
    <c:dispBlanksAs val="zero"/>
  </c:chart>
  <c:spPr>
    <a:ln>
      <a:noFill/>
    </a:ln>
  </c:spPr>
  <c:printSettings>
    <c:headerFooter/>
    <c:pageMargins b="1" l="0.75000000000000078" r="0.75000000000000078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2012 (Porcentaje)</a:t>
            </a:r>
          </a:p>
        </c:rich>
      </c:tx>
      <c:layout>
        <c:manualLayout>
          <c:xMode val="edge"/>
          <c:yMode val="edge"/>
          <c:x val="8.1423462139762148E-2"/>
          <c:y val="7.5352937077555679E-2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3.1144125421517812E-2"/>
          <c:y val="0.20714268408756617"/>
          <c:w val="0.58845890424935032"/>
          <c:h val="0.7452750713853088"/>
        </c:manualLayout>
      </c:layout>
      <c:pie3DChart>
        <c:varyColors val="1"/>
        <c:ser>
          <c:idx val="0"/>
          <c:order val="0"/>
          <c:dLbls>
            <c:showPercent val="1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6.1443333329999996</c:v>
                </c:pt>
                <c:pt idx="1">
                  <c:v>0</c:v>
                </c:pt>
                <c:pt idx="2">
                  <c:v>61.85466667</c:v>
                </c:pt>
                <c:pt idx="3">
                  <c:v>0</c:v>
                </c:pt>
                <c:pt idx="4">
                  <c:v>36.068666669999999</c:v>
                </c:pt>
                <c:pt idx="5">
                  <c:v>123.61566670000001</c:v>
                </c:pt>
                <c:pt idx="6">
                  <c:v>34.636333329999999</c:v>
                </c:pt>
                <c:pt idx="7">
                  <c:v>13.529666669999999</c:v>
                </c:pt>
                <c:pt idx="8">
                  <c:v>53.527666670000002</c:v>
                </c:pt>
                <c:pt idx="9">
                  <c:v>87.716666669999995</c:v>
                </c:pt>
              </c:numCache>
            </c:numRef>
          </c:val>
        </c:ser>
        <c:dLbls>
          <c:showPercent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31E-2"/>
          <c:w val="0.34319422572178493"/>
          <c:h val="0.94004808027315279"/>
        </c:manualLayout>
      </c:layout>
    </c:legend>
    <c:plotVisOnly val="1"/>
    <c:dispBlanksAs val="zero"/>
  </c:chart>
  <c:spPr>
    <a:ln>
      <a:noFill/>
    </a:ln>
  </c:spPr>
  <c:printSettings>
    <c:headerFooter/>
    <c:pageMargins b="1" l="0.75000000000000078" r="0.75000000000000078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6517708013771"/>
          <c:y val="0.23275843967780427"/>
          <c:w val="0.8517362602402001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301.71899999999999</c:v>
                </c:pt>
                <c:pt idx="1">
                  <c:v>378.933333333333</c:v>
                </c:pt>
                <c:pt idx="2">
                  <c:v>414.06400000000002</c:v>
                </c:pt>
                <c:pt idx="3">
                  <c:v>376.34500000000003</c:v>
                </c:pt>
                <c:pt idx="4">
                  <c:v>417.91399999999999</c:v>
                </c:pt>
              </c:numCache>
            </c:numRef>
          </c:val>
        </c:ser>
        <c:axId val="135831552"/>
        <c:axId val="135838336"/>
      </c:barChart>
      <c:catAx>
        <c:axId val="135831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838336"/>
        <c:crosses val="autoZero"/>
        <c:auto val="1"/>
        <c:lblAlgn val="ctr"/>
        <c:lblOffset val="100"/>
      </c:catAx>
      <c:valAx>
        <c:axId val="135838336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831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19.428619066244359</c:v>
                </c:pt>
                <c:pt idx="1">
                  <c:v>80.571380933755648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595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1777929932671731E-2"/>
          <c:y val="0.23275843967780427"/>
          <c:w val="0.88633801209631402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</c:v>
                </c:pt>
                <c:pt idx="1">
                  <c:v>0.79400000000000004</c:v>
                </c:pt>
                <c:pt idx="2">
                  <c:v>0.64033333333333298</c:v>
                </c:pt>
                <c:pt idx="3">
                  <c:v>0</c:v>
                </c:pt>
                <c:pt idx="4">
                  <c:v>0.82066666700000002</c:v>
                </c:pt>
              </c:numCache>
            </c:numRef>
          </c:val>
        </c:ser>
        <c:axId val="136359296"/>
        <c:axId val="136496256"/>
      </c:barChart>
      <c:catAx>
        <c:axId val="136359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496256"/>
        <c:crosses val="autoZero"/>
        <c:auto val="1"/>
        <c:lblAlgn val="ctr"/>
        <c:lblOffset val="100"/>
      </c:catAx>
      <c:valAx>
        <c:axId val="1364962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359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55.891032952529187</c:v>
                </c:pt>
                <c:pt idx="1">
                  <c:v>44.108967047470813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60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0552136550383541E-2"/>
          <c:y val="0.23275843967780427"/>
          <c:w val="0.8880417249770969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5.6070000000000002</c:v>
                </c:pt>
                <c:pt idx="1">
                  <c:v>2.7069999999999999</c:v>
                </c:pt>
                <c:pt idx="2">
                  <c:v>6.6790000000000003</c:v>
                </c:pt>
                <c:pt idx="3">
                  <c:v>2.8603333333333301</c:v>
                </c:pt>
                <c:pt idx="4">
                  <c:v>6.1443333329999996</c:v>
                </c:pt>
              </c:numCache>
            </c:numRef>
          </c:val>
        </c:ser>
        <c:axId val="136713728"/>
        <c:axId val="136715264"/>
      </c:barChart>
      <c:catAx>
        <c:axId val="136713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715264"/>
        <c:crosses val="autoZero"/>
        <c:auto val="1"/>
        <c:lblAlgn val="ctr"/>
        <c:lblOffset val="100"/>
      </c:catAx>
      <c:valAx>
        <c:axId val="1367152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713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4.0129403336098175</c:v>
                </c:pt>
                <c:pt idx="1">
                  <c:v>95.987059666390181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60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2135038797006746E-2"/>
          <c:y val="0.23275843967780427"/>
          <c:w val="0.88584167153779891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Explot Minas'!$C$15:$G$15</c:f>
              <c:numCache>
                <c:formatCode>#,##0</c:formatCode>
                <c:ptCount val="5"/>
                <c:pt idx="0">
                  <c:v>0.88733333333333297</c:v>
                </c:pt>
                <c:pt idx="1">
                  <c:v>0.90400000000000003</c:v>
                </c:pt>
                <c:pt idx="2">
                  <c:v>0</c:v>
                </c:pt>
                <c:pt idx="3">
                  <c:v>2.6423333333333301</c:v>
                </c:pt>
                <c:pt idx="4">
                  <c:v>0</c:v>
                </c:pt>
              </c:numCache>
            </c:numRef>
          </c:val>
        </c:ser>
        <c:axId val="136817280"/>
        <c:axId val="136893568"/>
      </c:barChart>
      <c:catAx>
        <c:axId val="136817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893568"/>
        <c:crosses val="autoZero"/>
        <c:auto val="1"/>
        <c:lblAlgn val="ctr"/>
        <c:lblOffset val="100"/>
      </c:catAx>
      <c:valAx>
        <c:axId val="136893568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817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536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624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27305797302014"/>
          <c:y val="0.23275843967780427"/>
          <c:w val="0.86756319933690607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55.376333333333299</c:v>
                </c:pt>
                <c:pt idx="1">
                  <c:v>70.582333333333295</c:v>
                </c:pt>
                <c:pt idx="2">
                  <c:v>69.681333333333299</c:v>
                </c:pt>
                <c:pt idx="3">
                  <c:v>46.8823333333333</c:v>
                </c:pt>
                <c:pt idx="4">
                  <c:v>61.85466667</c:v>
                </c:pt>
              </c:numCache>
            </c:numRef>
          </c:val>
        </c:ser>
        <c:axId val="137045504"/>
        <c:axId val="137047040"/>
      </c:barChart>
      <c:catAx>
        <c:axId val="137045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047040"/>
        <c:crosses val="autoZero"/>
        <c:auto val="1"/>
        <c:lblAlgn val="ctr"/>
        <c:lblOffset val="100"/>
      </c:catAx>
      <c:valAx>
        <c:axId val="137047040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045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18.072497934675287</c:v>
                </c:pt>
                <c:pt idx="1">
                  <c:v>81.927502065324717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624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2495280195238718E-2"/>
          <c:y val="0.23275843967780427"/>
          <c:w val="0.88534097711470305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electri gas'!$C$15:$G$15</c:f>
              <c:numCache>
                <c:formatCode>#,##0</c:formatCode>
                <c:ptCount val="5"/>
                <c:pt idx="0">
                  <c:v>0.85799999999999998</c:v>
                </c:pt>
                <c:pt idx="1">
                  <c:v>0</c:v>
                </c:pt>
                <c:pt idx="2">
                  <c:v>0.88100000000000001</c:v>
                </c:pt>
                <c:pt idx="3">
                  <c:v>1.337</c:v>
                </c:pt>
                <c:pt idx="4">
                  <c:v>0</c:v>
                </c:pt>
              </c:numCache>
            </c:numRef>
          </c:val>
        </c:ser>
        <c:axId val="137162112"/>
        <c:axId val="134993024"/>
      </c:barChart>
      <c:catAx>
        <c:axId val="137162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993024"/>
        <c:crossesAt val="0"/>
        <c:auto val="1"/>
        <c:lblAlgn val="ctr"/>
        <c:lblOffset val="100"/>
      </c:catAx>
      <c:valAx>
        <c:axId val="1349930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1621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631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27305797302014"/>
          <c:y val="0.23275843967780427"/>
          <c:w val="0.86756319933690607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21.974</c:v>
                </c:pt>
                <c:pt idx="1">
                  <c:v>50.746666666666698</c:v>
                </c:pt>
                <c:pt idx="2">
                  <c:v>33.368333333333297</c:v>
                </c:pt>
                <c:pt idx="3">
                  <c:v>29.907333333333298</c:v>
                </c:pt>
                <c:pt idx="4">
                  <c:v>36.068666669999999</c:v>
                </c:pt>
              </c:numCache>
            </c:numRef>
          </c:val>
        </c:ser>
        <c:axId val="137573888"/>
        <c:axId val="137575424"/>
      </c:barChart>
      <c:catAx>
        <c:axId val="137573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575424"/>
        <c:crosses val="autoZero"/>
        <c:auto val="1"/>
        <c:lblAlgn val="ctr"/>
        <c:lblOffset val="100"/>
      </c:catAx>
      <c:valAx>
        <c:axId val="137575424"/>
        <c:scaling>
          <c:orientation val="minMax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573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15.095976909458459</c:v>
                </c:pt>
                <c:pt idx="1">
                  <c:v>84.904023090541543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631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05083575079398"/>
          <c:y val="0.23275843967780427"/>
          <c:w val="0.84978542155916392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83.203333333333305</c:v>
                </c:pt>
                <c:pt idx="1">
                  <c:v>93.377666666666698</c:v>
                </c:pt>
                <c:pt idx="2">
                  <c:v>104.63</c:v>
                </c:pt>
                <c:pt idx="3">
                  <c:v>104.747</c:v>
                </c:pt>
                <c:pt idx="4">
                  <c:v>123.61566670000001</c:v>
                </c:pt>
              </c:numCache>
            </c:numRef>
          </c:val>
        </c:ser>
        <c:axId val="137637248"/>
        <c:axId val="137733248"/>
      </c:barChart>
      <c:catAx>
        <c:axId val="137637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733248"/>
        <c:crosses val="autoZero"/>
        <c:auto val="1"/>
        <c:lblAlgn val="ctr"/>
        <c:lblOffset val="100"/>
      </c:catAx>
      <c:valAx>
        <c:axId val="137733248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637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20.891741209645925</c:v>
                </c:pt>
                <c:pt idx="1">
                  <c:v>79.108258790354071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639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49343832021009"/>
          <c:y val="0.23275843967780427"/>
          <c:w val="0.86727212944535759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18.887333333333299</c:v>
                </c:pt>
                <c:pt idx="1">
                  <c:v>31.863666666666699</c:v>
                </c:pt>
                <c:pt idx="2">
                  <c:v>37.567</c:v>
                </c:pt>
                <c:pt idx="3">
                  <c:v>46.968333333333298</c:v>
                </c:pt>
                <c:pt idx="4">
                  <c:v>34.636333329999999</c:v>
                </c:pt>
              </c:numCache>
            </c:numRef>
          </c:val>
        </c:ser>
        <c:axId val="137909760"/>
        <c:axId val="137911296"/>
      </c:barChart>
      <c:catAx>
        <c:axId val="137909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911296"/>
        <c:crosses val="autoZero"/>
        <c:auto val="1"/>
        <c:lblAlgn val="ctr"/>
        <c:lblOffset val="100"/>
      </c:catAx>
      <c:valAx>
        <c:axId val="137911296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909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23.951879100741312</c:v>
                </c:pt>
                <c:pt idx="1">
                  <c:v>76.048120899258691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653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27305797302014"/>
          <c:y val="0.23275843967780427"/>
          <c:w val="0.86756319933690607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8.4203333333333301</c:v>
                </c:pt>
                <c:pt idx="1">
                  <c:v>6.9046666666666701</c:v>
                </c:pt>
                <c:pt idx="2">
                  <c:v>10.148999999999999</c:v>
                </c:pt>
                <c:pt idx="3">
                  <c:v>4.6156666666666704</c:v>
                </c:pt>
                <c:pt idx="4">
                  <c:v>13.529666669999999</c:v>
                </c:pt>
              </c:numCache>
            </c:numRef>
          </c:val>
        </c:ser>
        <c:axId val="137973120"/>
        <c:axId val="138155136"/>
      </c:barChart>
      <c:catAx>
        <c:axId val="137973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155136"/>
        <c:crosses val="autoZero"/>
        <c:auto val="1"/>
        <c:lblAlgn val="ctr"/>
        <c:lblOffset val="100"/>
      </c:catAx>
      <c:valAx>
        <c:axId val="138155136"/>
        <c:scaling>
          <c:orientation val="minMax"/>
          <c:max val="22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973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42.921799826265342</c:v>
                </c:pt>
                <c:pt idx="1">
                  <c:v>57.078200173734658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661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42.753333333333302</c:v>
                </c:pt>
                <c:pt idx="1">
                  <c:v>50.7783333333333</c:v>
                </c:pt>
                <c:pt idx="2">
                  <c:v>50.9316666666667</c:v>
                </c:pt>
                <c:pt idx="3">
                  <c:v>42.6026666666667</c:v>
                </c:pt>
                <c:pt idx="4">
                  <c:v>53.527666670000002</c:v>
                </c:pt>
              </c:numCache>
            </c:numRef>
          </c:val>
        </c:ser>
        <c:axId val="138162944"/>
        <c:axId val="138206208"/>
      </c:barChart>
      <c:catAx>
        <c:axId val="138162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206208"/>
        <c:crosses val="autoZero"/>
        <c:auto val="1"/>
        <c:lblAlgn val="ctr"/>
        <c:lblOffset val="100"/>
      </c:catAx>
      <c:valAx>
        <c:axId val="138206208"/>
        <c:scaling>
          <c:orientation val="minMax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162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34.511787039191624</c:v>
                </c:pt>
                <c:pt idx="1">
                  <c:v>65.488212960808369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671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7024306744266"/>
          <c:y val="0.23275843967780427"/>
          <c:w val="0.85109163528474396"/>
          <c:h val="0.62111105077383866"/>
        </c:manualLayout>
      </c:layout>
      <c:barChart>
        <c:barDir val="col"/>
        <c:grouping val="clustered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63.752333333333297</c:v>
                </c:pt>
                <c:pt idx="1">
                  <c:v>70.274000000000001</c:v>
                </c:pt>
                <c:pt idx="2">
                  <c:v>99.536666666666704</c:v>
                </c:pt>
                <c:pt idx="3">
                  <c:v>93.781999999999996</c:v>
                </c:pt>
                <c:pt idx="4">
                  <c:v>87.716666669999995</c:v>
                </c:pt>
              </c:numCache>
            </c:numRef>
          </c:val>
        </c:ser>
        <c:axId val="136140288"/>
        <c:axId val="136141824"/>
      </c:barChart>
      <c:catAx>
        <c:axId val="136140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141824"/>
        <c:crosses val="autoZero"/>
        <c:auto val="1"/>
        <c:lblAlgn val="ctr"/>
        <c:lblOffset val="100"/>
      </c:catAx>
      <c:valAx>
        <c:axId val="136141824"/>
        <c:scaling>
          <c:orientation val="minMax"/>
          <c:min val="5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1402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15.930266417133859</c:v>
                </c:pt>
                <c:pt idx="1">
                  <c:v>84.069733582866135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3"/>
          <c:h val="8.696134559044681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hyperlink" Target="#'Empleo Posici Ocupacional-Otro'!A1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Tasa de empl no asalariados'!&#193;rea_de_impresi&#243;n"/><Relationship Id="rId5" Type="http://schemas.openxmlformats.org/officeDocument/2006/relationships/hyperlink" Target="#Otro!A1"/><Relationship Id="rId10" Type="http://schemas.openxmlformats.org/officeDocument/2006/relationships/hyperlink" Target="#&#205;ndice!A1"/><Relationship Id="rId4" Type="http://schemas.openxmlformats.org/officeDocument/2006/relationships/image" Target="../media/image3.png"/><Relationship Id="rId9" Type="http://schemas.openxmlformats.org/officeDocument/2006/relationships/chart" Target="../charts/chart75.xml"/><Relationship Id="rId14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ocupada-No informa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12" Type="http://schemas.openxmlformats.org/officeDocument/2006/relationships/chart" Target="../charts/chart8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hyperlink" Target="#'Tasa de empleo no asalariado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a Cesante Total Nal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12" Type="http://schemas.openxmlformats.org/officeDocument/2006/relationships/chart" Target="../charts/chart10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6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hyperlink" Target="#'Pob ocupada Serv,comu,soci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20</xdr:col>
      <xdr:colOff>0</xdr:colOff>
      <xdr:row>6</xdr:row>
      <xdr:rowOff>172710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10982325" cy="1353810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22411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97088" y="358589"/>
          <a:ext cx="3888441" cy="90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25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209550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10,5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8,3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7.3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9</xdr:col>
      <xdr:colOff>123824</xdr:colOff>
      <xdr:row>5</xdr:row>
      <xdr:rowOff>104775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1</xdr:row>
      <xdr:rowOff>85725</xdr:rowOff>
    </xdr:from>
    <xdr:to>
      <xdr:col>5</xdr:col>
      <xdr:colOff>266700</xdr:colOff>
      <xdr:row>5</xdr:row>
      <xdr:rowOff>47624</xdr:rowOff>
    </xdr:to>
    <xdr:sp macro="" textlink="">
      <xdr:nvSpPr>
        <xdr:cNvPr id="25" name="3 CuadroTexto"/>
        <xdr:cNvSpPr txBox="1"/>
      </xdr:nvSpPr>
      <xdr:spPr>
        <a:xfrm>
          <a:off x="2257425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9525</xdr:rowOff>
    </xdr:from>
    <xdr:to>
      <xdr:col>9</xdr:col>
      <xdr:colOff>114301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9525"/>
          <a:ext cx="731520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9525"/>
          <a:ext cx="7172324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9525</xdr:rowOff>
    </xdr:from>
    <xdr:to>
      <xdr:col>12</xdr:col>
      <xdr:colOff>1</xdr:colOff>
      <xdr:row>5</xdr:row>
      <xdr:rowOff>85725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9525"/>
          <a:ext cx="7067550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390775" y="2667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60325</xdr:rowOff>
    </xdr:from>
    <xdr:to>
      <xdr:col>7</xdr:col>
      <xdr:colOff>257176</xdr:colOff>
      <xdr:row>5</xdr:row>
      <xdr:rowOff>31749</xdr:rowOff>
    </xdr:to>
    <xdr:sp macro="" textlink="">
      <xdr:nvSpPr>
        <xdr:cNvPr id="12" name="3 CuadroTexto"/>
        <xdr:cNvSpPr txBox="1"/>
      </xdr:nvSpPr>
      <xdr:spPr>
        <a:xfrm>
          <a:off x="2378076" y="2508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371475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19050</xdr:rowOff>
    </xdr:from>
    <xdr:to>
      <xdr:col>11</xdr:col>
      <xdr:colOff>123824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19050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9525</xdr:rowOff>
    </xdr:from>
    <xdr:to>
      <xdr:col>11</xdr:col>
      <xdr:colOff>114300</xdr:colOff>
      <xdr:row>5</xdr:row>
      <xdr:rowOff>85725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952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19050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28575</xdr:rowOff>
    </xdr:from>
    <xdr:to>
      <xdr:col>7</xdr:col>
      <xdr:colOff>381000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28850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9525</xdr:rowOff>
    </xdr:from>
    <xdr:to>
      <xdr:col>11</xdr:col>
      <xdr:colOff>114300</xdr:colOff>
      <xdr:row>5</xdr:row>
      <xdr:rowOff>85725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952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10</xdr:col>
      <xdr:colOff>9525</xdr:colOff>
      <xdr:row>5</xdr:row>
      <xdr:rowOff>85725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25400</xdr:rowOff>
    </xdr:from>
    <xdr:to>
      <xdr:col>11</xdr:col>
      <xdr:colOff>120650</xdr:colOff>
      <xdr:row>5</xdr:row>
      <xdr:rowOff>101600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5400"/>
          <a:ext cx="7321550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120650</xdr:rowOff>
    </xdr:from>
    <xdr:to>
      <xdr:col>7</xdr:col>
      <xdr:colOff>371475</xdr:colOff>
      <xdr:row>5</xdr:row>
      <xdr:rowOff>92074</xdr:rowOff>
    </xdr:to>
    <xdr:sp macro="" textlink="">
      <xdr:nvSpPr>
        <xdr:cNvPr id="20" name="3 CuadroTexto"/>
        <xdr:cNvSpPr txBox="1"/>
      </xdr:nvSpPr>
      <xdr:spPr>
        <a:xfrm>
          <a:off x="2152650" y="3206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8426450" cy="1028700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60325</xdr:rowOff>
    </xdr:from>
    <xdr:to>
      <xdr:col>7</xdr:col>
      <xdr:colOff>336550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39950" y="2635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25400</xdr:rowOff>
    </xdr:from>
    <xdr:to>
      <xdr:col>11</xdr:col>
      <xdr:colOff>120650</xdr:colOff>
      <xdr:row>5</xdr:row>
      <xdr:rowOff>101600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5400"/>
          <a:ext cx="73215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11</xdr:col>
      <xdr:colOff>114300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95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19049</xdr:colOff>
      <xdr:row>0</xdr:row>
      <xdr:rowOff>9525</xdr:rowOff>
    </xdr:from>
    <xdr:to>
      <xdr:col>11</xdr:col>
      <xdr:colOff>123824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952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10</xdr:col>
      <xdr:colOff>9525</xdr:colOff>
      <xdr:row>5</xdr:row>
      <xdr:rowOff>85725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28</xdr:row>
      <xdr:rowOff>47625</xdr:rowOff>
    </xdr:from>
    <xdr:to>
      <xdr:col>7</xdr:col>
      <xdr:colOff>152400</xdr:colOff>
      <xdr:row>40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47625</xdr:rowOff>
    </xdr:from>
    <xdr:to>
      <xdr:col>11</xdr:col>
      <xdr:colOff>19050</xdr:colOff>
      <xdr:row>41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28575</xdr:rowOff>
    </xdr:from>
    <xdr:to>
      <xdr:col>12</xdr:col>
      <xdr:colOff>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2857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10</xdr:col>
      <xdr:colOff>9525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1</xdr:col>
      <xdr:colOff>2019300</xdr:colOff>
      <xdr:row>1</xdr:row>
      <xdr:rowOff>66675</xdr:rowOff>
    </xdr:from>
    <xdr:to>
      <xdr:col>5</xdr:col>
      <xdr:colOff>409575</xdr:colOff>
      <xdr:row>5</xdr:row>
      <xdr:rowOff>38099</xdr:rowOff>
    </xdr:to>
    <xdr:sp macro="" textlink="">
      <xdr:nvSpPr>
        <xdr:cNvPr id="22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66675</xdr:rowOff>
    </xdr:from>
    <xdr:to>
      <xdr:col>7</xdr:col>
      <xdr:colOff>333375</xdr:colOff>
      <xdr:row>5</xdr:row>
      <xdr:rowOff>38099</xdr:rowOff>
    </xdr:to>
    <xdr:sp macro="" textlink="">
      <xdr:nvSpPr>
        <xdr:cNvPr id="18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38</xdr:row>
      <xdr:rowOff>0</xdr:rowOff>
    </xdr:from>
    <xdr:to>
      <xdr:col>7</xdr:col>
      <xdr:colOff>285749</xdr:colOff>
      <xdr:row>48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38</xdr:row>
      <xdr:rowOff>0</xdr:rowOff>
    </xdr:from>
    <xdr:to>
      <xdr:col>11</xdr:col>
      <xdr:colOff>76200</xdr:colOff>
      <xdr:row>48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12</xdr:col>
      <xdr:colOff>9525</xdr:colOff>
      <xdr:row>5</xdr:row>
      <xdr:rowOff>95250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37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15875</xdr:colOff>
      <xdr:row>24</xdr:row>
      <xdr:rowOff>133350</xdr:rowOff>
    </xdr:from>
    <xdr:to>
      <xdr:col>4</xdr:col>
      <xdr:colOff>133350</xdr:colOff>
      <xdr:row>40</xdr:row>
      <xdr:rowOff>63501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3</xdr:col>
      <xdr:colOff>390525</xdr:colOff>
      <xdr:row>25</xdr:row>
      <xdr:rowOff>9525</xdr:rowOff>
    </xdr:from>
    <xdr:to>
      <xdr:col>9</xdr:col>
      <xdr:colOff>85726</xdr:colOff>
      <xdr:row>39</xdr:row>
      <xdr:rowOff>82550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19050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104775</xdr:rowOff>
    </xdr:from>
    <xdr:to>
      <xdr:col>7</xdr:col>
      <xdr:colOff>361950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14550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19050</xdr:rowOff>
    </xdr:from>
    <xdr:to>
      <xdr:col>11</xdr:col>
      <xdr:colOff>142875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19050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152400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19050</xdr:rowOff>
    </xdr:from>
    <xdr:to>
      <xdr:col>12</xdr:col>
      <xdr:colOff>19050</xdr:colOff>
      <xdr:row>5</xdr:row>
      <xdr:rowOff>95250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9050"/>
          <a:ext cx="7381874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9524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8187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91400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11</xdr:col>
      <xdr:colOff>142875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10</xdr:col>
      <xdr:colOff>9525</xdr:colOff>
      <xdr:row>5</xdr:row>
      <xdr:rowOff>85725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24725" cy="1076325"/>
        </a:xfrm>
        <a:prstGeom prst="rect">
          <a:avLst/>
        </a:prstGeom>
      </xdr:spPr>
    </xdr:pic>
    <xdr:clientData/>
  </xdr:twoCellAnchor>
  <xdr:twoCellAnchor>
    <xdr:from>
      <xdr:col>0</xdr:col>
      <xdr:colOff>117476</xdr:colOff>
      <xdr:row>25</xdr:row>
      <xdr:rowOff>38100</xdr:rowOff>
    </xdr:from>
    <xdr:to>
      <xdr:col>3</xdr:col>
      <xdr:colOff>161925</xdr:colOff>
      <xdr:row>38</xdr:row>
      <xdr:rowOff>85724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19050</xdr:rowOff>
    </xdr:from>
    <xdr:to>
      <xdr:col>12</xdr:col>
      <xdr:colOff>9525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19050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11</xdr:col>
      <xdr:colOff>142874</xdr:colOff>
      <xdr:row>5</xdr:row>
      <xdr:rowOff>89908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81874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9525</xdr:rowOff>
    </xdr:from>
    <xdr:to>
      <xdr:col>11</xdr:col>
      <xdr:colOff>123825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28</xdr:row>
      <xdr:rowOff>47625</xdr:rowOff>
    </xdr:from>
    <xdr:to>
      <xdr:col>7</xdr:col>
      <xdr:colOff>152400</xdr:colOff>
      <xdr:row>40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142875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9525</xdr:colOff>
      <xdr:row>5</xdr:row>
      <xdr:rowOff>91302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91400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19050</xdr:rowOff>
    </xdr:from>
    <xdr:to>
      <xdr:col>11</xdr:col>
      <xdr:colOff>152399</xdr:colOff>
      <xdr:row>5</xdr:row>
      <xdr:rowOff>99433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19050"/>
          <a:ext cx="7381874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19050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25  Septiembre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%20backup\Mercado%20laboral\Cuadros_informe_mercado_labor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diana\Documents\Datos%20de%20usuario%20de%20Microsoft\Office%202011%20AutoRecovery\BD%20Mercado%20Laboral(Agosto)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\SDDE%20backup\Mercado%20laboral\BD%20Mercado%20Laboral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uadro1"/>
      <sheetName val="Cuadro2"/>
      <sheetName val="cuadro3"/>
      <sheetName val="cuadro4"/>
      <sheetName val="Cuadro5"/>
      <sheetName val="Cuadro6"/>
      <sheetName val="Cuadro7"/>
      <sheetName val="Cuadro8"/>
      <sheetName val="Cuadro9"/>
      <sheetName val="Cuadro10"/>
      <sheetName val="Cuadro11"/>
      <sheetName val="Cuadro12"/>
      <sheetName val="Cuadro13"/>
      <sheetName val="Cuadro14"/>
      <sheetName val="Cuadro15"/>
      <sheetName val="Cuadro16"/>
      <sheetName val="Cuadro17"/>
      <sheetName val="Cuadro18"/>
      <sheetName val="Cuadro19"/>
      <sheetName val="Cuadro20"/>
      <sheetName val="Cuadro21"/>
      <sheetName val="Cuadro22"/>
      <sheetName val="Cuadro23"/>
      <sheetName val="Cuadro24"/>
      <sheetName val="Cuadro25"/>
      <sheetName val="Cuadro26"/>
      <sheetName val="Cuadro27"/>
      <sheetName val="Cuadro28"/>
      <sheetName val="Cuadro29"/>
      <sheetName val="Cuadro30"/>
      <sheetName val="Cuadro31"/>
      <sheetName val="Cuadro32"/>
      <sheetName val="Cuadro33"/>
      <sheetName val="Cuadro34"/>
      <sheetName val="Cuadro35"/>
      <sheetName val="Cuadro36"/>
      <sheetName val="Cuadro37"/>
      <sheetName val="Cuadro38"/>
      <sheetName val="Cuadro39"/>
      <sheetName val="Cuadro40"/>
      <sheetName val="Cuadro41"/>
      <sheetName val="Cuadro42"/>
      <sheetName val="Cuadro43"/>
      <sheetName val="Cuadro44"/>
      <sheetName val="Cuadro45"/>
      <sheetName val="Cuadro46"/>
      <sheetName val="Cuadro47"/>
      <sheetName val="Cuadro48"/>
      <sheetName val="Cuadro49"/>
      <sheetName val="Cuadro50"/>
      <sheetName val="Cuadro51"/>
      <sheetName val="Cuadro52"/>
      <sheetName val="Cuadro53"/>
      <sheetName val="Cuadro54"/>
      <sheetName val="Cuadro55"/>
      <sheetName val="Cuadro56"/>
      <sheetName val="Cuadro57"/>
      <sheetName val="Cuadro58"/>
      <sheetName val="Cuadro59"/>
      <sheetName val="Cuadro60"/>
      <sheetName val="Cuadro61"/>
      <sheetName val="Cuadro62"/>
      <sheetName val="Cuadro63"/>
      <sheetName val="Cuadro64"/>
      <sheetName val="Cuadro65"/>
      <sheetName val="Cuadro66"/>
      <sheetName val="Cuadro67"/>
      <sheetName val="Cuadro68"/>
      <sheetName val="Cuadro69"/>
      <sheetName val="Cuadro70"/>
      <sheetName val="Cuadro71"/>
      <sheetName val="Cuadro72"/>
    </sheetNames>
    <sheetDataSet>
      <sheetData sheetId="0">
        <row r="3">
          <cell r="C3">
            <v>78.904700062328104</v>
          </cell>
          <cell r="D3">
            <v>79.337040496932801</v>
          </cell>
          <cell r="E3">
            <v>79.735294579339495</v>
          </cell>
          <cell r="F3">
            <v>80.104246990646502</v>
          </cell>
          <cell r="G3">
            <v>80.438702086749103</v>
          </cell>
          <cell r="H3">
            <v>80.747923039011795</v>
          </cell>
          <cell r="I3">
            <v>81.021139390000002</v>
          </cell>
        </row>
        <row r="4">
          <cell r="C4">
            <v>67.746865832905897</v>
          </cell>
          <cell r="D4">
            <v>64.766373125274498</v>
          </cell>
          <cell r="E4">
            <v>65.540035061732993</v>
          </cell>
          <cell r="F4">
            <v>66.653700881815197</v>
          </cell>
          <cell r="G4">
            <v>68.365927430731901</v>
          </cell>
          <cell r="H4">
            <v>70.966924058991097</v>
          </cell>
          <cell r="I4">
            <v>73.212391839999995</v>
          </cell>
        </row>
        <row r="5">
          <cell r="C5">
            <v>60.179948943662801</v>
          </cell>
          <cell r="D5">
            <v>57.600441059139598</v>
          </cell>
          <cell r="E5">
            <v>59.074783910976898</v>
          </cell>
          <cell r="F5">
            <v>59.094037099350601</v>
          </cell>
          <cell r="G5">
            <v>60.432503809040099</v>
          </cell>
          <cell r="H5">
            <v>64.171080457975904</v>
          </cell>
          <cell r="I5">
            <v>65.703333439999994</v>
          </cell>
        </row>
        <row r="6">
          <cell r="C6">
            <v>11.1693977222599</v>
          </cell>
          <cell r="D6">
            <v>11.0642787612551</v>
          </cell>
          <cell r="E6">
            <v>9.8645829906352205</v>
          </cell>
          <cell r="F6">
            <v>11.341692860797499</v>
          </cell>
          <cell r="G6">
            <v>11.604361357859601</v>
          </cell>
          <cell r="H6">
            <v>9.5760796092459604</v>
          </cell>
          <cell r="I6">
            <v>10.256540210000001</v>
          </cell>
        </row>
        <row r="7">
          <cell r="C7">
            <v>10.135014974800701</v>
          </cell>
          <cell r="D7">
            <v>10.4252458775264</v>
          </cell>
          <cell r="E7">
            <v>9.3350428903075198</v>
          </cell>
          <cell r="F7">
            <v>10.858750386239301</v>
          </cell>
          <cell r="G7">
            <v>11.043888441606001</v>
          </cell>
          <cell r="H7">
            <v>8.9241173018200595</v>
          </cell>
          <cell r="I7">
            <v>9.537188402</v>
          </cell>
        </row>
        <row r="8">
          <cell r="C8">
            <v>1.0343737430392499</v>
          </cell>
          <cell r="D8">
            <v>0.63902365608345002</v>
          </cell>
          <cell r="E8">
            <v>0.52954904027841099</v>
          </cell>
          <cell r="F8">
            <v>0.48295109837698902</v>
          </cell>
          <cell r="G8">
            <v>0.56046466210916801</v>
          </cell>
          <cell r="H8">
            <v>0.65195449659424298</v>
          </cell>
          <cell r="I8">
            <v>0.71934436400000001</v>
          </cell>
        </row>
        <row r="9">
          <cell r="C9">
            <v>30.9166310466819</v>
          </cell>
          <cell r="D9">
            <v>31.271714379282599</v>
          </cell>
          <cell r="E9">
            <v>26.660855102709299</v>
          </cell>
          <cell r="F9">
            <v>23.066153917399902</v>
          </cell>
          <cell r="G9">
            <v>32.887350903325299</v>
          </cell>
          <cell r="H9">
            <v>32.739881965836403</v>
          </cell>
          <cell r="I9">
            <v>35.929456649999999</v>
          </cell>
        </row>
        <row r="10">
          <cell r="C10">
            <v>15.1432913874434</v>
          </cell>
          <cell r="D10">
            <v>8.1458698767306608</v>
          </cell>
          <cell r="E10">
            <v>7.4507068997824399</v>
          </cell>
          <cell r="F10">
            <v>5.98303298153614</v>
          </cell>
          <cell r="G10">
            <v>11.703460616092601</v>
          </cell>
          <cell r="H10">
            <v>11.892170844133799</v>
          </cell>
          <cell r="I10">
            <v>12.5627616</v>
          </cell>
        </row>
        <row r="11">
          <cell r="C11">
            <v>7.13681324751881</v>
          </cell>
          <cell r="D11">
            <v>23.548055407580001</v>
          </cell>
          <cell r="E11">
            <v>18.588169012271301</v>
          </cell>
          <cell r="F11">
            <v>14.757440867983901</v>
          </cell>
          <cell r="G11">
            <v>19.810829866730199</v>
          </cell>
          <cell r="H11">
            <v>19.1147219023687</v>
          </cell>
          <cell r="I11">
            <v>20.78704123</v>
          </cell>
        </row>
        <row r="12">
          <cell r="C12">
            <v>23.177791282406801</v>
          </cell>
          <cell r="D12">
            <v>27.357937864913001</v>
          </cell>
          <cell r="E12">
            <v>22.899156283211902</v>
          </cell>
          <cell r="F12">
            <v>19.907197361525402</v>
          </cell>
          <cell r="G12">
            <v>27.2433980463761</v>
          </cell>
          <cell r="H12">
            <v>27.579195193776599</v>
          </cell>
          <cell r="I12">
            <v>29.730330330000001</v>
          </cell>
        </row>
        <row r="13">
          <cell r="C13">
            <v>10.607611958482099</v>
          </cell>
          <cell r="D13">
            <v>9.2652109195154608</v>
          </cell>
          <cell r="E13">
            <v>10.252219253363901</v>
          </cell>
          <cell r="F13">
            <v>11.1459839177853</v>
          </cell>
          <cell r="G13">
            <v>13.9555461494994</v>
          </cell>
          <cell r="H13">
            <v>13.2007819579787</v>
          </cell>
          <cell r="I13">
            <v>13.76494591</v>
          </cell>
        </row>
        <row r="14">
          <cell r="C14">
            <v>5.8118398578310098</v>
          </cell>
          <cell r="D14">
            <v>2.4497552413255299</v>
          </cell>
          <cell r="E14">
            <v>3.1567234150897798</v>
          </cell>
          <cell r="F14">
            <v>3.3905492087603202</v>
          </cell>
          <cell r="G14">
            <v>5.8036292812802799</v>
          </cell>
          <cell r="H14">
            <v>5.6535424386697404</v>
          </cell>
          <cell r="I14">
            <v>6.1054518440000001</v>
          </cell>
        </row>
        <row r="15">
          <cell r="C15">
            <v>2.5302960464203101</v>
          </cell>
          <cell r="D15">
            <v>7.1931339675985999</v>
          </cell>
          <cell r="E15">
            <v>7.0024667111995402</v>
          </cell>
          <cell r="F15">
            <v>7.4602068974854703</v>
          </cell>
          <cell r="G15">
            <v>8.2359358045471396</v>
          </cell>
          <cell r="H15">
            <v>7.7016596611317496</v>
          </cell>
          <cell r="I15">
            <v>7.890937815</v>
          </cell>
        </row>
        <row r="16">
          <cell r="C16">
            <v>7.8850895539093298</v>
          </cell>
          <cell r="D16">
            <v>8.1469033729903693</v>
          </cell>
          <cell r="E16">
            <v>8.3868985379962204</v>
          </cell>
          <cell r="F16">
            <v>9.2567208222362698</v>
          </cell>
          <cell r="G16">
            <v>11.179429747573399</v>
          </cell>
          <cell r="H16">
            <v>10.4808785373499</v>
          </cell>
          <cell r="I16">
            <v>10.69949761</v>
          </cell>
        </row>
      </sheetData>
      <sheetData sheetId="1">
        <row r="2">
          <cell r="A2" t="str">
            <v>Medellín</v>
          </cell>
          <cell r="B2">
            <v>81.355997316382499</v>
          </cell>
          <cell r="C2">
            <v>81.760553541846406</v>
          </cell>
          <cell r="D2">
            <v>82.170734581720694</v>
          </cell>
          <cell r="E2">
            <v>82.554246635115703</v>
          </cell>
          <cell r="F2">
            <v>82.900803512967997</v>
          </cell>
          <cell r="G2">
            <v>83.203098200905202</v>
          </cell>
          <cell r="H2">
            <v>83.475006350387602</v>
          </cell>
          <cell r="I2">
            <v>83.725036849999995</v>
          </cell>
          <cell r="J2">
            <v>1</v>
          </cell>
        </row>
        <row r="3">
          <cell r="A3" t="str">
            <v>Manizales</v>
          </cell>
          <cell r="B3">
            <v>81.849373923229194</v>
          </cell>
          <cell r="C3">
            <v>82.049281045640598</v>
          </cell>
          <cell r="D3">
            <v>82.296467071071106</v>
          </cell>
          <cell r="E3">
            <v>82.537398730973806</v>
          </cell>
          <cell r="F3">
            <v>82.761971211808302</v>
          </cell>
          <cell r="G3">
            <v>82.949078035547899</v>
          </cell>
          <cell r="H3">
            <v>83.111014216137903</v>
          </cell>
          <cell r="I3">
            <v>83.39317561</v>
          </cell>
          <cell r="J3">
            <v>2</v>
          </cell>
        </row>
        <row r="4">
          <cell r="A4" t="str">
            <v>Popayán</v>
          </cell>
          <cell r="D4">
            <v>80.6286600267441</v>
          </cell>
          <cell r="E4">
            <v>81.119208559661402</v>
          </cell>
          <cell r="F4">
            <v>81.631212795356603</v>
          </cell>
          <cell r="G4">
            <v>82.094205058691898</v>
          </cell>
          <cell r="H4">
            <v>82.518456199390101</v>
          </cell>
          <cell r="I4">
            <v>82.636713080000007</v>
          </cell>
          <cell r="J4">
            <v>3</v>
          </cell>
        </row>
        <row r="5">
          <cell r="A5" t="str">
            <v>Pereira</v>
          </cell>
          <cell r="B5">
            <v>79.230529222568606</v>
          </cell>
          <cell r="C5">
            <v>79.731297667537007</v>
          </cell>
          <cell r="D5">
            <v>80.205593138557006</v>
          </cell>
          <cell r="E5">
            <v>80.639414226989302</v>
          </cell>
          <cell r="F5">
            <v>81.036241453046998</v>
          </cell>
          <cell r="G5">
            <v>81.3689363645789</v>
          </cell>
          <cell r="H5">
            <v>81.654240092422398</v>
          </cell>
          <cell r="I5">
            <v>81.816245379999998</v>
          </cell>
          <cell r="J5">
            <v>4</v>
          </cell>
        </row>
        <row r="6">
          <cell r="A6" t="str">
            <v>Bucaramanga</v>
          </cell>
          <cell r="B6">
            <v>79.087754289235804</v>
          </cell>
          <cell r="C6">
            <v>79.521594479699303</v>
          </cell>
          <cell r="D6">
            <v>79.961500185284194</v>
          </cell>
          <cell r="E6">
            <v>80.393101609926106</v>
          </cell>
          <cell r="F6">
            <v>80.8117621747393</v>
          </cell>
          <cell r="G6">
            <v>81.176595159769207</v>
          </cell>
          <cell r="H6">
            <v>81.500454298247604</v>
          </cell>
          <cell r="I6">
            <v>81.782807000000005</v>
          </cell>
          <cell r="J6">
            <v>5</v>
          </cell>
        </row>
        <row r="7">
          <cell r="A7" t="str">
            <v>Cali</v>
          </cell>
          <cell r="B7">
            <v>78.843876866487605</v>
          </cell>
          <cell r="C7">
            <v>79.231580802593996</v>
          </cell>
          <cell r="D7">
            <v>79.624671973624999</v>
          </cell>
          <cell r="E7">
            <v>80.007703393503803</v>
          </cell>
          <cell r="F7">
            <v>80.388562635572995</v>
          </cell>
          <cell r="G7">
            <v>80.713019504846798</v>
          </cell>
          <cell r="H7">
            <v>80.989516848429005</v>
          </cell>
          <cell r="I7">
            <v>81.318929490000002</v>
          </cell>
          <cell r="J7">
            <v>6</v>
          </cell>
        </row>
        <row r="8">
          <cell r="A8" t="str">
            <v>Pasto</v>
          </cell>
          <cell r="B8">
            <v>77.980451225776307</v>
          </cell>
          <cell r="C8">
            <v>78.464065639405504</v>
          </cell>
          <cell r="D8">
            <v>78.927620368351498</v>
          </cell>
          <cell r="E8">
            <v>79.418815763376401</v>
          </cell>
          <cell r="F8">
            <v>79.9536408921375</v>
          </cell>
          <cell r="G8">
            <v>80.4788081140956</v>
          </cell>
          <cell r="H8">
            <v>80.975158977501707</v>
          </cell>
          <cell r="I8">
            <v>81.243651139999997</v>
          </cell>
          <cell r="J8">
            <v>7</v>
          </cell>
        </row>
        <row r="9">
          <cell r="A9" t="str">
            <v>Armenia</v>
          </cell>
          <cell r="D9">
            <v>79.811038443902802</v>
          </cell>
          <cell r="E9">
            <v>80.182214309366003</v>
          </cell>
          <cell r="F9">
            <v>80.506547759637897</v>
          </cell>
          <cell r="G9">
            <v>80.766757775057201</v>
          </cell>
          <cell r="H9">
            <v>80.989942067820294</v>
          </cell>
          <cell r="I9">
            <v>81.208266339999994</v>
          </cell>
          <cell r="J9">
            <v>8</v>
          </cell>
        </row>
        <row r="10">
          <cell r="A10" t="str">
            <v>Bogotá</v>
          </cell>
          <cell r="B10">
            <v>78.436391253451902</v>
          </cell>
          <cell r="C10">
            <v>78.904700062328104</v>
          </cell>
          <cell r="D10">
            <v>79.337040496932801</v>
          </cell>
          <cell r="E10">
            <v>79.735294579339495</v>
          </cell>
          <cell r="F10">
            <v>80.104246990646502</v>
          </cell>
          <cell r="G10">
            <v>80.438702086749103</v>
          </cell>
          <cell r="H10">
            <v>80.747923039011795</v>
          </cell>
          <cell r="I10">
            <v>81.021139390000002</v>
          </cell>
          <cell r="J10">
            <v>9</v>
          </cell>
        </row>
        <row r="11">
          <cell r="A11" t="str">
            <v>Neiva</v>
          </cell>
          <cell r="D11">
            <v>77.735145317189193</v>
          </cell>
          <cell r="E11">
            <v>78.303859092525201</v>
          </cell>
          <cell r="F11">
            <v>78.893446844871505</v>
          </cell>
          <cell r="G11">
            <v>79.423508899710299</v>
          </cell>
          <cell r="H11">
            <v>79.911644125600205</v>
          </cell>
          <cell r="I11">
            <v>80.204608820000004</v>
          </cell>
          <cell r="J11">
            <v>10</v>
          </cell>
        </row>
        <row r="12">
          <cell r="A12" t="str">
            <v>Ibagué</v>
          </cell>
          <cell r="B12">
            <v>77.291379040407605</v>
          </cell>
          <cell r="C12">
            <v>77.607860177267398</v>
          </cell>
          <cell r="D12">
            <v>77.960386670122105</v>
          </cell>
          <cell r="E12">
            <v>78.343316046447299</v>
          </cell>
          <cell r="F12">
            <v>78.7293933889068</v>
          </cell>
          <cell r="G12">
            <v>79.072283694611897</v>
          </cell>
          <cell r="H12">
            <v>79.377005400880904</v>
          </cell>
          <cell r="I12">
            <v>79.800249260000001</v>
          </cell>
          <cell r="J12">
            <v>11</v>
          </cell>
        </row>
        <row r="13">
          <cell r="A13" t="str">
            <v>Tunja</v>
          </cell>
          <cell r="D13">
            <v>77.251457294281195</v>
          </cell>
          <cell r="E13">
            <v>77.520516012989404</v>
          </cell>
          <cell r="F13">
            <v>77.864384403334498</v>
          </cell>
          <cell r="G13">
            <v>78.233106505804301</v>
          </cell>
          <cell r="H13">
            <v>78.577469942394202</v>
          </cell>
          <cell r="I13">
            <v>79.252233889999999</v>
          </cell>
          <cell r="J13">
            <v>12</v>
          </cell>
        </row>
        <row r="14">
          <cell r="A14" t="str">
            <v>Colombia</v>
          </cell>
          <cell r="B14">
            <v>76.596526330232706</v>
          </cell>
          <cell r="C14">
            <v>76.9965070390504</v>
          </cell>
          <cell r="D14">
            <v>77.398674932836798</v>
          </cell>
          <cell r="E14">
            <v>77.793305242093794</v>
          </cell>
          <cell r="F14">
            <v>78.172311625608501</v>
          </cell>
          <cell r="G14">
            <v>78.500532340734793</v>
          </cell>
          <cell r="H14">
            <v>78.783292575224195</v>
          </cell>
          <cell r="I14">
            <v>79.057566289999997</v>
          </cell>
        </row>
        <row r="15">
          <cell r="A15" t="str">
            <v>Barranquilla</v>
          </cell>
          <cell r="B15">
            <v>76.4430954983779</v>
          </cell>
          <cell r="C15">
            <v>76.722680250822293</v>
          </cell>
          <cell r="D15">
            <v>77.041301753605296</v>
          </cell>
          <cell r="E15">
            <v>77.375106406706095</v>
          </cell>
          <cell r="F15">
            <v>77.712527435846596</v>
          </cell>
          <cell r="G15">
            <v>78.021056065999801</v>
          </cell>
          <cell r="H15">
            <v>78.305297538498095</v>
          </cell>
          <cell r="I15">
            <v>78.719637410000004</v>
          </cell>
          <cell r="J15">
            <v>13</v>
          </cell>
        </row>
        <row r="16">
          <cell r="A16" t="str">
            <v>Cartagena</v>
          </cell>
          <cell r="B16">
            <v>76.251114697855499</v>
          </cell>
          <cell r="C16">
            <v>76.518015903386697</v>
          </cell>
          <cell r="D16">
            <v>76.816343154406496</v>
          </cell>
          <cell r="E16">
            <v>77.150729767273702</v>
          </cell>
          <cell r="F16">
            <v>77.531203792416207</v>
          </cell>
          <cell r="G16">
            <v>77.900128525126902</v>
          </cell>
          <cell r="H16">
            <v>78.252279312689396</v>
          </cell>
          <cell r="I16">
            <v>78.694932800000004</v>
          </cell>
          <cell r="J16">
            <v>14</v>
          </cell>
        </row>
        <row r="17">
          <cell r="A17" t="str">
            <v>Villavicencio</v>
          </cell>
          <cell r="B17">
            <v>76.118062954176494</v>
          </cell>
          <cell r="C17">
            <v>76.422288351058597</v>
          </cell>
          <cell r="D17">
            <v>76.739214752132796</v>
          </cell>
          <cell r="E17">
            <v>77.053227334357899</v>
          </cell>
          <cell r="F17">
            <v>77.346313358833399</v>
          </cell>
          <cell r="G17">
            <v>77.593542213607506</v>
          </cell>
          <cell r="H17">
            <v>77.801894962131101</v>
          </cell>
          <cell r="I17">
            <v>78.12845892</v>
          </cell>
          <cell r="J17">
            <v>15</v>
          </cell>
        </row>
        <row r="18">
          <cell r="A18" t="str">
            <v>Sincelejo</v>
          </cell>
          <cell r="D18">
            <v>75.882988119236003</v>
          </cell>
          <cell r="E18">
            <v>76.365811837517001</v>
          </cell>
          <cell r="F18">
            <v>76.854530298318195</v>
          </cell>
          <cell r="G18">
            <v>77.275707381991197</v>
          </cell>
          <cell r="H18">
            <v>77.653546688986097</v>
          </cell>
          <cell r="I18">
            <v>78.033980909999997</v>
          </cell>
          <cell r="J18">
            <v>16</v>
          </cell>
        </row>
        <row r="19">
          <cell r="A19" t="str">
            <v>Montería</v>
          </cell>
          <cell r="B19">
            <v>75.758704542041698</v>
          </cell>
          <cell r="C19">
            <v>76.103152517385396</v>
          </cell>
          <cell r="D19">
            <v>76.445742640697304</v>
          </cell>
          <cell r="E19">
            <v>76.792135729202798</v>
          </cell>
          <cell r="F19">
            <v>77.124134892376404</v>
          </cell>
          <cell r="G19">
            <v>77.414184259872798</v>
          </cell>
          <cell r="H19">
            <v>77.670535136598502</v>
          </cell>
          <cell r="I19">
            <v>77.991562079999994</v>
          </cell>
          <cell r="J19">
            <v>17</v>
          </cell>
        </row>
        <row r="20">
          <cell r="A20" t="str">
            <v>Cúcuta</v>
          </cell>
          <cell r="B20">
            <v>74.668745670996202</v>
          </cell>
          <cell r="C20">
            <v>75.106668163602905</v>
          </cell>
          <cell r="D20">
            <v>75.565987380700903</v>
          </cell>
          <cell r="E20">
            <v>76.049525527234195</v>
          </cell>
          <cell r="F20">
            <v>76.576737853864003</v>
          </cell>
          <cell r="G20">
            <v>77.070411166761104</v>
          </cell>
          <cell r="H20">
            <v>77.529071222553398</v>
          </cell>
          <cell r="I20">
            <v>77.941938460000003</v>
          </cell>
          <cell r="J20">
            <v>18</v>
          </cell>
        </row>
        <row r="21">
          <cell r="A21" t="str">
            <v>Florencia</v>
          </cell>
          <cell r="D21">
            <v>73.653262070830294</v>
          </cell>
          <cell r="E21">
            <v>74.073579145379995</v>
          </cell>
          <cell r="F21">
            <v>74.491117993202295</v>
          </cell>
          <cell r="G21">
            <v>74.885984030384606</v>
          </cell>
          <cell r="H21">
            <v>75.253019052400703</v>
          </cell>
          <cell r="I21">
            <v>75.703979360000005</v>
          </cell>
          <cell r="J21">
            <v>19</v>
          </cell>
        </row>
        <row r="22">
          <cell r="A22" t="str">
            <v>Valledupar</v>
          </cell>
          <cell r="D22">
            <v>73.294158754336294</v>
          </cell>
          <cell r="E22">
            <v>73.7323111113366</v>
          </cell>
          <cell r="F22">
            <v>74.205120020177404</v>
          </cell>
          <cell r="G22">
            <v>74.663419104347994</v>
          </cell>
          <cell r="H22">
            <v>75.104471027177198</v>
          </cell>
          <cell r="I22">
            <v>75.640291950000005</v>
          </cell>
          <cell r="J22">
            <v>20</v>
          </cell>
        </row>
        <row r="23">
          <cell r="A23" t="str">
            <v>Santa Marta</v>
          </cell>
          <cell r="D23">
            <v>73.511116135102498</v>
          </cell>
          <cell r="E23">
            <v>73.717017548004605</v>
          </cell>
          <cell r="F23">
            <v>74.002707069221998</v>
          </cell>
          <cell r="G23">
            <v>74.306425392425993</v>
          </cell>
          <cell r="H23">
            <v>74.611082906416797</v>
          </cell>
          <cell r="I23">
            <v>75.191129279999998</v>
          </cell>
          <cell r="J23">
            <v>21</v>
          </cell>
        </row>
        <row r="24">
          <cell r="A24" t="str">
            <v>Quibdó</v>
          </cell>
          <cell r="D24">
            <v>67.234005467884998</v>
          </cell>
          <cell r="E24">
            <v>67.650547138988998</v>
          </cell>
          <cell r="F24">
            <v>68.037466774089197</v>
          </cell>
          <cell r="G24">
            <v>68.297155866124896</v>
          </cell>
          <cell r="H24">
            <v>68.447166863785597</v>
          </cell>
          <cell r="I24">
            <v>68.792816029999997</v>
          </cell>
          <cell r="J24">
            <v>22</v>
          </cell>
        </row>
        <row r="25">
          <cell r="A25" t="str">
            <v>Riohacha</v>
          </cell>
          <cell r="D25">
            <v>68.651874804684894</v>
          </cell>
          <cell r="E25">
            <v>68.549241529771507</v>
          </cell>
          <cell r="F25">
            <v>68.380788790412694</v>
          </cell>
          <cell r="G25">
            <v>68.177804444545103</v>
          </cell>
          <cell r="H25">
            <v>67.986485229622303</v>
          </cell>
          <cell r="I25">
            <v>68.667030339999997</v>
          </cell>
          <cell r="J25">
            <v>23</v>
          </cell>
        </row>
      </sheetData>
      <sheetData sheetId="2">
        <row r="2">
          <cell r="A2" t="str">
            <v>Bogotá</v>
          </cell>
          <cell r="B2">
            <v>65.548771122045693</v>
          </cell>
          <cell r="C2">
            <v>67.746865832905897</v>
          </cell>
          <cell r="D2">
            <v>64.766373125274498</v>
          </cell>
          <cell r="E2">
            <v>65.540035061732993</v>
          </cell>
          <cell r="F2">
            <v>66.653700881815197</v>
          </cell>
          <cell r="G2">
            <v>68.365927430731901</v>
          </cell>
          <cell r="H2">
            <v>70.966924058991097</v>
          </cell>
          <cell r="I2">
            <v>73.212391839999995</v>
          </cell>
          <cell r="J2">
            <v>1</v>
          </cell>
        </row>
        <row r="3">
          <cell r="A3" t="str">
            <v>Bucaramanga</v>
          </cell>
          <cell r="B3">
            <v>65.872261671938801</v>
          </cell>
          <cell r="C3">
            <v>62.299492055867397</v>
          </cell>
          <cell r="D3">
            <v>57.487606120541002</v>
          </cell>
          <cell r="E3">
            <v>63.692740291416001</v>
          </cell>
          <cell r="F3">
            <v>68.479553715483803</v>
          </cell>
          <cell r="G3">
            <v>72.104197132776207</v>
          </cell>
          <cell r="H3">
            <v>68.9962479171745</v>
          </cell>
          <cell r="I3">
            <v>71.061888400000001</v>
          </cell>
          <cell r="J3">
            <v>2</v>
          </cell>
        </row>
        <row r="4">
          <cell r="A4" t="str">
            <v>Pasto</v>
          </cell>
          <cell r="B4">
            <v>62.504142530435601</v>
          </cell>
          <cell r="C4">
            <v>63.857361809213401</v>
          </cell>
          <cell r="D4">
            <v>62.5307019151711</v>
          </cell>
          <cell r="E4">
            <v>63.446283256789698</v>
          </cell>
          <cell r="F4">
            <v>65.743371775428699</v>
          </cell>
          <cell r="G4">
            <v>66.312002458852803</v>
          </cell>
          <cell r="H4">
            <v>66.406172350160901</v>
          </cell>
          <cell r="I4">
            <v>68.956557910000001</v>
          </cell>
          <cell r="J4">
            <v>3</v>
          </cell>
        </row>
        <row r="5">
          <cell r="A5" t="str">
            <v>Ibagué</v>
          </cell>
          <cell r="B5">
            <v>68.939390451742597</v>
          </cell>
          <cell r="C5">
            <v>67.299308560370505</v>
          </cell>
          <cell r="D5">
            <v>67.856121134882002</v>
          </cell>
          <cell r="E5">
            <v>69.267339474634696</v>
          </cell>
          <cell r="F5">
            <v>70.100577067393502</v>
          </cell>
          <cell r="G5">
            <v>66.467599910645006</v>
          </cell>
          <cell r="H5">
            <v>69.407466921087604</v>
          </cell>
          <cell r="I5">
            <v>68.714198870000004</v>
          </cell>
          <cell r="J5">
            <v>4</v>
          </cell>
        </row>
        <row r="6">
          <cell r="A6" t="str">
            <v>Montería</v>
          </cell>
          <cell r="B6">
            <v>66.618317033258293</v>
          </cell>
          <cell r="C6">
            <v>66.262460317698697</v>
          </cell>
          <cell r="D6">
            <v>64.4689811478069</v>
          </cell>
          <cell r="E6">
            <v>67.9558788073616</v>
          </cell>
          <cell r="F6">
            <v>68.961480479156904</v>
          </cell>
          <cell r="G6">
            <v>69.069638036093295</v>
          </cell>
          <cell r="H6">
            <v>68.270619219169902</v>
          </cell>
          <cell r="I6">
            <v>68.582187750000003</v>
          </cell>
          <cell r="J6">
            <v>5</v>
          </cell>
        </row>
        <row r="7">
          <cell r="A7" t="str">
            <v>Riohacha</v>
          </cell>
          <cell r="D7">
            <v>57.112678313832298</v>
          </cell>
          <cell r="E7">
            <v>57.737449242137899</v>
          </cell>
          <cell r="F7">
            <v>66.981922001197802</v>
          </cell>
          <cell r="G7">
            <v>66.761037358063405</v>
          </cell>
          <cell r="H7">
            <v>63.917265401584302</v>
          </cell>
          <cell r="I7">
            <v>67.968541819999999</v>
          </cell>
          <cell r="J7">
            <v>6</v>
          </cell>
        </row>
        <row r="8">
          <cell r="A8" t="str">
            <v>Villavicencio</v>
          </cell>
          <cell r="B8">
            <v>67.878688738317095</v>
          </cell>
          <cell r="C8">
            <v>63.684886977216799</v>
          </cell>
          <cell r="D8">
            <v>65.724859103896193</v>
          </cell>
          <cell r="E8">
            <v>64.963760860834796</v>
          </cell>
          <cell r="F8">
            <v>65.220406302903996</v>
          </cell>
          <cell r="G8">
            <v>64.067862352752698</v>
          </cell>
          <cell r="H8">
            <v>66.636636451965998</v>
          </cell>
          <cell r="I8">
            <v>67.895910060000006</v>
          </cell>
          <cell r="J8">
            <v>7</v>
          </cell>
        </row>
        <row r="9">
          <cell r="A9" t="str">
            <v>Cúcuta</v>
          </cell>
          <cell r="B9">
            <v>59.6720470158726</v>
          </cell>
          <cell r="C9">
            <v>60.670748820625199</v>
          </cell>
          <cell r="D9">
            <v>61.543641571572302</v>
          </cell>
          <cell r="E9">
            <v>61.248399371100597</v>
          </cell>
          <cell r="F9">
            <v>63.064250792239797</v>
          </cell>
          <cell r="G9">
            <v>63.1885245622924</v>
          </cell>
          <cell r="H9">
            <v>64.670823991967296</v>
          </cell>
          <cell r="I9">
            <v>66.840060910000005</v>
          </cell>
          <cell r="J9">
            <v>8</v>
          </cell>
        </row>
        <row r="10">
          <cell r="A10" t="str">
            <v>Sincelejo</v>
          </cell>
          <cell r="D10">
            <v>59.168095773003103</v>
          </cell>
          <cell r="E10">
            <v>62.023931249161301</v>
          </cell>
          <cell r="F10">
            <v>58.0881198089413</v>
          </cell>
          <cell r="G10">
            <v>56.5376426171917</v>
          </cell>
          <cell r="H10">
            <v>61.815229376664199</v>
          </cell>
          <cell r="I10">
            <v>66.783093500000007</v>
          </cell>
          <cell r="J10">
            <v>9</v>
          </cell>
        </row>
        <row r="11">
          <cell r="A11" t="str">
            <v>Cali</v>
          </cell>
          <cell r="B11">
            <v>67.845579847648594</v>
          </cell>
          <cell r="C11">
            <v>65.887841401178605</v>
          </cell>
          <cell r="D11">
            <v>64.715055844560496</v>
          </cell>
          <cell r="E11">
            <v>64.330268647804701</v>
          </cell>
          <cell r="F11">
            <v>67.333455783813307</v>
          </cell>
          <cell r="G11">
            <v>68.482587534041897</v>
          </cell>
          <cell r="H11">
            <v>64.621416067980306</v>
          </cell>
          <cell r="I11">
            <v>66.51688815</v>
          </cell>
          <cell r="J11">
            <v>10</v>
          </cell>
        </row>
        <row r="12">
          <cell r="A12" t="str">
            <v>Neiva</v>
          </cell>
          <cell r="D12">
            <v>60.442852333788302</v>
          </cell>
          <cell r="E12">
            <v>64.086644051883596</v>
          </cell>
          <cell r="F12">
            <v>62.486719180595799</v>
          </cell>
          <cell r="G12">
            <v>63.804217861529096</v>
          </cell>
          <cell r="H12">
            <v>65.3173042747854</v>
          </cell>
          <cell r="I12">
            <v>65.633263349999993</v>
          </cell>
          <cell r="J12">
            <v>11</v>
          </cell>
        </row>
        <row r="13">
          <cell r="A13" t="str">
            <v>Medellín</v>
          </cell>
          <cell r="B13">
            <v>60.028022711985699</v>
          </cell>
          <cell r="C13">
            <v>57.660536622507401</v>
          </cell>
          <cell r="D13">
            <v>59.567232383629701</v>
          </cell>
          <cell r="E13">
            <v>61.089982782406999</v>
          </cell>
          <cell r="F13">
            <v>64.010801594227502</v>
          </cell>
          <cell r="G13">
            <v>63.9995510216581</v>
          </cell>
          <cell r="H13">
            <v>64.362001190041596</v>
          </cell>
          <cell r="I13">
            <v>65.484601909999995</v>
          </cell>
          <cell r="J13">
            <v>12</v>
          </cell>
        </row>
        <row r="14">
          <cell r="A14" t="str">
            <v>Pereira</v>
          </cell>
          <cell r="B14">
            <v>61.548013549700599</v>
          </cell>
          <cell r="C14">
            <v>60.8917384125658</v>
          </cell>
          <cell r="D14">
            <v>57.051365965425099</v>
          </cell>
          <cell r="E14">
            <v>57.972499858828797</v>
          </cell>
          <cell r="F14">
            <v>64.535203846223595</v>
          </cell>
          <cell r="G14">
            <v>65.01670259734</v>
          </cell>
          <cell r="H14">
            <v>66.011558410963602</v>
          </cell>
          <cell r="I14">
            <v>65.357340379999997</v>
          </cell>
          <cell r="J14">
            <v>13</v>
          </cell>
        </row>
        <row r="15">
          <cell r="A15" t="str">
            <v>Colombia</v>
          </cell>
          <cell r="B15">
            <v>60.349984723289403</v>
          </cell>
          <cell r="C15">
            <v>60.283260876053703</v>
          </cell>
          <cell r="D15">
            <v>57.857431829469903</v>
          </cell>
          <cell r="E15">
            <v>58.3534465394767</v>
          </cell>
          <cell r="F15">
            <v>61.445420491958302</v>
          </cell>
          <cell r="G15">
            <v>62.462644294475702</v>
          </cell>
          <cell r="H15">
            <v>63.241570018421903</v>
          </cell>
          <cell r="I15">
            <v>64.923816919999993</v>
          </cell>
        </row>
        <row r="16">
          <cell r="A16" t="str">
            <v>Valledupar</v>
          </cell>
          <cell r="D16">
            <v>57.554884080084101</v>
          </cell>
          <cell r="E16">
            <v>56.919365138786397</v>
          </cell>
          <cell r="F16">
            <v>62.181632785831802</v>
          </cell>
          <cell r="G16">
            <v>61.805360864167099</v>
          </cell>
          <cell r="H16">
            <v>58.802953307659003</v>
          </cell>
          <cell r="I16">
            <v>64.842448090000005</v>
          </cell>
          <cell r="J16">
            <v>14</v>
          </cell>
        </row>
        <row r="17">
          <cell r="A17" t="str">
            <v>Armenia</v>
          </cell>
          <cell r="D17">
            <v>55.334685966381699</v>
          </cell>
          <cell r="E17">
            <v>59.001882281121198</v>
          </cell>
          <cell r="F17">
            <v>56.632507912424003</v>
          </cell>
          <cell r="G17">
            <v>59.561855102265604</v>
          </cell>
          <cell r="H17">
            <v>61.245893427153497</v>
          </cell>
          <cell r="I17">
            <v>63.572543349999997</v>
          </cell>
          <cell r="J17">
            <v>15</v>
          </cell>
        </row>
        <row r="18">
          <cell r="A18" t="str">
            <v>Santa Marta</v>
          </cell>
          <cell r="D18">
            <v>58.748179606161798</v>
          </cell>
          <cell r="E18">
            <v>60.796594266086203</v>
          </cell>
          <cell r="F18">
            <v>59.674984776045903</v>
          </cell>
          <cell r="G18">
            <v>60.8970788659772</v>
          </cell>
          <cell r="H18">
            <v>61.045776161672798</v>
          </cell>
          <cell r="I18">
            <v>63.087724719999997</v>
          </cell>
          <cell r="J18">
            <v>16</v>
          </cell>
        </row>
        <row r="19">
          <cell r="A19" t="str">
            <v>Quibdó</v>
          </cell>
          <cell r="D19">
            <v>49.336284247972799</v>
          </cell>
          <cell r="E19">
            <v>51.1267998317715</v>
          </cell>
          <cell r="F19">
            <v>53.037077095930499</v>
          </cell>
          <cell r="G19">
            <v>59.157870370370397</v>
          </cell>
          <cell r="H19">
            <v>60.747534015569798</v>
          </cell>
          <cell r="I19">
            <v>62.887436960000002</v>
          </cell>
          <cell r="J19">
            <v>17</v>
          </cell>
        </row>
        <row r="20">
          <cell r="A20" t="str">
            <v>Tunja</v>
          </cell>
          <cell r="D20">
            <v>57.784979331416302</v>
          </cell>
          <cell r="E20">
            <v>59.711501892037603</v>
          </cell>
          <cell r="F20">
            <v>59.712562015638198</v>
          </cell>
          <cell r="G20">
            <v>61.729480791496997</v>
          </cell>
          <cell r="H20">
            <v>62.016265293243499</v>
          </cell>
          <cell r="I20">
            <v>62.801157160000002</v>
          </cell>
          <cell r="J20">
            <v>18</v>
          </cell>
        </row>
        <row r="21">
          <cell r="A21" t="str">
            <v>Barranquilla</v>
          </cell>
          <cell r="B21">
            <v>52.438760220690199</v>
          </cell>
          <cell r="C21">
            <v>55.958372475874199</v>
          </cell>
          <cell r="D21">
            <v>56.483580069199299</v>
          </cell>
          <cell r="E21">
            <v>55.354710958589799</v>
          </cell>
          <cell r="F21">
            <v>57.0996294823643</v>
          </cell>
          <cell r="G21">
            <v>55.931612315458501</v>
          </cell>
          <cell r="H21">
            <v>58.148379420149901</v>
          </cell>
          <cell r="I21">
            <v>62.347573580000002</v>
          </cell>
          <cell r="J21">
            <v>19</v>
          </cell>
        </row>
        <row r="22">
          <cell r="A22" t="str">
            <v>Manizales</v>
          </cell>
          <cell r="B22">
            <v>57.800601275673799</v>
          </cell>
          <cell r="C22">
            <v>55.012559212521303</v>
          </cell>
          <cell r="D22">
            <v>56.6608000770823</v>
          </cell>
          <cell r="E22">
            <v>56.756432969699397</v>
          </cell>
          <cell r="F22">
            <v>57.687389777376701</v>
          </cell>
          <cell r="G22">
            <v>58.979802564959499</v>
          </cell>
          <cell r="H22">
            <v>59.4170046256747</v>
          </cell>
          <cell r="I22">
            <v>59.82618944</v>
          </cell>
          <cell r="J22">
            <v>20</v>
          </cell>
        </row>
        <row r="23">
          <cell r="A23" t="str">
            <v>Cartagena</v>
          </cell>
          <cell r="B23">
            <v>54.764889598391399</v>
          </cell>
          <cell r="C23">
            <v>56.402861086505901</v>
          </cell>
          <cell r="D23">
            <v>56.779375082844297</v>
          </cell>
          <cell r="E23">
            <v>52.6293746861394</v>
          </cell>
          <cell r="F23">
            <v>56.715211923686503</v>
          </cell>
          <cell r="G23">
            <v>57.084806771940499</v>
          </cell>
          <cell r="H23">
            <v>58.118661259977998</v>
          </cell>
          <cell r="I23">
            <v>59.190325540000003</v>
          </cell>
          <cell r="J23">
            <v>21</v>
          </cell>
        </row>
        <row r="24">
          <cell r="A24" t="str">
            <v>Popayán</v>
          </cell>
          <cell r="D24">
            <v>59.460816727727597</v>
          </cell>
          <cell r="E24">
            <v>61.050866189400203</v>
          </cell>
          <cell r="F24">
            <v>57.498670279579102</v>
          </cell>
          <cell r="G24">
            <v>59.346968557681897</v>
          </cell>
          <cell r="H24">
            <v>58.765745512751899</v>
          </cell>
          <cell r="I24">
            <v>58.353617870000001</v>
          </cell>
          <cell r="J24">
            <v>22</v>
          </cell>
        </row>
        <row r="25">
          <cell r="A25" t="str">
            <v>Florencia</v>
          </cell>
          <cell r="D25">
            <v>60.567265676791102</v>
          </cell>
          <cell r="E25">
            <v>57.588709565507003</v>
          </cell>
          <cell r="F25">
            <v>56.2591609421332</v>
          </cell>
          <cell r="G25">
            <v>57.237836204291298</v>
          </cell>
          <cell r="H25">
            <v>59.885142598114001</v>
          </cell>
          <cell r="I25">
            <v>57.966889559999998</v>
          </cell>
          <cell r="J25">
            <v>23</v>
          </cell>
        </row>
      </sheetData>
      <sheetData sheetId="3">
        <row r="2">
          <cell r="A2" t="str">
            <v>Bogotá</v>
          </cell>
          <cell r="B2">
            <v>56.925747892040398</v>
          </cell>
          <cell r="C2">
            <v>60.179948943662801</v>
          </cell>
          <cell r="D2">
            <v>57.600441059139598</v>
          </cell>
          <cell r="E2">
            <v>59.074783910976898</v>
          </cell>
          <cell r="F2">
            <v>59.094037099350601</v>
          </cell>
          <cell r="G2">
            <v>60.432503809040099</v>
          </cell>
          <cell r="H2">
            <v>64.171080457975904</v>
          </cell>
          <cell r="I2">
            <v>65.703333439999994</v>
          </cell>
          <cell r="J2">
            <v>1</v>
          </cell>
        </row>
        <row r="3">
          <cell r="A3" t="str">
            <v>Bucaramanga</v>
          </cell>
          <cell r="B3">
            <v>55.328905631319401</v>
          </cell>
          <cell r="C3">
            <v>54.167995602781801</v>
          </cell>
          <cell r="D3">
            <v>52.115802445183299</v>
          </cell>
          <cell r="E3">
            <v>56.923424054666398</v>
          </cell>
          <cell r="F3">
            <v>62.253205985464902</v>
          </cell>
          <cell r="G3">
            <v>64.298364653506695</v>
          </cell>
          <cell r="H3">
            <v>62.245855327038598</v>
          </cell>
          <cell r="I3">
            <v>64.086493399999995</v>
          </cell>
          <cell r="J3">
            <v>2</v>
          </cell>
        </row>
        <row r="4">
          <cell r="A4" t="str">
            <v>Pasto</v>
          </cell>
          <cell r="B4">
            <v>53.102173287868197</v>
          </cell>
          <cell r="C4">
            <v>53.793846586307801</v>
          </cell>
          <cell r="D4">
            <v>53.299048437017198</v>
          </cell>
          <cell r="E4">
            <v>54.122855774328997</v>
          </cell>
          <cell r="F4">
            <v>54.500405126002299</v>
          </cell>
          <cell r="G4">
            <v>55.7494664118015</v>
          </cell>
          <cell r="H4">
            <v>57.285837627338204</v>
          </cell>
          <cell r="I4">
            <v>61.002477169999999</v>
          </cell>
          <cell r="J4">
            <v>3</v>
          </cell>
        </row>
        <row r="5">
          <cell r="A5" t="str">
            <v>Riohacha</v>
          </cell>
          <cell r="D5">
            <v>46.070203558262499</v>
          </cell>
          <cell r="E5">
            <v>47.724279634665301</v>
          </cell>
          <cell r="F5">
            <v>58.792745541555</v>
          </cell>
          <cell r="G5">
            <v>59.595783484298799</v>
          </cell>
          <cell r="H5">
            <v>57.2449336634158</v>
          </cell>
          <cell r="I5">
            <v>60.543545119999997</v>
          </cell>
          <cell r="J5">
            <v>4</v>
          </cell>
        </row>
        <row r="6">
          <cell r="A6" t="str">
            <v>Ibagué</v>
          </cell>
          <cell r="B6">
            <v>53.750127752667098</v>
          </cell>
          <cell r="C6">
            <v>53.775376341748</v>
          </cell>
          <cell r="D6">
            <v>57.768825948817103</v>
          </cell>
          <cell r="E6">
            <v>54.917278283708498</v>
          </cell>
          <cell r="F6">
            <v>59.266287705617998</v>
          </cell>
          <cell r="G6">
            <v>55.4226650709616</v>
          </cell>
          <cell r="H6">
            <v>57.166051536987297</v>
          </cell>
          <cell r="I6">
            <v>60.023327879999997</v>
          </cell>
          <cell r="J6">
            <v>5</v>
          </cell>
        </row>
        <row r="7">
          <cell r="A7" t="str">
            <v>Montería</v>
          </cell>
          <cell r="B7">
            <v>57.470709802324798</v>
          </cell>
          <cell r="C7">
            <v>56.374697032950202</v>
          </cell>
          <cell r="D7">
            <v>57.0762146475507</v>
          </cell>
          <cell r="E7">
            <v>60.049827212087102</v>
          </cell>
          <cell r="F7">
            <v>58.183257581925197</v>
          </cell>
          <cell r="G7">
            <v>58.9610282550303</v>
          </cell>
          <cell r="H7">
            <v>58.745412680447998</v>
          </cell>
          <cell r="I7">
            <v>59.831616439999998</v>
          </cell>
          <cell r="J7">
            <v>6</v>
          </cell>
        </row>
        <row r="8">
          <cell r="A8" t="str">
            <v>Sincelejo</v>
          </cell>
          <cell r="D8">
            <v>51.285035661600503</v>
          </cell>
          <cell r="E8">
            <v>54.719060138083798</v>
          </cell>
          <cell r="F8">
            <v>51.391642568759899</v>
          </cell>
          <cell r="G8">
            <v>50.409467592634499</v>
          </cell>
          <cell r="H8">
            <v>53.631841501593698</v>
          </cell>
          <cell r="I8">
            <v>59.76326736</v>
          </cell>
          <cell r="J8">
            <v>7</v>
          </cell>
        </row>
        <row r="9">
          <cell r="A9" t="str">
            <v>Villavicencio</v>
          </cell>
          <cell r="B9">
            <v>59.188437597242</v>
          </cell>
          <cell r="C9">
            <v>55.881389506635401</v>
          </cell>
          <cell r="D9">
            <v>58.927804882552003</v>
          </cell>
          <cell r="E9">
            <v>57.809005921091597</v>
          </cell>
          <cell r="F9">
            <v>57.611125580587803</v>
          </cell>
          <cell r="G9">
            <v>55.993186781681899</v>
          </cell>
          <cell r="H9">
            <v>59.940001065918899</v>
          </cell>
          <cell r="I9">
            <v>59.361593880000001</v>
          </cell>
          <cell r="J9">
            <v>8</v>
          </cell>
        </row>
        <row r="10">
          <cell r="A10" t="str">
            <v>Valledupar</v>
          </cell>
          <cell r="D10">
            <v>48.758016194389803</v>
          </cell>
          <cell r="E10">
            <v>49.372956189511498</v>
          </cell>
          <cell r="F10">
            <v>55.544432332818602</v>
          </cell>
          <cell r="G10">
            <v>54.701511723902698</v>
          </cell>
          <cell r="H10">
            <v>52.827594588640999</v>
          </cell>
          <cell r="I10">
            <v>58.60756902</v>
          </cell>
          <cell r="J10">
            <v>9</v>
          </cell>
        </row>
        <row r="11">
          <cell r="A11" t="str">
            <v>Colombia</v>
          </cell>
          <cell r="B11">
            <v>53.1406975277214</v>
          </cell>
          <cell r="C11">
            <v>53.2896483155101</v>
          </cell>
          <cell r="D11">
            <v>51.331045499600997</v>
          </cell>
          <cell r="E11">
            <v>51.7176511477779</v>
          </cell>
          <cell r="F11">
            <v>54.1428304720203</v>
          </cell>
          <cell r="G11">
            <v>54.896610586882304</v>
          </cell>
          <cell r="H11">
            <v>56.1296546250164</v>
          </cell>
          <cell r="I11">
            <v>58.08673855</v>
          </cell>
        </row>
        <row r="12">
          <cell r="A12" t="str">
            <v>Neiva</v>
          </cell>
          <cell r="D12">
            <v>51.2085473994605</v>
          </cell>
          <cell r="E12">
            <v>55.223986945271903</v>
          </cell>
          <cell r="F12">
            <v>53.3760427075416</v>
          </cell>
          <cell r="G12">
            <v>55.825664248267401</v>
          </cell>
          <cell r="H12">
            <v>58.218708525742798</v>
          </cell>
          <cell r="I12">
            <v>57.896953619999998</v>
          </cell>
          <cell r="J12">
            <v>10</v>
          </cell>
        </row>
        <row r="13">
          <cell r="A13" t="str">
            <v>Santa Marta</v>
          </cell>
          <cell r="D13">
            <v>51.324703988132399</v>
          </cell>
          <cell r="E13">
            <v>52.565186494213798</v>
          </cell>
          <cell r="F13">
            <v>53.457133232272199</v>
          </cell>
          <cell r="G13">
            <v>54.862403321560997</v>
          </cell>
          <cell r="H13">
            <v>54.668187005842498</v>
          </cell>
          <cell r="I13">
            <v>57.314141939999999</v>
          </cell>
          <cell r="J13">
            <v>11</v>
          </cell>
        </row>
        <row r="14">
          <cell r="A14" t="str">
            <v>Cali</v>
          </cell>
          <cell r="B14">
            <v>59.8090173938267</v>
          </cell>
          <cell r="C14">
            <v>56.994549721473497</v>
          </cell>
          <cell r="D14">
            <v>57.661118401797602</v>
          </cell>
          <cell r="E14">
            <v>56.744192609368</v>
          </cell>
          <cell r="F14">
            <v>58.380524238987299</v>
          </cell>
          <cell r="G14">
            <v>58.154788057507503</v>
          </cell>
          <cell r="H14">
            <v>54.660532012240999</v>
          </cell>
          <cell r="I14">
            <v>57.245034750000002</v>
          </cell>
          <cell r="J14">
            <v>12</v>
          </cell>
        </row>
        <row r="15">
          <cell r="A15" t="str">
            <v>Medellín</v>
          </cell>
          <cell r="B15">
            <v>51.165990889601801</v>
          </cell>
          <cell r="C15">
            <v>49.592440392205603</v>
          </cell>
          <cell r="D15">
            <v>52.503808926189699</v>
          </cell>
          <cell r="E15">
            <v>52.1986516408382</v>
          </cell>
          <cell r="F15">
            <v>54.289742889494399</v>
          </cell>
          <cell r="G15">
            <v>54.763918775432998</v>
          </cell>
          <cell r="H15">
            <v>56.399037663340899</v>
          </cell>
          <cell r="I15">
            <v>56.917063910000003</v>
          </cell>
          <cell r="J15">
            <v>13</v>
          </cell>
        </row>
        <row r="16">
          <cell r="A16" t="str">
            <v>Barranquilla</v>
          </cell>
          <cell r="B16">
            <v>45.824804185645803</v>
          </cell>
          <cell r="C16">
            <v>49.4537242935763</v>
          </cell>
          <cell r="D16">
            <v>50.645222012397497</v>
          </cell>
          <cell r="E16">
            <v>49.1675669264744</v>
          </cell>
          <cell r="F16">
            <v>51.052948818927497</v>
          </cell>
          <cell r="G16">
            <v>50.992734088550002</v>
          </cell>
          <cell r="H16">
            <v>54.150824285235601</v>
          </cell>
          <cell r="I16">
            <v>56.902169209999997</v>
          </cell>
          <cell r="J16">
            <v>14</v>
          </cell>
        </row>
        <row r="17">
          <cell r="A17" t="str">
            <v>Cúcuta</v>
          </cell>
          <cell r="B17">
            <v>51.797857594195499</v>
          </cell>
          <cell r="C17">
            <v>52.434832373807502</v>
          </cell>
          <cell r="D17">
            <v>55.736308294555698</v>
          </cell>
          <cell r="E17">
            <v>55.4768418334546</v>
          </cell>
          <cell r="F17">
            <v>55.627124905479597</v>
          </cell>
          <cell r="G17">
            <v>54.8952868009344</v>
          </cell>
          <cell r="H17">
            <v>55.208085188805001</v>
          </cell>
          <cell r="I17">
            <v>56.364892840000003</v>
          </cell>
          <cell r="J17">
            <v>15</v>
          </cell>
        </row>
        <row r="18">
          <cell r="A18" t="str">
            <v>Tunja</v>
          </cell>
          <cell r="D18">
            <v>48.848625089863397</v>
          </cell>
          <cell r="E18">
            <v>53.437269993624803</v>
          </cell>
          <cell r="F18">
            <v>51.042769129874898</v>
          </cell>
          <cell r="G18">
            <v>53.5217973902975</v>
          </cell>
          <cell r="H18">
            <v>54.971194756020601</v>
          </cell>
          <cell r="I18">
            <v>54.637028979999997</v>
          </cell>
          <cell r="J18">
            <v>16</v>
          </cell>
        </row>
        <row r="19">
          <cell r="A19" t="str">
            <v>Pereira</v>
          </cell>
          <cell r="B19">
            <v>51.635709732553899</v>
          </cell>
          <cell r="C19">
            <v>52.251036652070802</v>
          </cell>
          <cell r="D19">
            <v>49.534496608960701</v>
          </cell>
          <cell r="E19">
            <v>50.032892879326901</v>
          </cell>
          <cell r="F19">
            <v>50.658159773285803</v>
          </cell>
          <cell r="G19">
            <v>51.6138497248376</v>
          </cell>
          <cell r="H19">
            <v>54.900886081292903</v>
          </cell>
          <cell r="I19">
            <v>54.46338239</v>
          </cell>
          <cell r="J19">
            <v>17</v>
          </cell>
        </row>
        <row r="20">
          <cell r="A20" t="str">
            <v>Armenia</v>
          </cell>
          <cell r="D20">
            <v>47.339838470214403</v>
          </cell>
          <cell r="E20">
            <v>49.632670894068603</v>
          </cell>
          <cell r="F20">
            <v>46.8627387062742</v>
          </cell>
          <cell r="G20">
            <v>49.0249329857159</v>
          </cell>
          <cell r="H20">
            <v>51.073096996668099</v>
          </cell>
          <cell r="I20">
            <v>54.106791909999998</v>
          </cell>
          <cell r="J20">
            <v>18</v>
          </cell>
        </row>
        <row r="21">
          <cell r="A21" t="str">
            <v>Cartagena</v>
          </cell>
          <cell r="B21">
            <v>44.955406246137599</v>
          </cell>
          <cell r="C21">
            <v>47.870582934626398</v>
          </cell>
          <cell r="D21">
            <v>48.759444250304298</v>
          </cell>
          <cell r="E21">
            <v>45.780332620682799</v>
          </cell>
          <cell r="F21">
            <v>49.548715126665897</v>
          </cell>
          <cell r="G21">
            <v>50.090155169681601</v>
          </cell>
          <cell r="H21">
            <v>52.164507124455</v>
          </cell>
          <cell r="I21">
            <v>53.56850927</v>
          </cell>
          <cell r="J21">
            <v>19</v>
          </cell>
        </row>
        <row r="22">
          <cell r="A22" t="str">
            <v>Manizales</v>
          </cell>
          <cell r="B22">
            <v>47.976074325863003</v>
          </cell>
          <cell r="C22">
            <v>46.417648927835501</v>
          </cell>
          <cell r="D22">
            <v>49.276174915255602</v>
          </cell>
          <cell r="E22">
            <v>48.250648500200498</v>
          </cell>
          <cell r="F22">
            <v>49.682749989688197</v>
          </cell>
          <cell r="G22">
            <v>49.206518648582602</v>
          </cell>
          <cell r="H22">
            <v>51.815376879149397</v>
          </cell>
          <cell r="I22">
            <v>52.112769970000002</v>
          </cell>
          <cell r="J22">
            <v>20</v>
          </cell>
        </row>
        <row r="23">
          <cell r="A23" t="str">
            <v>Florencia</v>
          </cell>
          <cell r="D23">
            <v>52.809953880259698</v>
          </cell>
          <cell r="E23">
            <v>50.370519421046097</v>
          </cell>
          <cell r="F23">
            <v>48.643673968401899</v>
          </cell>
          <cell r="G23">
            <v>49.178787759338803</v>
          </cell>
          <cell r="H23">
            <v>51.299886994107098</v>
          </cell>
          <cell r="I23">
            <v>50.873747790000003</v>
          </cell>
          <cell r="J23">
            <v>21</v>
          </cell>
        </row>
        <row r="24">
          <cell r="A24" t="str">
            <v>Quibdó</v>
          </cell>
          <cell r="D24">
            <v>36.354340196930302</v>
          </cell>
          <cell r="E24">
            <v>36.447922425892102</v>
          </cell>
          <cell r="F24">
            <v>43.304630790819502</v>
          </cell>
          <cell r="G24">
            <v>50.353703703703701</v>
          </cell>
          <cell r="H24">
            <v>49.937397491279498</v>
          </cell>
          <cell r="I24">
            <v>50.65816847</v>
          </cell>
          <cell r="J24">
            <v>22</v>
          </cell>
        </row>
        <row r="25">
          <cell r="A25" t="str">
            <v>Popayán</v>
          </cell>
          <cell r="D25">
            <v>47.450451255473197</v>
          </cell>
          <cell r="E25">
            <v>46.099859917358302</v>
          </cell>
          <cell r="F25">
            <v>46.267340507182197</v>
          </cell>
          <cell r="G25">
            <v>48.285548386433703</v>
          </cell>
          <cell r="H25">
            <v>48.273494862370697</v>
          </cell>
          <cell r="I25">
            <v>47.522262599999998</v>
          </cell>
          <cell r="J25">
            <v>23</v>
          </cell>
        </row>
      </sheetData>
      <sheetData sheetId="4">
        <row r="2">
          <cell r="A2" t="str">
            <v>Quibdó</v>
          </cell>
          <cell r="D2">
            <v>26.313177510071402</v>
          </cell>
          <cell r="E2">
            <v>28.711654173560198</v>
          </cell>
          <cell r="F2">
            <v>18.350268977883999</v>
          </cell>
          <cell r="G2">
            <v>14.881711678575099</v>
          </cell>
          <cell r="H2">
            <v>17.79670684869</v>
          </cell>
          <cell r="I2">
            <v>19.447009300000001</v>
          </cell>
        </row>
        <row r="3">
          <cell r="A3" t="str">
            <v>Popayán</v>
          </cell>
          <cell r="D3">
            <v>20.198789948093399</v>
          </cell>
          <cell r="E3">
            <v>24.489137045887599</v>
          </cell>
          <cell r="F3">
            <v>19.533199146669201</v>
          </cell>
          <cell r="G3">
            <v>18.638559710926302</v>
          </cell>
          <cell r="H3">
            <v>17.854364917576799</v>
          </cell>
          <cell r="I3">
            <v>18.5615831</v>
          </cell>
        </row>
        <row r="4">
          <cell r="A4" t="str">
            <v>Pereira</v>
          </cell>
          <cell r="B4">
            <v>16.1048742888647</v>
          </cell>
          <cell r="C4">
            <v>14.1902694614345</v>
          </cell>
          <cell r="D4">
            <v>13.175491411812899</v>
          </cell>
          <cell r="E4">
            <v>13.6953493695422</v>
          </cell>
          <cell r="F4">
            <v>21.503276726815599</v>
          </cell>
          <cell r="G4">
            <v>20.614476491538799</v>
          </cell>
          <cell r="H4">
            <v>16.831301230195098</v>
          </cell>
          <cell r="I4">
            <v>16.668300649999999</v>
          </cell>
        </row>
        <row r="5">
          <cell r="A5" t="str">
            <v>Cúcuta</v>
          </cell>
          <cell r="B5">
            <v>13.195879723579599</v>
          </cell>
          <cell r="C5">
            <v>13.574773028049201</v>
          </cell>
          <cell r="D5">
            <v>9.4362196323366199</v>
          </cell>
          <cell r="E5">
            <v>9.4231013010759703</v>
          </cell>
          <cell r="F5">
            <v>11.7929346552633</v>
          </cell>
          <cell r="G5">
            <v>13.124505037296499</v>
          </cell>
          <cell r="H5">
            <v>14.632332690718799</v>
          </cell>
          <cell r="I5">
            <v>15.671990620000001</v>
          </cell>
        </row>
        <row r="6">
          <cell r="A6" t="str">
            <v>Armenia</v>
          </cell>
          <cell r="D6">
            <v>14.448166383422899</v>
          </cell>
          <cell r="E6">
            <v>15.8795126948865</v>
          </cell>
          <cell r="F6">
            <v>17.251429857197401</v>
          </cell>
          <cell r="G6">
            <v>17.690475251040699</v>
          </cell>
          <cell r="H6">
            <v>16.6097608529215</v>
          </cell>
          <cell r="I6">
            <v>14.889912300000001</v>
          </cell>
        </row>
        <row r="7">
          <cell r="A7" t="str">
            <v>Cali</v>
          </cell>
          <cell r="B7">
            <v>11.845402483300299</v>
          </cell>
          <cell r="C7">
            <v>13.4976218534091</v>
          </cell>
          <cell r="D7">
            <v>10.899994368707301</v>
          </cell>
          <cell r="E7">
            <v>11.7923609397525</v>
          </cell>
          <cell r="F7">
            <v>13.2964359227231</v>
          </cell>
          <cell r="G7">
            <v>15.0809130443567</v>
          </cell>
          <cell r="H7">
            <v>15.4142424622558</v>
          </cell>
          <cell r="I7">
            <v>13.939096770000001</v>
          </cell>
        </row>
        <row r="8">
          <cell r="A8" t="str">
            <v>Medellín</v>
          </cell>
          <cell r="B8">
            <v>14.7631361241283</v>
          </cell>
          <cell r="C8">
            <v>13.9923834319242</v>
          </cell>
          <cell r="D8">
            <v>11.8579010217389</v>
          </cell>
          <cell r="E8">
            <v>14.554503205880501</v>
          </cell>
          <cell r="F8">
            <v>15.1866290175172</v>
          </cell>
          <cell r="G8">
            <v>14.4307580025656</v>
          </cell>
          <cell r="H8">
            <v>12.372186688205399</v>
          </cell>
          <cell r="I8">
            <v>13.083303969999999</v>
          </cell>
        </row>
        <row r="9">
          <cell r="A9" t="str">
            <v>Tunja</v>
          </cell>
          <cell r="D9">
            <v>15.464839383777999</v>
          </cell>
          <cell r="E9">
            <v>10.507576764284</v>
          </cell>
          <cell r="F9">
            <v>14.519211022117499</v>
          </cell>
          <cell r="G9">
            <v>13.297056244942</v>
          </cell>
          <cell r="H9">
            <v>11.3600367644042</v>
          </cell>
          <cell r="I9">
            <v>13.000751989999999</v>
          </cell>
        </row>
        <row r="10">
          <cell r="A10" t="str">
            <v>Manizales</v>
          </cell>
          <cell r="B10">
            <v>16.997274652825499</v>
          </cell>
          <cell r="C10">
            <v>15.6237301145343</v>
          </cell>
          <cell r="D10">
            <v>13.033221653774101</v>
          </cell>
          <cell r="E10">
            <v>14.9864676556398</v>
          </cell>
          <cell r="F10">
            <v>13.875891799888</v>
          </cell>
          <cell r="G10">
            <v>16.570391432829201</v>
          </cell>
          <cell r="H10">
            <v>12.7936906183934</v>
          </cell>
          <cell r="I10">
            <v>12.89304826</v>
          </cell>
        </row>
        <row r="11">
          <cell r="A11" t="str">
            <v>Montería</v>
          </cell>
          <cell r="B11">
            <v>13.7311387990645</v>
          </cell>
          <cell r="C11">
            <v>14.9218925282889</v>
          </cell>
          <cell r="D11">
            <v>11.4676235732355</v>
          </cell>
          <cell r="E11">
            <v>11.634306325788501</v>
          </cell>
          <cell r="F11">
            <v>15.6291344897353</v>
          </cell>
          <cell r="G11">
            <v>14.635587303292301</v>
          </cell>
          <cell r="H11">
            <v>13.952328574864101</v>
          </cell>
          <cell r="I11">
            <v>12.75924784</v>
          </cell>
        </row>
        <row r="12">
          <cell r="A12" t="str">
            <v>Ibagué</v>
          </cell>
          <cell r="B12">
            <v>22.032644219147102</v>
          </cell>
          <cell r="C12">
            <v>20.095202325133702</v>
          </cell>
          <cell r="D12">
            <v>14.865448795153</v>
          </cell>
          <cell r="E12">
            <v>20.716669598684799</v>
          </cell>
          <cell r="F12">
            <v>15.455349748918101</v>
          </cell>
          <cell r="G12">
            <v>16.617020705624402</v>
          </cell>
          <cell r="H12">
            <v>17.637029453932001</v>
          </cell>
          <cell r="I12">
            <v>12.64773331</v>
          </cell>
        </row>
        <row r="13">
          <cell r="A13" t="str">
            <v>Villavicencio</v>
          </cell>
          <cell r="B13">
            <v>12.8026208263648</v>
          </cell>
          <cell r="C13">
            <v>12.253295626281201</v>
          </cell>
          <cell r="D13">
            <v>10.341503838867601</v>
          </cell>
          <cell r="E13">
            <v>11.013283372881499</v>
          </cell>
          <cell r="F13">
            <v>11.667190799227299</v>
          </cell>
          <cell r="G13">
            <v>12.603481179257701</v>
          </cell>
          <cell r="H13">
            <v>10.0494798996559</v>
          </cell>
          <cell r="I13">
            <v>12.569852470000001</v>
          </cell>
        </row>
        <row r="14">
          <cell r="A14" t="str">
            <v>Florencia</v>
          </cell>
          <cell r="D14">
            <v>12.807762922512</v>
          </cell>
          <cell r="E14">
            <v>12.535844237210499</v>
          </cell>
          <cell r="F14">
            <v>13.5364389482531</v>
          </cell>
          <cell r="G14">
            <v>14.079932050869999</v>
          </cell>
          <cell r="H14">
            <v>14.3362029904848</v>
          </cell>
          <cell r="I14">
            <v>12.236540229999999</v>
          </cell>
        </row>
        <row r="15">
          <cell r="A15" t="str">
            <v>Neiva</v>
          </cell>
          <cell r="D15">
            <v>15.277510140200301</v>
          </cell>
          <cell r="E15">
            <v>13.8291796016603</v>
          </cell>
          <cell r="F15">
            <v>14.5801805448019</v>
          </cell>
          <cell r="G15">
            <v>12.504743229635899</v>
          </cell>
          <cell r="H15">
            <v>10.867456325559001</v>
          </cell>
          <cell r="I15">
            <v>11.78717823</v>
          </cell>
        </row>
        <row r="16">
          <cell r="A16" t="str">
            <v>Pasto</v>
          </cell>
          <cell r="B16">
            <v>15.0421537868298</v>
          </cell>
          <cell r="C16">
            <v>15.7593657767642</v>
          </cell>
          <cell r="D16">
            <v>14.763602711015499</v>
          </cell>
          <cell r="E16">
            <v>14.6949939442874</v>
          </cell>
          <cell r="F16">
            <v>17.101293021342101</v>
          </cell>
          <cell r="G16">
            <v>15.9283586719874</v>
          </cell>
          <cell r="H16">
            <v>13.734167171586</v>
          </cell>
          <cell r="I16">
            <v>11.53491558</v>
          </cell>
        </row>
        <row r="17">
          <cell r="A17" t="str">
            <v>Riohacha</v>
          </cell>
          <cell r="D17">
            <v>19.335103248149199</v>
          </cell>
          <cell r="E17">
            <v>17.342062884447799</v>
          </cell>
          <cell r="F17">
            <v>12.2263843011975</v>
          </cell>
          <cell r="G17">
            <v>10.7322735092337</v>
          </cell>
          <cell r="H17">
            <v>10.439013146521599</v>
          </cell>
          <cell r="I17">
            <v>10.92416654</v>
          </cell>
        </row>
        <row r="18">
          <cell r="A18" t="str">
            <v>Colombia</v>
          </cell>
          <cell r="B18">
            <v>11.9457961491939</v>
          </cell>
          <cell r="C18">
            <v>11.6012546640032</v>
          </cell>
          <cell r="D18">
            <v>11.2801158194262</v>
          </cell>
          <cell r="E18">
            <v>11.3717248942275</v>
          </cell>
          <cell r="F18">
            <v>11.8846758396865</v>
          </cell>
          <cell r="G18">
            <v>12.1128937031931</v>
          </cell>
          <cell r="H18">
            <v>11.2456323349813</v>
          </cell>
          <cell r="I18">
            <v>10.53092198</v>
          </cell>
        </row>
        <row r="19">
          <cell r="A19" t="str">
            <v>Sincelejo</v>
          </cell>
          <cell r="D19">
            <v>13.323160072018799</v>
          </cell>
          <cell r="E19">
            <v>11.777504205163201</v>
          </cell>
          <cell r="F19">
            <v>11.528135636352101</v>
          </cell>
          <cell r="G19">
            <v>10.8394259842898</v>
          </cell>
          <cell r="H19">
            <v>13.2387523802969</v>
          </cell>
          <cell r="I19">
            <v>10.511642180000001</v>
          </cell>
        </row>
        <row r="20">
          <cell r="A20" t="str">
            <v>Bogotá</v>
          </cell>
          <cell r="B20">
            <v>13.1551066786609</v>
          </cell>
          <cell r="C20">
            <v>11.1693977222599</v>
          </cell>
          <cell r="D20">
            <v>11.0642787612551</v>
          </cell>
          <cell r="E20">
            <v>9.8645829906352205</v>
          </cell>
          <cell r="F20">
            <v>11.341692860797499</v>
          </cell>
          <cell r="G20">
            <v>11.604361357859601</v>
          </cell>
          <cell r="H20">
            <v>9.5760796092459604</v>
          </cell>
          <cell r="I20">
            <v>10.256540210000001</v>
          </cell>
        </row>
        <row r="21">
          <cell r="A21" t="str">
            <v>Bucaramanga</v>
          </cell>
          <cell r="B21">
            <v>16.0057598950041</v>
          </cell>
          <cell r="C21">
            <v>13.052267658609001</v>
          </cell>
          <cell r="D21">
            <v>9.3443550692813098</v>
          </cell>
          <cell r="E21">
            <v>10.6280813257174</v>
          </cell>
          <cell r="F21">
            <v>9.0923326415749806</v>
          </cell>
          <cell r="G21">
            <v>10.8257109581861</v>
          </cell>
          <cell r="H21">
            <v>9.7837675992510604</v>
          </cell>
          <cell r="I21">
            <v>9.8160548399999996</v>
          </cell>
        </row>
        <row r="22">
          <cell r="A22" t="str">
            <v>Valledupar</v>
          </cell>
          <cell r="D22">
            <v>15.284311707506999</v>
          </cell>
          <cell r="E22">
            <v>13.2578276313149</v>
          </cell>
          <cell r="F22">
            <v>10.6738922020161</v>
          </cell>
          <cell r="G22">
            <v>11.493904478410601</v>
          </cell>
          <cell r="H22">
            <v>10.1616643091967</v>
          </cell>
          <cell r="I22">
            <v>9.6154282559999995</v>
          </cell>
        </row>
        <row r="23">
          <cell r="A23" t="str">
            <v>Cartagena</v>
          </cell>
          <cell r="B23">
            <v>17.911898467222201</v>
          </cell>
          <cell r="C23">
            <v>15.1274759312762</v>
          </cell>
          <cell r="D23">
            <v>14.124725432145899</v>
          </cell>
          <cell r="E23">
            <v>13.013724951705401</v>
          </cell>
          <cell r="F23">
            <v>12.635934088835899</v>
          </cell>
          <cell r="G23">
            <v>12.2530046258358</v>
          </cell>
          <cell r="H23">
            <v>10.244823274384601</v>
          </cell>
          <cell r="I23">
            <v>9.4978634050000004</v>
          </cell>
        </row>
        <row r="24">
          <cell r="A24" t="str">
            <v>Santa Marta</v>
          </cell>
          <cell r="D24">
            <v>12.636094714415201</v>
          </cell>
          <cell r="E24">
            <v>13.5390762474005</v>
          </cell>
          <cell r="F24">
            <v>10.419527658211701</v>
          </cell>
          <cell r="G24">
            <v>9.9098037925019504</v>
          </cell>
          <cell r="H24">
            <v>10.447224291063099</v>
          </cell>
          <cell r="I24">
            <v>9.1518329610000002</v>
          </cell>
        </row>
        <row r="25">
          <cell r="A25" t="str">
            <v>Barranquilla</v>
          </cell>
          <cell r="B25">
            <v>12.6127238844117</v>
          </cell>
          <cell r="C25">
            <v>11.624083929714599</v>
          </cell>
          <cell r="D25">
            <v>10.336334552506001</v>
          </cell>
          <cell r="E25">
            <v>11.1772207674372</v>
          </cell>
          <cell r="F25">
            <v>10.5896133941513</v>
          </cell>
          <cell r="G25">
            <v>8.8302089327460607</v>
          </cell>
          <cell r="H25">
            <v>6.8747910996011896</v>
          </cell>
          <cell r="I25">
            <v>8.7339475429999993</v>
          </cell>
        </row>
      </sheetData>
      <sheetData sheetId="5">
        <row r="2">
          <cell r="A2" t="str">
            <v>Popayán</v>
          </cell>
          <cell r="D2">
            <v>19.2309888702876</v>
          </cell>
          <cell r="E2">
            <v>24.249883976674301</v>
          </cell>
          <cell r="F2">
            <v>19.2746688522219</v>
          </cell>
          <cell r="G2">
            <v>18.0552749606045</v>
          </cell>
          <cell r="H2">
            <v>17.3833337670637</v>
          </cell>
          <cell r="I2">
            <v>17.894279269999998</v>
          </cell>
          <cell r="J2">
            <v>1</v>
          </cell>
        </row>
        <row r="3">
          <cell r="A3" t="str">
            <v>Quibdó</v>
          </cell>
          <cell r="D3">
            <v>22.773096160208599</v>
          </cell>
          <cell r="E3">
            <v>25.2557928886342</v>
          </cell>
          <cell r="F3">
            <v>15.9892408846384</v>
          </cell>
          <cell r="G3">
            <v>13.030106197322</v>
          </cell>
          <cell r="H3">
            <v>16.386660075293801</v>
          </cell>
          <cell r="I3">
            <v>17.41346343</v>
          </cell>
          <cell r="J3">
            <v>2</v>
          </cell>
        </row>
        <row r="4">
          <cell r="A4" t="str">
            <v>Pereira</v>
          </cell>
          <cell r="B4">
            <v>14.6398489289768</v>
          </cell>
          <cell r="C4">
            <v>13.4552013514769</v>
          </cell>
          <cell r="D4">
            <v>12.560732945562</v>
          </cell>
          <cell r="E4">
            <v>13.146712317425401</v>
          </cell>
          <cell r="F4">
            <v>19.967729532877399</v>
          </cell>
          <cell r="G4">
            <v>19.544725506855201</v>
          </cell>
          <cell r="H4">
            <v>15.9181699003941</v>
          </cell>
          <cell r="I4">
            <v>16.364482599999999</v>
          </cell>
          <cell r="J4">
            <v>3</v>
          </cell>
        </row>
        <row r="5">
          <cell r="A5" t="str">
            <v>Cúcuta</v>
          </cell>
          <cell r="B5">
            <v>12.4817137484499</v>
          </cell>
          <cell r="C5">
            <v>12.671611712034199</v>
          </cell>
          <cell r="D5">
            <v>8.6604545755438807</v>
          </cell>
          <cell r="E5">
            <v>8.6195802906389396</v>
          </cell>
          <cell r="F5">
            <v>11.286135844414501</v>
          </cell>
          <cell r="G5">
            <v>12.295792850653299</v>
          </cell>
          <cell r="H5">
            <v>14.162937207380899</v>
          </cell>
          <cell r="I5">
            <v>15.10682416</v>
          </cell>
          <cell r="J5">
            <v>4</v>
          </cell>
        </row>
        <row r="6">
          <cell r="A6" t="str">
            <v>Armenia</v>
          </cell>
          <cell r="D6">
            <v>12.722747118836701</v>
          </cell>
          <cell r="E6">
            <v>15.3091810961322</v>
          </cell>
          <cell r="F6">
            <v>16.3717995007928</v>
          </cell>
          <cell r="G6">
            <v>16.526268026593499</v>
          </cell>
          <cell r="H6">
            <v>15.4549215603289</v>
          </cell>
          <cell r="I6">
            <v>13.94338087</v>
          </cell>
          <cell r="J6">
            <v>5</v>
          </cell>
        </row>
        <row r="7">
          <cell r="A7" t="str">
            <v>Cali</v>
          </cell>
          <cell r="B7">
            <v>10.567336574257901</v>
          </cell>
          <cell r="C7">
            <v>12.576742385237001</v>
          </cell>
          <cell r="D7">
            <v>9.9333377488892793</v>
          </cell>
          <cell r="E7">
            <v>11.0635203054585</v>
          </cell>
          <cell r="F7">
            <v>12.465796772836899</v>
          </cell>
          <cell r="G7">
            <v>13.6088626883163</v>
          </cell>
          <cell r="H7">
            <v>14.850099670613099</v>
          </cell>
          <cell r="I7">
            <v>13.146125749999999</v>
          </cell>
          <cell r="J7">
            <v>6</v>
          </cell>
        </row>
        <row r="8">
          <cell r="A8" t="str">
            <v>Tunja</v>
          </cell>
          <cell r="D8">
            <v>14.2134421927395</v>
          </cell>
          <cell r="E8">
            <v>9.8866807494741895</v>
          </cell>
          <cell r="F8">
            <v>14.2928575893136</v>
          </cell>
          <cell r="G8">
            <v>13.126770299433501</v>
          </cell>
          <cell r="H8">
            <v>11.2201186636796</v>
          </cell>
          <cell r="I8">
            <v>12.94130153</v>
          </cell>
          <cell r="J8">
            <v>7</v>
          </cell>
        </row>
        <row r="9">
          <cell r="A9" t="str">
            <v>Montería</v>
          </cell>
          <cell r="B9">
            <v>13.323815279014299</v>
          </cell>
          <cell r="C9">
            <v>14.2506192620527</v>
          </cell>
          <cell r="D9">
            <v>10.701445605918099</v>
          </cell>
          <cell r="E9">
            <v>11.177305383910401</v>
          </cell>
          <cell r="F9">
            <v>14.962120441120801</v>
          </cell>
          <cell r="G9">
            <v>13.934988751036901</v>
          </cell>
          <cell r="H9">
            <v>13.085593310546299</v>
          </cell>
          <cell r="I9">
            <v>12.37053212</v>
          </cell>
          <cell r="J9">
            <v>8</v>
          </cell>
        </row>
        <row r="10">
          <cell r="A10" t="str">
            <v>Villavicencio</v>
          </cell>
          <cell r="B10">
            <v>11.952265590601</v>
          </cell>
          <cell r="C10">
            <v>11.4731561700409</v>
          </cell>
          <cell r="D10">
            <v>9.6532641348107102</v>
          </cell>
          <cell r="E10">
            <v>10.557819005865101</v>
          </cell>
          <cell r="F10">
            <v>11.2395651862834</v>
          </cell>
          <cell r="G10">
            <v>12.0072716504343</v>
          </cell>
          <cell r="H10">
            <v>9.9439678972811407</v>
          </cell>
          <cell r="I10">
            <v>12.32585454</v>
          </cell>
          <cell r="J10">
            <v>9</v>
          </cell>
        </row>
        <row r="11">
          <cell r="A11" t="str">
            <v>Manizales</v>
          </cell>
          <cell r="B11">
            <v>16.121657473740498</v>
          </cell>
          <cell r="C11">
            <v>14.877789985401</v>
          </cell>
          <cell r="D11">
            <v>11.6225134413465</v>
          </cell>
          <cell r="E11">
            <v>13.089077349914399</v>
          </cell>
          <cell r="F11">
            <v>13.205352456057399</v>
          </cell>
          <cell r="G11">
            <v>15.2418777814803</v>
          </cell>
          <cell r="H11">
            <v>12.0643266377787</v>
          </cell>
          <cell r="I11">
            <v>12.078474440000001</v>
          </cell>
          <cell r="J11">
            <v>10</v>
          </cell>
        </row>
        <row r="12">
          <cell r="A12" t="str">
            <v>Medellín</v>
          </cell>
          <cell r="B12">
            <v>13.625829413607899</v>
          </cell>
          <cell r="C12">
            <v>13.502183090630201</v>
          </cell>
          <cell r="D12">
            <v>11.010965519167399</v>
          </cell>
          <cell r="E12">
            <v>13.6100998590092</v>
          </cell>
          <cell r="F12">
            <v>13.817867121852901</v>
          </cell>
          <cell r="G12">
            <v>13.347979646589399</v>
          </cell>
          <cell r="H12">
            <v>11.3464784940368</v>
          </cell>
          <cell r="I12">
            <v>12.015216000000001</v>
          </cell>
          <cell r="J12">
            <v>11</v>
          </cell>
        </row>
        <row r="13">
          <cell r="A13" t="str">
            <v>Florencia</v>
          </cell>
          <cell r="D13">
            <v>11.6114301854816</v>
          </cell>
          <cell r="E13">
            <v>12.015349767464301</v>
          </cell>
          <cell r="F13">
            <v>13.058590467042899</v>
          </cell>
          <cell r="G13">
            <v>13.697144300078101</v>
          </cell>
          <cell r="H13">
            <v>13.8521815613423</v>
          </cell>
          <cell r="I13">
            <v>11.96906023</v>
          </cell>
          <cell r="J13">
            <v>12</v>
          </cell>
        </row>
        <row r="14">
          <cell r="A14" t="str">
            <v>Ibagué</v>
          </cell>
          <cell r="B14">
            <v>20.561370517630301</v>
          </cell>
          <cell r="C14">
            <v>19.243739222092501</v>
          </cell>
          <cell r="D14">
            <v>13.6479275213657</v>
          </cell>
          <cell r="E14">
            <v>19.245007448169702</v>
          </cell>
          <cell r="F14">
            <v>15.037228538064699</v>
          </cell>
          <cell r="G14">
            <v>15.678922893497001</v>
          </cell>
          <cell r="H14">
            <v>16.689275305698899</v>
          </cell>
          <cell r="I14">
            <v>11.87716453</v>
          </cell>
          <cell r="J14">
            <v>13</v>
          </cell>
        </row>
        <row r="15">
          <cell r="A15" t="str">
            <v>Neiva</v>
          </cell>
          <cell r="D15">
            <v>13.790437426856601</v>
          </cell>
          <cell r="E15">
            <v>13.4171491855314</v>
          </cell>
          <cell r="F15">
            <v>13.231593580629299</v>
          </cell>
          <cell r="G15">
            <v>11.598918861624901</v>
          </cell>
          <cell r="H15">
            <v>10.213256813049799</v>
          </cell>
          <cell r="I15">
            <v>10.869905259999999</v>
          </cell>
          <cell r="J15">
            <v>14</v>
          </cell>
        </row>
        <row r="16">
          <cell r="A16" t="str">
            <v>Pasto</v>
          </cell>
          <cell r="B16">
            <v>14.4405202180429</v>
          </cell>
          <cell r="C16">
            <v>15.130718406224799</v>
          </cell>
          <cell r="D16">
            <v>14.253559935260601</v>
          </cell>
          <cell r="E16">
            <v>14.3492127573678</v>
          </cell>
          <cell r="F16">
            <v>16.7805140083662</v>
          </cell>
          <cell r="G16">
            <v>15.063588234099299</v>
          </cell>
          <cell r="H16">
            <v>13.225280590899899</v>
          </cell>
          <cell r="I16">
            <v>10.64551696</v>
          </cell>
          <cell r="J16">
            <v>15</v>
          </cell>
        </row>
        <row r="17">
          <cell r="A17" t="str">
            <v>Riohacha</v>
          </cell>
          <cell r="D17">
            <v>17.071445810858599</v>
          </cell>
          <cell r="E17">
            <v>16.0706460043824</v>
          </cell>
          <cell r="F17">
            <v>10.9016567775091</v>
          </cell>
          <cell r="G17">
            <v>10.1295417331648</v>
          </cell>
          <cell r="H17">
            <v>9.7759246606353507</v>
          </cell>
          <cell r="I17">
            <v>9.9557757200000001</v>
          </cell>
          <cell r="J17">
            <v>16</v>
          </cell>
        </row>
        <row r="18">
          <cell r="A18" t="str">
            <v>Colombia</v>
          </cell>
          <cell r="B18">
            <v>11.0223771833946</v>
          </cell>
          <cell r="C18">
            <v>10.7217121436325</v>
          </cell>
          <cell r="D18">
            <v>10.187138546228701</v>
          </cell>
          <cell r="E18">
            <v>10.5052447171258</v>
          </cell>
          <cell r="F18">
            <v>11.0718533977474</v>
          </cell>
          <cell r="G18">
            <v>11.0842316482036</v>
          </cell>
          <cell r="H18">
            <v>10.322441907247899</v>
          </cell>
          <cell r="I18">
            <v>9.8016412230000007</v>
          </cell>
        </row>
        <row r="19">
          <cell r="A19" t="str">
            <v>Bogotá</v>
          </cell>
          <cell r="B19">
            <v>12.150751809332199</v>
          </cell>
          <cell r="C19">
            <v>10.135014974800701</v>
          </cell>
          <cell r="D19">
            <v>10.4252458775264</v>
          </cell>
          <cell r="E19">
            <v>9.3350428903075198</v>
          </cell>
          <cell r="F19">
            <v>10.858750386239301</v>
          </cell>
          <cell r="G19">
            <v>11.043888441606001</v>
          </cell>
          <cell r="H19">
            <v>8.9241173018200595</v>
          </cell>
          <cell r="I19">
            <v>9.537188402</v>
          </cell>
          <cell r="J19">
            <v>17</v>
          </cell>
        </row>
        <row r="20">
          <cell r="A20" t="str">
            <v>Bucaramanga</v>
          </cell>
          <cell r="B20">
            <v>14.9989073999906</v>
          </cell>
          <cell r="C20">
            <v>12.5128852090237</v>
          </cell>
          <cell r="D20">
            <v>8.9229343087638409</v>
          </cell>
          <cell r="E20">
            <v>9.8519915947622394</v>
          </cell>
          <cell r="F20">
            <v>8.4641104605502804</v>
          </cell>
          <cell r="G20">
            <v>10.2783943657066</v>
          </cell>
          <cell r="H20">
            <v>9.4584663176786794</v>
          </cell>
          <cell r="I20">
            <v>9.3775876920000005</v>
          </cell>
          <cell r="J20">
            <v>18</v>
          </cell>
        </row>
        <row r="21">
          <cell r="A21" t="str">
            <v>Valledupar</v>
          </cell>
          <cell r="D21">
            <v>14.197605874460899</v>
          </cell>
          <cell r="E21">
            <v>12.3740530554904</v>
          </cell>
          <cell r="F21">
            <v>9.8499164067054004</v>
          </cell>
          <cell r="G21">
            <v>10.505159035419201</v>
          </cell>
          <cell r="H21">
            <v>9.8413067488228805</v>
          </cell>
          <cell r="I21">
            <v>9.2617947189999992</v>
          </cell>
          <cell r="J21">
            <v>19</v>
          </cell>
        </row>
        <row r="22">
          <cell r="A22" t="str">
            <v>Cartagena</v>
          </cell>
          <cell r="B22">
            <v>17.6240047944348</v>
          </cell>
          <cell r="C22">
            <v>14.8936266562814</v>
          </cell>
          <cell r="D22">
            <v>12.657622286597601</v>
          </cell>
          <cell r="E22">
            <v>12.6260557565033</v>
          </cell>
          <cell r="F22">
            <v>12.3278509858318</v>
          </cell>
          <cell r="G22">
            <v>11.8185145139871</v>
          </cell>
          <cell r="H22">
            <v>9.6526802137798207</v>
          </cell>
          <cell r="I22">
            <v>9.1915832670000004</v>
          </cell>
          <cell r="J22">
            <v>20</v>
          </cell>
        </row>
        <row r="23">
          <cell r="A23" t="str">
            <v>Sincelejo</v>
          </cell>
          <cell r="D23">
            <v>11.950096558845299</v>
          </cell>
          <cell r="E23">
            <v>10.1140269618001</v>
          </cell>
          <cell r="F23">
            <v>10.6724560231574</v>
          </cell>
          <cell r="G23">
            <v>10.020957652742901</v>
          </cell>
          <cell r="H23">
            <v>12.1501250372818</v>
          </cell>
          <cell r="I23">
            <v>9.0318251679999992</v>
          </cell>
          <cell r="J23">
            <v>21</v>
          </cell>
        </row>
        <row r="24">
          <cell r="A24" t="str">
            <v>Santa Marta</v>
          </cell>
          <cell r="D24">
            <v>11.5702399809078</v>
          </cell>
          <cell r="E24">
            <v>12.6499716417259</v>
          </cell>
          <cell r="F24">
            <v>9.5667938620536201</v>
          </cell>
          <cell r="G24">
            <v>8.8704774145717007</v>
          </cell>
          <cell r="H24">
            <v>9.5453785472177</v>
          </cell>
          <cell r="I24">
            <v>8.3879335729999998</v>
          </cell>
          <cell r="J24">
            <v>22</v>
          </cell>
        </row>
        <row r="25">
          <cell r="A25" t="str">
            <v>Barranquilla</v>
          </cell>
          <cell r="B25">
            <v>12.1772154132219</v>
          </cell>
          <cell r="C25">
            <v>10.9759791322294</v>
          </cell>
          <cell r="D25">
            <v>10.0007018493032</v>
          </cell>
          <cell r="E25">
            <v>10.9124250444121</v>
          </cell>
          <cell r="F25">
            <v>10.169316365326599</v>
          </cell>
          <cell r="G25">
            <v>8.2478300981178805</v>
          </cell>
          <cell r="H25">
            <v>6.7502717283777098</v>
          </cell>
          <cell r="I25">
            <v>8.2786877659999991</v>
          </cell>
          <cell r="J25">
            <v>23</v>
          </cell>
        </row>
      </sheetData>
      <sheetData sheetId="6">
        <row r="2">
          <cell r="A2" t="str">
            <v>Quibdó</v>
          </cell>
          <cell r="D2">
            <v>3.5400813498627901</v>
          </cell>
          <cell r="E2">
            <v>3.4549370107123401</v>
          </cell>
          <cell r="F2">
            <v>2.3619071059386099</v>
          </cell>
          <cell r="G2">
            <v>1.85160548125308</v>
          </cell>
          <cell r="H2">
            <v>1.4092862303684801</v>
          </cell>
          <cell r="I2">
            <v>2.0342729180000001</v>
          </cell>
          <cell r="J2">
            <v>1</v>
          </cell>
        </row>
        <row r="3">
          <cell r="A3" t="str">
            <v>Sincelejo</v>
          </cell>
          <cell r="D3">
            <v>1.37339027745555</v>
          </cell>
          <cell r="E3">
            <v>1.66378196533483</v>
          </cell>
          <cell r="F3">
            <v>0.85631580621560599</v>
          </cell>
          <cell r="G3">
            <v>0.81846833154686705</v>
          </cell>
          <cell r="H3">
            <v>1.0883405602587899</v>
          </cell>
          <cell r="I3">
            <v>1.479817012</v>
          </cell>
          <cell r="J3">
            <v>2</v>
          </cell>
        </row>
        <row r="4">
          <cell r="A4" t="str">
            <v>Medellín</v>
          </cell>
          <cell r="B4">
            <v>1.13730671052039</v>
          </cell>
          <cell r="C4">
            <v>0.49020034129396001</v>
          </cell>
          <cell r="D4">
            <v>0.84697781761033397</v>
          </cell>
          <cell r="E4">
            <v>0.94442358090619305</v>
          </cell>
          <cell r="F4">
            <v>1.36878084912251</v>
          </cell>
          <cell r="G4">
            <v>1.0827783559761599</v>
          </cell>
          <cell r="H4">
            <v>1.0256900026923399</v>
          </cell>
          <cell r="I4">
            <v>1.068087971</v>
          </cell>
          <cell r="J4">
            <v>3</v>
          </cell>
        </row>
        <row r="5">
          <cell r="A5" t="str">
            <v>Riohacha</v>
          </cell>
          <cell r="D5">
            <v>2.2630961535223402</v>
          </cell>
          <cell r="E5">
            <v>1.2714168800654699</v>
          </cell>
          <cell r="F5">
            <v>1.32429347141983</v>
          </cell>
          <cell r="G5">
            <v>0.60314630961510596</v>
          </cell>
          <cell r="H5">
            <v>0.66267688533631897</v>
          </cell>
          <cell r="I5">
            <v>0.96839081500000002</v>
          </cell>
          <cell r="J5">
            <v>4</v>
          </cell>
        </row>
        <row r="6">
          <cell r="A6" t="str">
            <v>Armenia</v>
          </cell>
          <cell r="D6">
            <v>1.7254192645861499</v>
          </cell>
          <cell r="E6">
            <v>0.57007800533560604</v>
          </cell>
          <cell r="F6">
            <v>0.87963035640466103</v>
          </cell>
          <cell r="G6">
            <v>1.16420722444712</v>
          </cell>
          <cell r="H6">
            <v>1.1548392925925799</v>
          </cell>
          <cell r="I6">
            <v>0.94675874400000004</v>
          </cell>
          <cell r="J6">
            <v>5</v>
          </cell>
        </row>
        <row r="7">
          <cell r="A7" t="str">
            <v>Neiva</v>
          </cell>
          <cell r="D7">
            <v>1.4870727133437001</v>
          </cell>
          <cell r="E7">
            <v>0.41203041612892</v>
          </cell>
          <cell r="F7">
            <v>1.34836700218202</v>
          </cell>
          <cell r="G7">
            <v>0.90603635592771203</v>
          </cell>
          <cell r="H7">
            <v>0.654199512509273</v>
          </cell>
          <cell r="I7">
            <v>0.91747350900000002</v>
          </cell>
          <cell r="J7">
            <v>6</v>
          </cell>
        </row>
        <row r="8">
          <cell r="A8" t="str">
            <v>Pasto</v>
          </cell>
          <cell r="B8">
            <v>0.60163356878691698</v>
          </cell>
          <cell r="C8">
            <v>0.62906660853233198</v>
          </cell>
          <cell r="D8">
            <v>0.51004277575496204</v>
          </cell>
          <cell r="E8">
            <v>0.34557932983447698</v>
          </cell>
          <cell r="F8">
            <v>0.32077901297592998</v>
          </cell>
          <cell r="G8">
            <v>0.86477043788813601</v>
          </cell>
          <cell r="H8">
            <v>0.50870625234426803</v>
          </cell>
          <cell r="I8">
            <v>0.889398621</v>
          </cell>
          <cell r="J8">
            <v>7</v>
          </cell>
        </row>
        <row r="9">
          <cell r="A9" t="str">
            <v>Manizales</v>
          </cell>
          <cell r="B9">
            <v>0.87561717908494896</v>
          </cell>
          <cell r="C9">
            <v>0.74575199795313296</v>
          </cell>
          <cell r="D9">
            <v>1.4107082124275501</v>
          </cell>
          <cell r="E9">
            <v>1.89739030572544</v>
          </cell>
          <cell r="F9">
            <v>0.67071373637776199</v>
          </cell>
          <cell r="G9">
            <v>1.3286828025650099</v>
          </cell>
          <cell r="H9">
            <v>0.72936398061471197</v>
          </cell>
          <cell r="I9">
            <v>0.814573824</v>
          </cell>
          <cell r="J9">
            <v>8</v>
          </cell>
        </row>
        <row r="10">
          <cell r="A10" t="str">
            <v>Cali</v>
          </cell>
          <cell r="B10">
            <v>1.27809471896782</v>
          </cell>
          <cell r="C10">
            <v>0.92087946817213595</v>
          </cell>
          <cell r="D10">
            <v>0.96665661981800699</v>
          </cell>
          <cell r="E10">
            <v>0.72884063429395196</v>
          </cell>
          <cell r="F10">
            <v>0.83061203405856399</v>
          </cell>
          <cell r="G10">
            <v>1.4720503560404901</v>
          </cell>
          <cell r="H10">
            <v>0.56411540208149702</v>
          </cell>
          <cell r="I10">
            <v>0.792971019</v>
          </cell>
          <cell r="J10">
            <v>9</v>
          </cell>
        </row>
        <row r="11">
          <cell r="A11" t="str">
            <v>Ibagué</v>
          </cell>
          <cell r="B11">
            <v>1.47127370151682</v>
          </cell>
          <cell r="C11">
            <v>0.85146310304117001</v>
          </cell>
          <cell r="D11">
            <v>1.2176526137305399</v>
          </cell>
          <cell r="E11">
            <v>1.47178871244749</v>
          </cell>
          <cell r="F11">
            <v>0.41812121085343201</v>
          </cell>
          <cell r="G11">
            <v>0.93809781212741505</v>
          </cell>
          <cell r="H11">
            <v>0.94787472764126202</v>
          </cell>
          <cell r="I11">
            <v>0.770688657</v>
          </cell>
          <cell r="J11">
            <v>10</v>
          </cell>
        </row>
        <row r="12">
          <cell r="A12" t="str">
            <v>Santa Marta</v>
          </cell>
          <cell r="D12">
            <v>1.06585473350745</v>
          </cell>
          <cell r="E12">
            <v>0.88928638948271599</v>
          </cell>
          <cell r="F12">
            <v>0.85255286388646101</v>
          </cell>
          <cell r="G12">
            <v>1.03932637793025</v>
          </cell>
          <cell r="H12">
            <v>0.90167685887465199</v>
          </cell>
          <cell r="I12">
            <v>0.76389938800000001</v>
          </cell>
          <cell r="J12">
            <v>11</v>
          </cell>
        </row>
        <row r="13">
          <cell r="A13" t="str">
            <v>Colombia</v>
          </cell>
          <cell r="B13">
            <v>0.92342069646132896</v>
          </cell>
          <cell r="C13">
            <v>0.87954252037067904</v>
          </cell>
          <cell r="D13">
            <v>1.0929737840720499</v>
          </cell>
          <cell r="E13">
            <v>0.86648187788327102</v>
          </cell>
          <cell r="F13">
            <v>0.81282561918630303</v>
          </cell>
          <cell r="G13">
            <v>1.0286605168031999</v>
          </cell>
          <cell r="H13">
            <v>0.92319042773345195</v>
          </cell>
          <cell r="I13">
            <v>0.729282188</v>
          </cell>
        </row>
        <row r="14">
          <cell r="A14" t="str">
            <v>Bogotá</v>
          </cell>
          <cell r="B14">
            <v>1.0043643754939</v>
          </cell>
          <cell r="C14">
            <v>1.0343737430392499</v>
          </cell>
          <cell r="D14">
            <v>0.63902365608345002</v>
          </cell>
          <cell r="E14">
            <v>0.52954904027841099</v>
          </cell>
          <cell r="F14">
            <v>0.48295109837698902</v>
          </cell>
          <cell r="G14">
            <v>0.56046466210916801</v>
          </cell>
          <cell r="H14">
            <v>0.65195449659424298</v>
          </cell>
          <cell r="I14">
            <v>0.71934436400000001</v>
          </cell>
          <cell r="J14">
            <v>12</v>
          </cell>
        </row>
        <row r="15">
          <cell r="A15" t="str">
            <v>Popayán</v>
          </cell>
          <cell r="D15">
            <v>0.96810163714673003</v>
          </cell>
          <cell r="E15">
            <v>0.14470486836757299</v>
          </cell>
          <cell r="F15">
            <v>0.25883161180681902</v>
          </cell>
          <cell r="G15">
            <v>0.58299613837211295</v>
          </cell>
          <cell r="H15">
            <v>0.47103115051310301</v>
          </cell>
          <cell r="I15">
            <v>0.66730383900000001</v>
          </cell>
          <cell r="J15">
            <v>13</v>
          </cell>
        </row>
        <row r="16">
          <cell r="A16" t="str">
            <v>Cúcuta</v>
          </cell>
          <cell r="B16">
            <v>0.71416597512965696</v>
          </cell>
          <cell r="C16">
            <v>0.90316131601494798</v>
          </cell>
          <cell r="D16">
            <v>0.77576505679273899</v>
          </cell>
          <cell r="E16">
            <v>0.80371307952044202</v>
          </cell>
          <cell r="F16">
            <v>0.50689034034327196</v>
          </cell>
          <cell r="G16">
            <v>0.82871218664320401</v>
          </cell>
          <cell r="H16">
            <v>0.46922335444780999</v>
          </cell>
          <cell r="I16">
            <v>0.56508459899999997</v>
          </cell>
          <cell r="J16">
            <v>14</v>
          </cell>
        </row>
        <row r="17">
          <cell r="A17" t="str">
            <v>Barranquilla</v>
          </cell>
          <cell r="B17">
            <v>0.43556036686087701</v>
          </cell>
          <cell r="C17">
            <v>0.64810479748516603</v>
          </cell>
          <cell r="D17">
            <v>0.33572566337541199</v>
          </cell>
          <cell r="E17">
            <v>0.26474914506147801</v>
          </cell>
          <cell r="F17">
            <v>0.42029702882467601</v>
          </cell>
          <cell r="G17">
            <v>0.58237883462817597</v>
          </cell>
          <cell r="H17">
            <v>0.124477275425231</v>
          </cell>
          <cell r="I17">
            <v>0.45525977699999998</v>
          </cell>
          <cell r="J17">
            <v>15</v>
          </cell>
        </row>
        <row r="18">
          <cell r="A18" t="str">
            <v>Bucaramanga</v>
          </cell>
          <cell r="B18">
            <v>1.00685249501356</v>
          </cell>
          <cell r="C18">
            <v>0.539382449585324</v>
          </cell>
          <cell r="D18">
            <v>0.42134707267684302</v>
          </cell>
          <cell r="E18">
            <v>0.77615521270765098</v>
          </cell>
          <cell r="F18">
            <v>0.62822218102470195</v>
          </cell>
          <cell r="G18">
            <v>0.54726041134701597</v>
          </cell>
          <cell r="H18">
            <v>0.32530128157237997</v>
          </cell>
          <cell r="I18">
            <v>0.43835607300000001</v>
          </cell>
          <cell r="J18">
            <v>16</v>
          </cell>
        </row>
        <row r="19">
          <cell r="A19" t="str">
            <v>Montería</v>
          </cell>
          <cell r="B19">
            <v>0.40709287253034199</v>
          </cell>
          <cell r="C19">
            <v>0.67172652299938096</v>
          </cell>
          <cell r="D19">
            <v>0.76595027698528895</v>
          </cell>
          <cell r="E19">
            <v>0.45678975844839298</v>
          </cell>
          <cell r="F19">
            <v>0.667014048614475</v>
          </cell>
          <cell r="G19">
            <v>0.70039963159894403</v>
          </cell>
          <cell r="H19">
            <v>0.86673526431778802</v>
          </cell>
          <cell r="I19">
            <v>0.38871572100000001</v>
          </cell>
          <cell r="J19">
            <v>17</v>
          </cell>
        </row>
        <row r="20">
          <cell r="A20" t="str">
            <v>Valledupar</v>
          </cell>
          <cell r="D20">
            <v>1.0869538261617899</v>
          </cell>
          <cell r="E20">
            <v>0.88329097824536296</v>
          </cell>
          <cell r="F20">
            <v>0.82397579531066201</v>
          </cell>
          <cell r="G20">
            <v>0.98895448008294595</v>
          </cell>
          <cell r="H20">
            <v>0.32057285443322803</v>
          </cell>
          <cell r="I20">
            <v>0.353633537</v>
          </cell>
          <cell r="J20">
            <v>18</v>
          </cell>
        </row>
        <row r="21">
          <cell r="A21" t="str">
            <v>Cartagena</v>
          </cell>
          <cell r="B21">
            <v>0.28798849942535099</v>
          </cell>
          <cell r="C21">
            <v>0.23393984404010401</v>
          </cell>
          <cell r="D21">
            <v>1.4671031455483801</v>
          </cell>
          <cell r="E21">
            <v>0.387762925665182</v>
          </cell>
          <cell r="F21">
            <v>0.308083103004131</v>
          </cell>
          <cell r="G21">
            <v>0.43457347526232398</v>
          </cell>
          <cell r="H21">
            <v>0.59222352575769999</v>
          </cell>
          <cell r="I21">
            <v>0.30643521699999998</v>
          </cell>
          <cell r="J21">
            <v>19</v>
          </cell>
        </row>
        <row r="22">
          <cell r="A22" t="str">
            <v>Pereira</v>
          </cell>
          <cell r="B22">
            <v>1.4650253598879599</v>
          </cell>
          <cell r="C22">
            <v>0.73494897412131399</v>
          </cell>
          <cell r="D22">
            <v>0.61475846625097597</v>
          </cell>
          <cell r="E22">
            <v>0.54863705211686697</v>
          </cell>
          <cell r="F22">
            <v>1.53554719393816</v>
          </cell>
          <cell r="G22">
            <v>1.0696450477669599</v>
          </cell>
          <cell r="H22">
            <v>0.91323447351836595</v>
          </cell>
          <cell r="I22">
            <v>0.30361165800000001</v>
          </cell>
          <cell r="J22">
            <v>20</v>
          </cell>
        </row>
        <row r="23">
          <cell r="A23" t="str">
            <v>Florencia</v>
          </cell>
          <cell r="D23">
            <v>1.19633273703041</v>
          </cell>
          <cell r="E23">
            <v>0.52049446974625901</v>
          </cell>
          <cell r="F23">
            <v>0.47784848121022899</v>
          </cell>
          <cell r="G23">
            <v>0.38278775079197502</v>
          </cell>
          <cell r="H23">
            <v>0.48402142914256802</v>
          </cell>
          <cell r="I23">
            <v>0.26748000599999999</v>
          </cell>
          <cell r="J23">
            <v>21</v>
          </cell>
        </row>
        <row r="24">
          <cell r="A24" t="str">
            <v>Villavicencio</v>
          </cell>
          <cell r="B24">
            <v>0.85035523576384298</v>
          </cell>
          <cell r="C24">
            <v>0.77995241729137699</v>
          </cell>
          <cell r="D24">
            <v>0.68823970405692703</v>
          </cell>
          <cell r="E24">
            <v>0.45546436701645898</v>
          </cell>
          <cell r="F24">
            <v>0.427292830365745</v>
          </cell>
          <cell r="G24">
            <v>0.59620952882337497</v>
          </cell>
          <cell r="H24">
            <v>0.105665809958426</v>
          </cell>
          <cell r="I24">
            <v>0.24399793</v>
          </cell>
          <cell r="J24">
            <v>22</v>
          </cell>
        </row>
        <row r="25">
          <cell r="A25" t="str">
            <v>Tunja</v>
          </cell>
          <cell r="D25">
            <v>1.2518831705302</v>
          </cell>
          <cell r="E25">
            <v>0.62043778896867097</v>
          </cell>
          <cell r="F25">
            <v>0.22635343280383599</v>
          </cell>
          <cell r="G25">
            <v>0.17028594550849699</v>
          </cell>
          <cell r="H25">
            <v>0.13991810072461999</v>
          </cell>
          <cell r="I25">
            <v>5.9844169000000003E-2</v>
          </cell>
          <cell r="J25">
            <v>23</v>
          </cell>
        </row>
      </sheetData>
      <sheetData sheetId="7">
        <row r="2">
          <cell r="A2" t="str">
            <v>Pasto</v>
          </cell>
          <cell r="B2">
            <v>27.9161481429548</v>
          </cell>
          <cell r="C2">
            <v>34.934473101690401</v>
          </cell>
          <cell r="D2">
            <v>42.007550140596798</v>
          </cell>
          <cell r="E2">
            <v>38.1517965280581</v>
          </cell>
          <cell r="F2">
            <v>33.231867604367501</v>
          </cell>
          <cell r="G2">
            <v>36.479536720889499</v>
          </cell>
          <cell r="H2">
            <v>38.200575608067197</v>
          </cell>
          <cell r="I2">
            <v>43.996687119999997</v>
          </cell>
          <cell r="J2">
            <v>1</v>
          </cell>
        </row>
        <row r="3">
          <cell r="A3" t="str">
            <v>Riohacha</v>
          </cell>
          <cell r="D3">
            <v>41.804415058120902</v>
          </cell>
          <cell r="E3">
            <v>38.792470762163703</v>
          </cell>
          <cell r="F3">
            <v>40.045228246385399</v>
          </cell>
          <cell r="G3">
            <v>45.433705722635601</v>
          </cell>
          <cell r="H3">
            <v>25.025313433818798</v>
          </cell>
          <cell r="I3">
            <v>42.311314009999997</v>
          </cell>
          <cell r="J3">
            <v>2</v>
          </cell>
        </row>
        <row r="4">
          <cell r="A4" t="str">
            <v>Ibagué</v>
          </cell>
          <cell r="B4">
            <v>36.152117092872103</v>
          </cell>
          <cell r="C4">
            <v>37.212101141700998</v>
          </cell>
          <cell r="D4">
            <v>41.382326634558403</v>
          </cell>
          <cell r="E4">
            <v>34.207665350000703</v>
          </cell>
          <cell r="F4">
            <v>28.135201548451199</v>
          </cell>
          <cell r="G4">
            <v>35.2136182001965</v>
          </cell>
          <cell r="H4">
            <v>35.123937544689703</v>
          </cell>
          <cell r="I4">
            <v>39.356908330000003</v>
          </cell>
          <cell r="J4">
            <v>3</v>
          </cell>
        </row>
        <row r="5">
          <cell r="A5" t="str">
            <v>Sincelejo</v>
          </cell>
          <cell r="D5">
            <v>45.074845358803501</v>
          </cell>
          <cell r="E5">
            <v>29.699117525169999</v>
          </cell>
          <cell r="F5">
            <v>35.256544835703103</v>
          </cell>
          <cell r="G5">
            <v>43.868686707088798</v>
          </cell>
          <cell r="H5">
            <v>38.025959575102704</v>
          </cell>
          <cell r="I5">
            <v>37.069546199999998</v>
          </cell>
          <cell r="J5">
            <v>4</v>
          </cell>
        </row>
        <row r="6">
          <cell r="A6" t="str">
            <v>Bogotá</v>
          </cell>
          <cell r="B6">
            <v>34.9533423153919</v>
          </cell>
          <cell r="C6">
            <v>30.9166310466819</v>
          </cell>
          <cell r="D6">
            <v>31.271714379282599</v>
          </cell>
          <cell r="E6">
            <v>26.660855102709299</v>
          </cell>
          <cell r="F6">
            <v>23.066153917399902</v>
          </cell>
          <cell r="G6">
            <v>32.887350903325299</v>
          </cell>
          <cell r="H6">
            <v>32.739881965836403</v>
          </cell>
          <cell r="I6">
            <v>35.929456649999999</v>
          </cell>
          <cell r="J6">
            <v>5</v>
          </cell>
        </row>
        <row r="7">
          <cell r="A7" t="str">
            <v>Neiva</v>
          </cell>
          <cell r="D7">
            <v>45.077244121503803</v>
          </cell>
          <cell r="E7">
            <v>36.457279640029299</v>
          </cell>
          <cell r="F7">
            <v>31.418710846765698</v>
          </cell>
          <cell r="G7">
            <v>37.093221686363897</v>
          </cell>
          <cell r="H7">
            <v>35.131736624575097</v>
          </cell>
          <cell r="I7">
            <v>35.427713109999999</v>
          </cell>
          <cell r="J7">
            <v>6</v>
          </cell>
        </row>
        <row r="8">
          <cell r="A8" t="str">
            <v>Santa Marta</v>
          </cell>
          <cell r="D8">
            <v>35.964032695450001</v>
          </cell>
          <cell r="E8">
            <v>29.1343091488155</v>
          </cell>
          <cell r="F8">
            <v>34.570367274418203</v>
          </cell>
          <cell r="G8">
            <v>28.709485758630301</v>
          </cell>
          <cell r="H8">
            <v>33.592402878475397</v>
          </cell>
          <cell r="I8">
            <v>34.87582656</v>
          </cell>
          <cell r="J8">
            <v>7</v>
          </cell>
        </row>
        <row r="9">
          <cell r="A9" t="str">
            <v>Bucaramanga</v>
          </cell>
          <cell r="B9">
            <v>36.1159099166237</v>
          </cell>
          <cell r="C9">
            <v>31.4460589914578</v>
          </cell>
          <cell r="D9">
            <v>25.9614052565958</v>
          </cell>
          <cell r="E9">
            <v>36.327573776653502</v>
          </cell>
          <cell r="F9">
            <v>35.535080788136597</v>
          </cell>
          <cell r="G9">
            <v>39.079090112850999</v>
          </cell>
          <cell r="H9">
            <v>33.633152584659697</v>
          </cell>
          <cell r="I9">
            <v>33.786795560000002</v>
          </cell>
          <cell r="J9">
            <v>8</v>
          </cell>
        </row>
        <row r="10">
          <cell r="A10" t="str">
            <v>Colombia</v>
          </cell>
          <cell r="B10">
            <v>33.263682839149702</v>
          </cell>
          <cell r="C10">
            <v>33.014035517157197</v>
          </cell>
          <cell r="D10">
            <v>35.544567175207902</v>
          </cell>
          <cell r="E10">
            <v>29.275711284709502</v>
          </cell>
          <cell r="F10">
            <v>29.565864278834098</v>
          </cell>
          <cell r="G10">
            <v>33.227370246183497</v>
          </cell>
          <cell r="H10">
            <v>31.197764598209101</v>
          </cell>
          <cell r="I10">
            <v>33.614572529999997</v>
          </cell>
        </row>
        <row r="11">
          <cell r="A11" t="str">
            <v>Cúcuta</v>
          </cell>
          <cell r="B11">
            <v>35.084822176941202</v>
          </cell>
          <cell r="C11">
            <v>34.2361594374877</v>
          </cell>
          <cell r="D11">
            <v>47.241648527516297</v>
          </cell>
          <cell r="E11">
            <v>34.296719844193603</v>
          </cell>
          <cell r="F11">
            <v>30.920585349423</v>
          </cell>
          <cell r="G11">
            <v>35.029951129299697</v>
          </cell>
          <cell r="H11">
            <v>28.589403745524599</v>
          </cell>
          <cell r="I11">
            <v>33.573294410000003</v>
          </cell>
          <cell r="J11">
            <v>9</v>
          </cell>
        </row>
        <row r="12">
          <cell r="A12" t="str">
            <v>Cali</v>
          </cell>
          <cell r="B12">
            <v>34.6891956441698</v>
          </cell>
          <cell r="C12">
            <v>35.620303546782502</v>
          </cell>
          <cell r="D12">
            <v>40.248191202520303</v>
          </cell>
          <cell r="E12">
            <v>34.717276270543202</v>
          </cell>
          <cell r="F12">
            <v>40.234600718081403</v>
          </cell>
          <cell r="G12">
            <v>40.3493308611543</v>
          </cell>
          <cell r="H12">
            <v>28.1475125074431</v>
          </cell>
          <cell r="I12">
            <v>33.093954259999997</v>
          </cell>
          <cell r="J12">
            <v>10</v>
          </cell>
        </row>
        <row r="13">
          <cell r="A13" t="str">
            <v>Medellín</v>
          </cell>
          <cell r="B13">
            <v>22.2705010416425</v>
          </cell>
          <cell r="C13">
            <v>22.049204216026201</v>
          </cell>
          <cell r="D13">
            <v>28.903350758666299</v>
          </cell>
          <cell r="E13">
            <v>27.252331365505999</v>
          </cell>
          <cell r="F13">
            <v>28.7223549596083</v>
          </cell>
          <cell r="G13">
            <v>30.551061330195498</v>
          </cell>
          <cell r="H13">
            <v>30.1477693611881</v>
          </cell>
          <cell r="I13">
            <v>32.584243979999997</v>
          </cell>
          <cell r="J13">
            <v>11</v>
          </cell>
        </row>
        <row r="14">
          <cell r="A14" t="str">
            <v>Manizales</v>
          </cell>
          <cell r="B14">
            <v>31.1146814524582</v>
          </cell>
          <cell r="C14">
            <v>24.459310988365999</v>
          </cell>
          <cell r="D14">
            <v>33.065350632810599</v>
          </cell>
          <cell r="E14">
            <v>26.799050499882799</v>
          </cell>
          <cell r="F14">
            <v>24.619170275139101</v>
          </cell>
          <cell r="G14">
            <v>25.880305216454399</v>
          </cell>
          <cell r="H14">
            <v>33.701347274214498</v>
          </cell>
          <cell r="I14">
            <v>30.27182509</v>
          </cell>
          <cell r="J14">
            <v>12</v>
          </cell>
        </row>
        <row r="15">
          <cell r="A15" t="str">
            <v>Villavicencio</v>
          </cell>
          <cell r="B15">
            <v>33.193570422930797</v>
          </cell>
          <cell r="C15">
            <v>26.7484400951654</v>
          </cell>
          <cell r="D15">
            <v>34.844417445471898</v>
          </cell>
          <cell r="E15">
            <v>32.949101641738103</v>
          </cell>
          <cell r="F15">
            <v>27.682185982199499</v>
          </cell>
          <cell r="G15">
            <v>25.6430968675967</v>
          </cell>
          <cell r="H15">
            <v>26.651931900154299</v>
          </cell>
          <cell r="I15">
            <v>29.029888280000002</v>
          </cell>
          <cell r="J15">
            <v>13</v>
          </cell>
        </row>
        <row r="16">
          <cell r="A16" t="str">
            <v>Armenia</v>
          </cell>
          <cell r="D16">
            <v>33.931606183640298</v>
          </cell>
          <cell r="E16">
            <v>35.874339389144197</v>
          </cell>
          <cell r="F16">
            <v>26.808841305474001</v>
          </cell>
          <cell r="G16">
            <v>25.6374657223461</v>
          </cell>
          <cell r="H16">
            <v>24.5847381460752</v>
          </cell>
          <cell r="I16">
            <v>28.30069876</v>
          </cell>
          <cell r="J16">
            <v>14</v>
          </cell>
        </row>
        <row r="17">
          <cell r="A17" t="str">
            <v>Popayán</v>
          </cell>
          <cell r="D17">
            <v>45.8692626978807</v>
          </cell>
          <cell r="E17">
            <v>36.768584630728697</v>
          </cell>
          <cell r="F17">
            <v>33.967204618592497</v>
          </cell>
          <cell r="G17">
            <v>35.354098001073602</v>
          </cell>
          <cell r="H17">
            <v>30.193414816806801</v>
          </cell>
          <cell r="I17">
            <v>27.262442140000001</v>
          </cell>
          <cell r="J17">
            <v>15</v>
          </cell>
        </row>
        <row r="18">
          <cell r="A18" t="str">
            <v>Pereira</v>
          </cell>
          <cell r="B18">
            <v>39.389568780249803</v>
          </cell>
          <cell r="C18">
            <v>23.6298783146568</v>
          </cell>
          <cell r="D18">
            <v>29.164979205039401</v>
          </cell>
          <cell r="E18">
            <v>27.182981293254201</v>
          </cell>
          <cell r="F18">
            <v>22.442554680513702</v>
          </cell>
          <cell r="G18">
            <v>31.042059074662198</v>
          </cell>
          <cell r="H18">
            <v>26.390248380385799</v>
          </cell>
          <cell r="I18">
            <v>26.191613839999999</v>
          </cell>
          <cell r="J18">
            <v>16</v>
          </cell>
        </row>
        <row r="19">
          <cell r="A19" t="str">
            <v>Quibdó</v>
          </cell>
          <cell r="D19">
            <v>32.705369480178298</v>
          </cell>
          <cell r="E19">
            <v>22.368360245117501</v>
          </cell>
          <cell r="F19">
            <v>23.402833936922001</v>
          </cell>
          <cell r="G19">
            <v>19.001259968226901</v>
          </cell>
          <cell r="H19">
            <v>20.0509563828574</v>
          </cell>
          <cell r="I19">
            <v>25.245196050000001</v>
          </cell>
          <cell r="J19">
            <v>17</v>
          </cell>
        </row>
        <row r="20">
          <cell r="A20" t="str">
            <v>Valledupar</v>
          </cell>
          <cell r="D20">
            <v>42.407566765946598</v>
          </cell>
          <cell r="E20">
            <v>30.411759158733599</v>
          </cell>
          <cell r="F20">
            <v>22.836236145185399</v>
          </cell>
          <cell r="G20">
            <v>26.323204789457801</v>
          </cell>
          <cell r="H20">
            <v>19.9401051926774</v>
          </cell>
          <cell r="I20">
            <v>22.3676049</v>
          </cell>
          <cell r="J20">
            <v>18</v>
          </cell>
        </row>
        <row r="21">
          <cell r="A21" t="str">
            <v>Tunja</v>
          </cell>
          <cell r="D21">
            <v>32.165038635369598</v>
          </cell>
          <cell r="E21">
            <v>25.417787410703198</v>
          </cell>
          <cell r="F21">
            <v>11.1984677613779</v>
          </cell>
          <cell r="G21">
            <v>27.5450161855948</v>
          </cell>
          <cell r="H21">
            <v>22.660577562224599</v>
          </cell>
          <cell r="I21">
            <v>22.13486198</v>
          </cell>
          <cell r="J21">
            <v>19</v>
          </cell>
        </row>
        <row r="22">
          <cell r="A22" t="str">
            <v>Montería</v>
          </cell>
          <cell r="B22">
            <v>34.5839810684516</v>
          </cell>
          <cell r="C22">
            <v>39.211015952371802</v>
          </cell>
          <cell r="D22">
            <v>41.061219099575801</v>
          </cell>
          <cell r="E22">
            <v>38.494726749760297</v>
          </cell>
          <cell r="F22">
            <v>30.2511327229724</v>
          </cell>
          <cell r="G22">
            <v>30.740800416937699</v>
          </cell>
          <cell r="H22">
            <v>22.267428337137702</v>
          </cell>
          <cell r="I22">
            <v>18.755725590000001</v>
          </cell>
          <cell r="J22">
            <v>20</v>
          </cell>
        </row>
        <row r="23">
          <cell r="A23" t="str">
            <v>Barranquilla</v>
          </cell>
          <cell r="B23">
            <v>34.749704583892701</v>
          </cell>
          <cell r="C23">
            <v>31.167935867913901</v>
          </cell>
          <cell r="D23">
            <v>24.5502703049419</v>
          </cell>
          <cell r="E23">
            <v>13.0898051084847</v>
          </cell>
          <cell r="F23">
            <v>17.056093419841101</v>
          </cell>
          <cell r="G23">
            <v>16.708789665824199</v>
          </cell>
          <cell r="H23">
            <v>11.947503171918401</v>
          </cell>
          <cell r="I23">
            <v>16.256259440000001</v>
          </cell>
          <cell r="J23">
            <v>21</v>
          </cell>
        </row>
        <row r="24">
          <cell r="A24" t="str">
            <v>Cartagena</v>
          </cell>
          <cell r="B24">
            <v>21.9332117023657</v>
          </cell>
          <cell r="C24">
            <v>27.495403620950398</v>
          </cell>
          <cell r="D24">
            <v>28.665502958789201</v>
          </cell>
          <cell r="E24">
            <v>16.811214662443799</v>
          </cell>
          <cell r="F24">
            <v>29.252862174877102</v>
          </cell>
          <cell r="G24">
            <v>27.399053158348</v>
          </cell>
          <cell r="H24">
            <v>17.392301416025798</v>
          </cell>
          <cell r="I24">
            <v>16.18903765</v>
          </cell>
          <cell r="J24">
            <v>22</v>
          </cell>
        </row>
        <row r="25">
          <cell r="A25" t="str">
            <v>Florencia</v>
          </cell>
          <cell r="D25">
            <v>43.7535307409848</v>
          </cell>
          <cell r="E25">
            <v>25.121087255114599</v>
          </cell>
          <cell r="F25">
            <v>14.0767198943451</v>
          </cell>
          <cell r="G25">
            <v>20.139685964831699</v>
          </cell>
          <cell r="H25">
            <v>19.6487113195981</v>
          </cell>
          <cell r="I25">
            <v>15.710564120000001</v>
          </cell>
          <cell r="J25">
            <v>23</v>
          </cell>
        </row>
      </sheetData>
      <sheetData sheetId="8">
        <row r="2">
          <cell r="A2" t="str">
            <v>Ibagué</v>
          </cell>
          <cell r="B2">
            <v>16.2005718948793</v>
          </cell>
          <cell r="C2">
            <v>11.970830826060601</v>
          </cell>
          <cell r="D2">
            <v>13.834824260589</v>
          </cell>
          <cell r="E2">
            <v>13.240023439269899</v>
          </cell>
          <cell r="F2">
            <v>11.9539845179486</v>
          </cell>
          <cell r="G2">
            <v>11.71542449533</v>
          </cell>
          <cell r="H2">
            <v>11.7544424468456</v>
          </cell>
          <cell r="I2">
            <v>17.132208649999999</v>
          </cell>
          <cell r="J2">
            <v>1</v>
          </cell>
        </row>
        <row r="3">
          <cell r="A3" t="str">
            <v>Pasto</v>
          </cell>
          <cell r="B3">
            <v>5.41251117382083</v>
          </cell>
          <cell r="C3">
            <v>9.7646817145156994</v>
          </cell>
          <cell r="D3">
            <v>12.902239707542</v>
          </cell>
          <cell r="E3">
            <v>12.147557529269299</v>
          </cell>
          <cell r="F3">
            <v>10.009105247518001</v>
          </cell>
          <cell r="G3">
            <v>12.026273657463801</v>
          </cell>
          <cell r="H3">
            <v>11.5020629562307</v>
          </cell>
          <cell r="I3">
            <v>15.900109240000001</v>
          </cell>
          <cell r="J3">
            <v>2</v>
          </cell>
        </row>
        <row r="4">
          <cell r="A4" t="str">
            <v>Medellín</v>
          </cell>
          <cell r="B4">
            <v>8.3132776537848496</v>
          </cell>
          <cell r="C4">
            <v>5.3713327790037999</v>
          </cell>
          <cell r="D4">
            <v>9.4159636022961806</v>
          </cell>
          <cell r="E4">
            <v>9.1920590315829003</v>
          </cell>
          <cell r="F4">
            <v>11.334831414674801</v>
          </cell>
          <cell r="G4">
            <v>12.554528038070501</v>
          </cell>
          <cell r="H4">
            <v>11.467852023256</v>
          </cell>
          <cell r="I4">
            <v>13.65327091</v>
          </cell>
          <cell r="J4">
            <v>3</v>
          </cell>
        </row>
        <row r="5">
          <cell r="A5" t="str">
            <v>Manizales</v>
          </cell>
          <cell r="B5">
            <v>12.6582255604311</v>
          </cell>
          <cell r="C5">
            <v>6.7335911984708696</v>
          </cell>
          <cell r="D5">
            <v>11.7884046225207</v>
          </cell>
          <cell r="E5">
            <v>8.3113458824287001</v>
          </cell>
          <cell r="F5">
            <v>8.8176359695092099</v>
          </cell>
          <cell r="G5">
            <v>8.8408574613447204</v>
          </cell>
          <cell r="H5">
            <v>12.0639934427213</v>
          </cell>
          <cell r="I5">
            <v>13.26034402</v>
          </cell>
          <cell r="J5">
            <v>4</v>
          </cell>
        </row>
        <row r="6">
          <cell r="A6" t="str">
            <v>Riohacha</v>
          </cell>
          <cell r="D6">
            <v>11.8548744688852</v>
          </cell>
          <cell r="E6">
            <v>10.7246759418147</v>
          </cell>
          <cell r="F6">
            <v>11.327028000711801</v>
          </cell>
          <cell r="G6">
            <v>9.5035960785126505</v>
          </cell>
          <cell r="H6">
            <v>3.18496505511331</v>
          </cell>
          <cell r="I6">
            <v>13.07199361</v>
          </cell>
          <cell r="J6">
            <v>5</v>
          </cell>
        </row>
        <row r="7">
          <cell r="A7" t="str">
            <v>Bogotá</v>
          </cell>
          <cell r="B7">
            <v>16.088899375245301</v>
          </cell>
          <cell r="C7">
            <v>15.1432913874434</v>
          </cell>
          <cell r="D7">
            <v>8.1458698767306608</v>
          </cell>
          <cell r="E7">
            <v>7.4507068997824399</v>
          </cell>
          <cell r="F7">
            <v>5.98303298153614</v>
          </cell>
          <cell r="G7">
            <v>11.703460616092601</v>
          </cell>
          <cell r="H7">
            <v>11.892170844133799</v>
          </cell>
          <cell r="I7">
            <v>12.5627616</v>
          </cell>
          <cell r="J7">
            <v>6</v>
          </cell>
        </row>
        <row r="8">
          <cell r="A8" t="str">
            <v>Neiva</v>
          </cell>
          <cell r="D8">
            <v>14.870727133437001</v>
          </cell>
          <cell r="E8">
            <v>8.83140325787436</v>
          </cell>
          <cell r="F8">
            <v>8.5013109734637897</v>
          </cell>
          <cell r="G8">
            <v>13.6450262335047</v>
          </cell>
          <cell r="H8">
            <v>11.619072463295501</v>
          </cell>
          <cell r="I8">
            <v>12.46380241</v>
          </cell>
          <cell r="J8">
            <v>7</v>
          </cell>
        </row>
        <row r="9">
          <cell r="A9" t="str">
            <v>Colombia</v>
          </cell>
          <cell r="B9">
            <v>12.0838839434644</v>
          </cell>
          <cell r="C9">
            <v>11.4377554563349</v>
          </cell>
          <cell r="D9">
            <v>10.392511959937</v>
          </cell>
          <cell r="E9">
            <v>8.2540647233785904</v>
          </cell>
          <cell r="F9">
            <v>8.8126034660621393</v>
          </cell>
          <cell r="G9">
            <v>11.0357926249907</v>
          </cell>
          <cell r="H9">
            <v>10.1839741910374</v>
          </cell>
          <cell r="I9">
            <v>11.3477978</v>
          </cell>
        </row>
        <row r="10">
          <cell r="A10" t="str">
            <v>Bucaramanga</v>
          </cell>
          <cell r="B10">
            <v>10.9052772248358</v>
          </cell>
          <cell r="C10">
            <v>9.1236261534507506</v>
          </cell>
          <cell r="D10">
            <v>5.1098096200949703</v>
          </cell>
          <cell r="E10">
            <v>8.2237878181676507</v>
          </cell>
          <cell r="F10">
            <v>9.5396657121241297</v>
          </cell>
          <cell r="G10">
            <v>11.515615264863101</v>
          </cell>
          <cell r="H10">
            <v>12.9033472384139</v>
          </cell>
          <cell r="I10">
            <v>11.247307129999999</v>
          </cell>
          <cell r="J10">
            <v>8</v>
          </cell>
        </row>
        <row r="11">
          <cell r="A11" t="str">
            <v>Cali</v>
          </cell>
          <cell r="B11">
            <v>16.117972034781602</v>
          </cell>
          <cell r="C11">
            <v>11.5344628630704</v>
          </cell>
          <cell r="D11">
            <v>14.2748018324752</v>
          </cell>
          <cell r="E11">
            <v>12.3270864989589</v>
          </cell>
          <cell r="F11">
            <v>16.2809123825241</v>
          </cell>
          <cell r="G11">
            <v>18.6356762617546</v>
          </cell>
          <cell r="H11">
            <v>8.1072279408582695</v>
          </cell>
          <cell r="I11">
            <v>11.00881818</v>
          </cell>
          <cell r="J11">
            <v>9</v>
          </cell>
        </row>
        <row r="12">
          <cell r="A12" t="str">
            <v>Cúcuta</v>
          </cell>
          <cell r="B12">
            <v>10.299337478043499</v>
          </cell>
          <cell r="C12">
            <v>8.1835606740171905</v>
          </cell>
          <cell r="D12">
            <v>14.7988209227798</v>
          </cell>
          <cell r="E12">
            <v>7.5018342597465502</v>
          </cell>
          <cell r="F12">
            <v>8.4890860230800804</v>
          </cell>
          <cell r="G12">
            <v>13.6005661072859</v>
          </cell>
          <cell r="H12">
            <v>9.8303669787937196</v>
          </cell>
          <cell r="I12">
            <v>9.6131507620000001</v>
          </cell>
          <cell r="J12">
            <v>10</v>
          </cell>
        </row>
        <row r="13">
          <cell r="A13" t="str">
            <v>Sincelejo</v>
          </cell>
          <cell r="D13">
            <v>14.293323225424899</v>
          </cell>
          <cell r="E13">
            <v>7.4288169474171797</v>
          </cell>
          <cell r="F13">
            <v>5.7721792791933098</v>
          </cell>
          <cell r="G13">
            <v>8.4006591261778691</v>
          </cell>
          <cell r="H13">
            <v>6.2768141877165204</v>
          </cell>
          <cell r="I13">
            <v>9.1857885550000002</v>
          </cell>
          <cell r="J13">
            <v>11</v>
          </cell>
        </row>
        <row r="14">
          <cell r="A14" t="str">
            <v>Armenia</v>
          </cell>
          <cell r="D14">
            <v>11.7473319526336</v>
          </cell>
          <cell r="E14">
            <v>13.018725338039999</v>
          </cell>
          <cell r="F14">
            <v>11.367168490290601</v>
          </cell>
          <cell r="G14">
            <v>10.3077097595139</v>
          </cell>
          <cell r="H14">
            <v>6.6484694872294803</v>
          </cell>
          <cell r="I14">
            <v>8.1039366069999996</v>
          </cell>
          <cell r="J14">
            <v>12</v>
          </cell>
        </row>
        <row r="15">
          <cell r="A15" t="str">
            <v>Tunja</v>
          </cell>
          <cell r="D15">
            <v>10.382951839432399</v>
          </cell>
          <cell r="E15">
            <v>5.8996577052966304</v>
          </cell>
          <cell r="F15">
            <v>2.8314269641852601</v>
          </cell>
          <cell r="G15">
            <v>7.5111275964391702</v>
          </cell>
          <cell r="H15">
            <v>6.6943220332028499</v>
          </cell>
          <cell r="I15">
            <v>7.9187221699999997</v>
          </cell>
          <cell r="J15">
            <v>13</v>
          </cell>
        </row>
        <row r="16">
          <cell r="A16" t="str">
            <v>Pereira</v>
          </cell>
          <cell r="B16">
            <v>15.6163331790572</v>
          </cell>
          <cell r="C16">
            <v>7.27574465854478</v>
          </cell>
          <cell r="D16">
            <v>7.4500751677953296</v>
          </cell>
          <cell r="E16">
            <v>7.0986767448996</v>
          </cell>
          <cell r="F16">
            <v>5.6807038158639402</v>
          </cell>
          <cell r="G16">
            <v>10.587759201150901</v>
          </cell>
          <cell r="H16">
            <v>6.4597878746308801</v>
          </cell>
          <cell r="I16">
            <v>7.7477732220000002</v>
          </cell>
          <cell r="J16">
            <v>14</v>
          </cell>
        </row>
        <row r="17">
          <cell r="A17" t="str">
            <v>Quibdó</v>
          </cell>
          <cell r="D17">
            <v>4.8878033590876404</v>
          </cell>
          <cell r="E17">
            <v>3.3005832170288301</v>
          </cell>
          <cell r="F17">
            <v>2.0340353714707602</v>
          </cell>
          <cell r="G17">
            <v>2.3227240356547498</v>
          </cell>
          <cell r="H17">
            <v>2.90071110773092</v>
          </cell>
          <cell r="I17">
            <v>6.5295943809999999</v>
          </cell>
          <cell r="J17">
            <v>15</v>
          </cell>
        </row>
        <row r="18">
          <cell r="A18" t="str">
            <v>Villavicencio</v>
          </cell>
          <cell r="B18">
            <v>11.982163015254899</v>
          </cell>
          <cell r="C18">
            <v>5.1201912286214499</v>
          </cell>
          <cell r="D18">
            <v>10.0739330967802</v>
          </cell>
          <cell r="E18">
            <v>5.1259974583538499</v>
          </cell>
          <cell r="F18">
            <v>3.9722592442840399</v>
          </cell>
          <cell r="G18">
            <v>5.1159844695972598</v>
          </cell>
          <cell r="H18">
            <v>6.8389003988230597</v>
          </cell>
          <cell r="I18">
            <v>5.2173619779999996</v>
          </cell>
          <cell r="J18">
            <v>16</v>
          </cell>
        </row>
        <row r="19">
          <cell r="A19" t="str">
            <v>Santa Marta</v>
          </cell>
          <cell r="D19">
            <v>8.7139109632147296</v>
          </cell>
          <cell r="E19">
            <v>3.8894463592338901</v>
          </cell>
          <cell r="F19">
            <v>4.2046850602413999</v>
          </cell>
          <cell r="G19">
            <v>3.52574151606539</v>
          </cell>
          <cell r="H19">
            <v>4.5180107377064402</v>
          </cell>
          <cell r="I19">
            <v>4.9586619030000003</v>
          </cell>
          <cell r="J19">
            <v>17</v>
          </cell>
        </row>
        <row r="20">
          <cell r="A20" t="str">
            <v>Popayán</v>
          </cell>
          <cell r="D20">
            <v>15.324619116175199</v>
          </cell>
          <cell r="E20">
            <v>10.1676789281462</v>
          </cell>
          <cell r="F20">
            <v>7.5817473996311904</v>
          </cell>
          <cell r="G20">
            <v>8.6748093718072301</v>
          </cell>
          <cell r="H20">
            <v>6.6103395530264297</v>
          </cell>
          <cell r="I20">
            <v>4.5804449460000001</v>
          </cell>
          <cell r="J20">
            <v>18</v>
          </cell>
        </row>
        <row r="21">
          <cell r="A21" t="str">
            <v>Cartagena</v>
          </cell>
          <cell r="B21">
            <v>1.13279901683742</v>
          </cell>
          <cell r="C21">
            <v>3.8435691449376401</v>
          </cell>
          <cell r="D21">
            <v>5.9335837604388804</v>
          </cell>
          <cell r="E21">
            <v>2.3209537262076898</v>
          </cell>
          <cell r="F21">
            <v>3.1451466875301102</v>
          </cell>
          <cell r="G21">
            <v>3.4728364484851602</v>
          </cell>
          <cell r="H21">
            <v>1.6577430812038201</v>
          </cell>
          <cell r="I21">
            <v>4.4067896490000003</v>
          </cell>
          <cell r="J21">
            <v>19</v>
          </cell>
        </row>
        <row r="22">
          <cell r="A22" t="str">
            <v>Barranquilla</v>
          </cell>
          <cell r="B22">
            <v>4.7350648150983199</v>
          </cell>
          <cell r="C22">
            <v>2.7328275638024402</v>
          </cell>
          <cell r="D22">
            <v>3.70116279231907</v>
          </cell>
          <cell r="E22">
            <v>2.4826054594962699</v>
          </cell>
          <cell r="F22">
            <v>2.3421934572757199</v>
          </cell>
          <cell r="G22">
            <v>3.8415374160377098</v>
          </cell>
          <cell r="H22">
            <v>3.27955735426224</v>
          </cell>
          <cell r="I22">
            <v>4.2762726689999999</v>
          </cell>
          <cell r="J22">
            <v>20</v>
          </cell>
        </row>
        <row r="23">
          <cell r="A23" t="str">
            <v>Valledupar</v>
          </cell>
          <cell r="D23">
            <v>6.97629433806918</v>
          </cell>
          <cell r="E23">
            <v>4.3603575720499901</v>
          </cell>
          <cell r="F23">
            <v>2.1659524404331001</v>
          </cell>
          <cell r="G23">
            <v>4.1696628649787604</v>
          </cell>
          <cell r="H23">
            <v>3.1594403215632099</v>
          </cell>
          <cell r="I23">
            <v>3.268179033</v>
          </cell>
          <cell r="J23">
            <v>21</v>
          </cell>
        </row>
        <row r="24">
          <cell r="A24" t="str">
            <v>Montería</v>
          </cell>
          <cell r="B24">
            <v>12.112915799816401</v>
          </cell>
          <cell r="C24">
            <v>11.1657537320029</v>
          </cell>
          <cell r="D24">
            <v>10.894754697820799</v>
          </cell>
          <cell r="E24">
            <v>8.9153196683575402</v>
          </cell>
          <cell r="F24">
            <v>3.6247135116651101</v>
          </cell>
          <cell r="G24">
            <v>5.8428964438954196</v>
          </cell>
          <cell r="H24">
            <v>3.0955675667151601</v>
          </cell>
          <cell r="I24">
            <v>2.9910368759999999</v>
          </cell>
          <cell r="J24">
            <v>22</v>
          </cell>
        </row>
        <row r="25">
          <cell r="A25" t="str">
            <v>Florencia</v>
          </cell>
          <cell r="D25">
            <v>14.450145937294</v>
          </cell>
          <cell r="E25">
            <v>5.5429046483047797</v>
          </cell>
          <cell r="F25">
            <v>2.9613398967463098</v>
          </cell>
          <cell r="G25">
            <v>1.82613286809605</v>
          </cell>
          <cell r="H25">
            <v>4.8466110504011297</v>
          </cell>
          <cell r="I25">
            <v>2.4378738819999999</v>
          </cell>
          <cell r="J25">
            <v>23</v>
          </cell>
        </row>
      </sheetData>
      <sheetData sheetId="9">
        <row r="2">
          <cell r="A2" t="str">
            <v>Neiva</v>
          </cell>
          <cell r="D2">
            <v>32.583765339549799</v>
          </cell>
          <cell r="E2">
            <v>27.789380515539399</v>
          </cell>
          <cell r="F2">
            <v>21.902495248821001</v>
          </cell>
          <cell r="G2">
            <v>26.009645450209302</v>
          </cell>
          <cell r="H2">
            <v>25.1269676935493</v>
          </cell>
          <cell r="I2">
            <v>24.200444399999999</v>
          </cell>
          <cell r="J2">
            <v>1</v>
          </cell>
        </row>
        <row r="3">
          <cell r="A3" t="str">
            <v>Bucaramanga</v>
          </cell>
          <cell r="B3">
            <v>4.3160025053417801</v>
          </cell>
          <cell r="C3">
            <v>7.5342200752247503</v>
          </cell>
          <cell r="D3">
            <v>12.810188965098501</v>
          </cell>
          <cell r="E3">
            <v>30.015787650534399</v>
          </cell>
          <cell r="F3">
            <v>18.940979753018901</v>
          </cell>
          <cell r="G3">
            <v>23.986309781640799</v>
          </cell>
          <cell r="H3">
            <v>20.3857979379246</v>
          </cell>
          <cell r="I3">
            <v>22.561092439999999</v>
          </cell>
          <cell r="J3">
            <v>2</v>
          </cell>
        </row>
        <row r="4">
          <cell r="A4" t="str">
            <v>Cúcuta</v>
          </cell>
          <cell r="B4">
            <v>1.7311158335771499</v>
          </cell>
          <cell r="C4">
            <v>9.6126693993137504</v>
          </cell>
          <cell r="D4">
            <v>24.250129472647199</v>
          </cell>
          <cell r="E4">
            <v>20.611605582295802</v>
          </cell>
          <cell r="F4">
            <v>14.9024661706988</v>
          </cell>
          <cell r="G4">
            <v>21.950827949843202</v>
          </cell>
          <cell r="H4">
            <v>16.904950426879601</v>
          </cell>
          <cell r="I4">
            <v>21.23737401</v>
          </cell>
          <cell r="J4">
            <v>3</v>
          </cell>
        </row>
        <row r="5">
          <cell r="A5" t="str">
            <v>Bogotá</v>
          </cell>
          <cell r="B5">
            <v>3.2895704344574201</v>
          </cell>
          <cell r="C5">
            <v>7.13681324751881</v>
          </cell>
          <cell r="D5">
            <v>23.548055407580001</v>
          </cell>
          <cell r="E5">
            <v>18.588169012271301</v>
          </cell>
          <cell r="F5">
            <v>14.757440867983901</v>
          </cell>
          <cell r="G5">
            <v>19.810829866730199</v>
          </cell>
          <cell r="H5">
            <v>19.1147219023687</v>
          </cell>
          <cell r="I5">
            <v>20.78704123</v>
          </cell>
          <cell r="J5">
            <v>4</v>
          </cell>
        </row>
        <row r="6">
          <cell r="A6" t="str">
            <v>Pasto</v>
          </cell>
          <cell r="B6">
            <v>4.0613552311009098</v>
          </cell>
          <cell r="C6">
            <v>20.0951251006171</v>
          </cell>
          <cell r="D6">
            <v>17.0868517421227</v>
          </cell>
          <cell r="E6">
            <v>17.344771901493701</v>
          </cell>
          <cell r="F6">
            <v>11.990163284898999</v>
          </cell>
          <cell r="G6">
            <v>13.539021773453401</v>
          </cell>
          <cell r="H6">
            <v>18.873885570847399</v>
          </cell>
          <cell r="I6">
            <v>20.653339039999999</v>
          </cell>
          <cell r="J6">
            <v>5</v>
          </cell>
        </row>
        <row r="7">
          <cell r="A7" t="str">
            <v>Medellín</v>
          </cell>
          <cell r="B7">
            <v>3.41082757592934</v>
          </cell>
          <cell r="C7">
            <v>5.6834608893309797</v>
          </cell>
          <cell r="D7">
            <v>15.477296712206099</v>
          </cell>
          <cell r="E7">
            <v>10.392868069236</v>
          </cell>
          <cell r="F7">
            <v>14.878464739554801</v>
          </cell>
          <cell r="G7">
            <v>15.579984695843899</v>
          </cell>
          <cell r="H7">
            <v>16.562520465410699</v>
          </cell>
          <cell r="I7">
            <v>20.336276099999999</v>
          </cell>
          <cell r="J7">
            <v>6</v>
          </cell>
        </row>
        <row r="8">
          <cell r="A8" t="str">
            <v>Manizales</v>
          </cell>
          <cell r="B8">
            <v>3.60927774685356</v>
          </cell>
          <cell r="C8">
            <v>7.87949821651641</v>
          </cell>
          <cell r="D8">
            <v>20.2678500358195</v>
          </cell>
          <cell r="E8">
            <v>17.510477952027699</v>
          </cell>
          <cell r="F8">
            <v>17.804432709763699</v>
          </cell>
          <cell r="G8">
            <v>18.424119610207899</v>
          </cell>
          <cell r="H8">
            <v>22.4488503937533</v>
          </cell>
          <cell r="I8">
            <v>19.796274589999999</v>
          </cell>
          <cell r="J8">
            <v>7</v>
          </cell>
        </row>
        <row r="9">
          <cell r="A9" t="str">
            <v>Ibagué</v>
          </cell>
          <cell r="B9">
            <v>3.23383715820867</v>
          </cell>
          <cell r="C9">
            <v>6.0906872148608198</v>
          </cell>
          <cell r="D9">
            <v>26.2689080265779</v>
          </cell>
          <cell r="E9">
            <v>18.403750283182301</v>
          </cell>
          <cell r="F9">
            <v>16.457831651455699</v>
          </cell>
          <cell r="G9">
            <v>16.7394424062126</v>
          </cell>
          <cell r="H9">
            <v>22.162856960265501</v>
          </cell>
          <cell r="I9">
            <v>19.262301470000001</v>
          </cell>
          <cell r="J9">
            <v>8</v>
          </cell>
        </row>
        <row r="10">
          <cell r="A10" t="str">
            <v>Riohacha</v>
          </cell>
          <cell r="D10">
            <v>33.591710961310703</v>
          </cell>
          <cell r="E10">
            <v>29.558330473349301</v>
          </cell>
          <cell r="F10">
            <v>23.0425327817976</v>
          </cell>
          <cell r="G10">
            <v>24.138288390987999</v>
          </cell>
          <cell r="H10">
            <v>14.7101920528166</v>
          </cell>
          <cell r="I10">
            <v>18.223920679999999</v>
          </cell>
          <cell r="J10">
            <v>9</v>
          </cell>
        </row>
        <row r="11">
          <cell r="A11" t="str">
            <v>Sincelejo</v>
          </cell>
          <cell r="D11">
            <v>31.325584662991702</v>
          </cell>
          <cell r="E11">
            <v>20.623583042831701</v>
          </cell>
          <cell r="F11">
            <v>12.379361898399999</v>
          </cell>
          <cell r="G11">
            <v>29.880493384740902</v>
          </cell>
          <cell r="H11">
            <v>12.9579920618533</v>
          </cell>
          <cell r="I11">
            <v>17.402023889999999</v>
          </cell>
          <cell r="J11">
            <v>10</v>
          </cell>
        </row>
        <row r="12">
          <cell r="A12" t="str">
            <v>Quibdó</v>
          </cell>
          <cell r="D12">
            <v>19.9813167779227</v>
          </cell>
          <cell r="E12">
            <v>16.440065438614301</v>
          </cell>
          <cell r="F12">
            <v>16.438416370732401</v>
          </cell>
          <cell r="G12">
            <v>14.215728472934201</v>
          </cell>
          <cell r="H12">
            <v>15.031372399893501</v>
          </cell>
          <cell r="I12">
            <v>17.29422799</v>
          </cell>
          <cell r="J12">
            <v>11</v>
          </cell>
        </row>
        <row r="13">
          <cell r="A13" t="str">
            <v>Colombia</v>
          </cell>
          <cell r="B13">
            <v>3.47326393655421</v>
          </cell>
          <cell r="C13">
            <v>8.4673589007986294</v>
          </cell>
          <cell r="D13">
            <v>18.862796665945201</v>
          </cell>
          <cell r="E13">
            <v>16.125048808178999</v>
          </cell>
          <cell r="F13">
            <v>14.5336326151923</v>
          </cell>
          <cell r="G13">
            <v>16.2566167196569</v>
          </cell>
          <cell r="H13">
            <v>16.024561074382099</v>
          </cell>
          <cell r="I13">
            <v>17.260303489999998</v>
          </cell>
        </row>
        <row r="14">
          <cell r="A14" t="str">
            <v>Valledupar</v>
          </cell>
          <cell r="D14">
            <v>31.755022480575899</v>
          </cell>
          <cell r="E14">
            <v>23.7436739391683</v>
          </cell>
          <cell r="F14">
            <v>17.6564411676158</v>
          </cell>
          <cell r="G14">
            <v>22.509114017191202</v>
          </cell>
          <cell r="H14">
            <v>17.5654117175945</v>
          </cell>
          <cell r="I14">
            <v>17.25013049</v>
          </cell>
          <cell r="J14">
            <v>12</v>
          </cell>
        </row>
        <row r="15">
          <cell r="A15" t="str">
            <v>Armenia</v>
          </cell>
          <cell r="D15">
            <v>19.053929256444</v>
          </cell>
          <cell r="E15">
            <v>18.397695343010501</v>
          </cell>
          <cell r="F15">
            <v>14.8511535664014</v>
          </cell>
          <cell r="G15">
            <v>17.362001617708</v>
          </cell>
          <cell r="H15">
            <v>19.163864966783802</v>
          </cell>
          <cell r="I15">
            <v>17.033701430000001</v>
          </cell>
          <cell r="J15">
            <v>13</v>
          </cell>
        </row>
        <row r="16">
          <cell r="A16" t="str">
            <v>Popayán</v>
          </cell>
          <cell r="D16">
            <v>23.086263536441301</v>
          </cell>
          <cell r="E16">
            <v>15.032299164343801</v>
          </cell>
          <cell r="F16">
            <v>18.347816654413101</v>
          </cell>
          <cell r="G16">
            <v>24.4740047216915</v>
          </cell>
          <cell r="H16">
            <v>21.1212218472864</v>
          </cell>
          <cell r="I16">
            <v>16.818187049999999</v>
          </cell>
          <cell r="J16">
            <v>14</v>
          </cell>
        </row>
        <row r="17">
          <cell r="A17" t="str">
            <v>Cali</v>
          </cell>
          <cell r="B17">
            <v>3.31472596287092</v>
          </cell>
          <cell r="C17">
            <v>12.029859048823001</v>
          </cell>
          <cell r="D17">
            <v>19.670105451062199</v>
          </cell>
          <cell r="E17">
            <v>19.1834814593552</v>
          </cell>
          <cell r="F17">
            <v>22.0412632396418</v>
          </cell>
          <cell r="G17">
            <v>21.584972538293002</v>
          </cell>
          <cell r="H17">
            <v>14.8516882651616</v>
          </cell>
          <cell r="I17">
            <v>15.57218645</v>
          </cell>
          <cell r="J17">
            <v>15</v>
          </cell>
        </row>
        <row r="18">
          <cell r="A18" t="str">
            <v>Tunja</v>
          </cell>
          <cell r="D18">
            <v>20.683287165281602</v>
          </cell>
          <cell r="E18">
            <v>17.159641300811501</v>
          </cell>
          <cell r="F18">
            <v>8.3465037993445996</v>
          </cell>
          <cell r="G18">
            <v>17.456838413811699</v>
          </cell>
          <cell r="H18">
            <v>16.1410505756748</v>
          </cell>
          <cell r="I18">
            <v>14.07164764</v>
          </cell>
          <cell r="J18">
            <v>16</v>
          </cell>
        </row>
        <row r="19">
          <cell r="A19" t="str">
            <v>Villavicencio</v>
          </cell>
          <cell r="B19">
            <v>3.8582173524652701</v>
          </cell>
          <cell r="C19">
            <v>11.022205264024199</v>
          </cell>
          <cell r="D19">
            <v>19.077583225210599</v>
          </cell>
          <cell r="E19">
            <v>21.3076390586955</v>
          </cell>
          <cell r="F19">
            <v>21.0499955906308</v>
          </cell>
          <cell r="G19">
            <v>15.0419518294288</v>
          </cell>
          <cell r="H19">
            <v>14.851506468377901</v>
          </cell>
          <cell r="I19">
            <v>13.663150890000001</v>
          </cell>
          <cell r="J19">
            <v>17</v>
          </cell>
        </row>
        <row r="20">
          <cell r="A20" t="str">
            <v>Barranquilla</v>
          </cell>
          <cell r="B20">
            <v>6.0886077066109401</v>
          </cell>
          <cell r="C20">
            <v>7.51120304990493</v>
          </cell>
          <cell r="D20">
            <v>12.0017160447864</v>
          </cell>
          <cell r="E20">
            <v>7.0553970352194604</v>
          </cell>
          <cell r="F20">
            <v>8.7203206250698599</v>
          </cell>
          <cell r="G20">
            <v>9.8323046242730801</v>
          </cell>
          <cell r="H20">
            <v>8.9530185634051094</v>
          </cell>
          <cell r="I20">
            <v>12.763274170000001</v>
          </cell>
          <cell r="J20">
            <v>18</v>
          </cell>
        </row>
        <row r="21">
          <cell r="A21" t="str">
            <v>Florencia</v>
          </cell>
          <cell r="D21">
            <v>17.816707466340301</v>
          </cell>
          <cell r="E21">
            <v>9.8363815995566206</v>
          </cell>
          <cell r="F21">
            <v>6.6634650018009403</v>
          </cell>
          <cell r="G21">
            <v>3.7986088792984698</v>
          </cell>
          <cell r="H21">
            <v>11.488046056664601</v>
          </cell>
          <cell r="I21">
            <v>10.867514310000001</v>
          </cell>
          <cell r="J21">
            <v>19</v>
          </cell>
        </row>
        <row r="22">
          <cell r="A22" t="str">
            <v>Santa Marta</v>
          </cell>
          <cell r="D22">
            <v>21.3265253097195</v>
          </cell>
          <cell r="E22">
            <v>13.618515771563199</v>
          </cell>
          <cell r="F22">
            <v>19.042578791480999</v>
          </cell>
          <cell r="G22">
            <v>5.3371141717348296</v>
          </cell>
          <cell r="H22">
            <v>8.9284417490403101</v>
          </cell>
          <cell r="I22">
            <v>9.4951102479999996</v>
          </cell>
          <cell r="J22">
            <v>20</v>
          </cell>
        </row>
        <row r="23">
          <cell r="A23" t="str">
            <v>Pereira</v>
          </cell>
          <cell r="B23">
            <v>3.3220795466912501</v>
          </cell>
          <cell r="C23">
            <v>3.2910083418912599</v>
          </cell>
          <cell r="D23">
            <v>11.328206793563799</v>
          </cell>
          <cell r="E23">
            <v>9.4534571683217496</v>
          </cell>
          <cell r="F23">
            <v>4.9582903132438503</v>
          </cell>
          <cell r="G23">
            <v>6.7564446723265199</v>
          </cell>
          <cell r="H23">
            <v>8.86437735747859</v>
          </cell>
          <cell r="I23">
            <v>6.5310562120000002</v>
          </cell>
          <cell r="J23">
            <v>21</v>
          </cell>
        </row>
        <row r="24">
          <cell r="A24" t="str">
            <v>Montería</v>
          </cell>
          <cell r="B24">
            <v>2.0412305506478901</v>
          </cell>
          <cell r="C24">
            <v>8.8514246993207895</v>
          </cell>
          <cell r="D24">
            <v>14.0106968917993</v>
          </cell>
          <cell r="E24">
            <v>16.879469169331099</v>
          </cell>
          <cell r="F24">
            <v>4.6430446942156802</v>
          </cell>
          <cell r="G24">
            <v>7.2476741202236701</v>
          </cell>
          <cell r="H24">
            <v>5.6188966816871897</v>
          </cell>
          <cell r="I24">
            <v>5.2520794559999997</v>
          </cell>
          <cell r="J24">
            <v>22</v>
          </cell>
        </row>
        <row r="25">
          <cell r="A25" t="str">
            <v>Cartagena</v>
          </cell>
          <cell r="B25">
            <v>2.5964481734492999</v>
          </cell>
          <cell r="C25">
            <v>9.6810158224122205</v>
          </cell>
          <cell r="D25">
            <v>16.12743485535</v>
          </cell>
          <cell r="E25">
            <v>6.70472748336518</v>
          </cell>
          <cell r="F25">
            <v>5.9209694667181401</v>
          </cell>
          <cell r="G25">
            <v>8.3738548993094994</v>
          </cell>
          <cell r="H25">
            <v>7.0746571782158298</v>
          </cell>
          <cell r="I25">
            <v>4.8676831030000001</v>
          </cell>
          <cell r="J25">
            <v>23</v>
          </cell>
        </row>
      </sheetData>
      <sheetData sheetId="10">
        <row r="2">
          <cell r="A2" t="str">
            <v>Pasto</v>
          </cell>
          <cell r="B2">
            <v>25.226762834557299</v>
          </cell>
          <cell r="C2">
            <v>30.131473034612299</v>
          </cell>
          <cell r="D2">
            <v>36.570443900529099</v>
          </cell>
          <cell r="E2">
            <v>32.904925312878497</v>
          </cell>
          <cell r="F2">
            <v>29.0520256318432</v>
          </cell>
          <cell r="G2">
            <v>31.0231547224443</v>
          </cell>
          <cell r="H2">
            <v>33.492202602498601</v>
          </cell>
          <cell r="I2">
            <v>38.142232200000002</v>
          </cell>
          <cell r="J2">
            <v>1</v>
          </cell>
        </row>
        <row r="3">
          <cell r="A3" t="str">
            <v>Riohacha</v>
          </cell>
          <cell r="D3">
            <v>37.938853746288501</v>
          </cell>
          <cell r="E3">
            <v>34.410623300509499</v>
          </cell>
          <cell r="F3">
            <v>36.167839331212299</v>
          </cell>
          <cell r="G3">
            <v>42.830849586502801</v>
          </cell>
          <cell r="H3">
            <v>24.063402948706301</v>
          </cell>
          <cell r="I3">
            <v>37.015025999999999</v>
          </cell>
          <cell r="J3">
            <v>2</v>
          </cell>
        </row>
        <row r="4">
          <cell r="A4" t="str">
            <v>Sincelejo</v>
          </cell>
          <cell r="D4">
            <v>39.844656260313499</v>
          </cell>
          <cell r="E4">
            <v>27.8552448745764</v>
          </cell>
          <cell r="F4">
            <v>34.336291630880801</v>
          </cell>
          <cell r="G4">
            <v>43.0089429983842</v>
          </cell>
          <cell r="H4">
            <v>37.171060178493597</v>
          </cell>
          <cell r="I4">
            <v>34.358802310000002</v>
          </cell>
          <cell r="J4">
            <v>3</v>
          </cell>
        </row>
        <row r="5">
          <cell r="A5" t="str">
            <v>Santa Marta</v>
          </cell>
          <cell r="D5">
            <v>33.170446300206102</v>
          </cell>
          <cell r="E5">
            <v>28.0223375943458</v>
          </cell>
          <cell r="F5">
            <v>33.030633642908498</v>
          </cell>
          <cell r="G5">
            <v>27.7087876777465</v>
          </cell>
          <cell r="H5">
            <v>31.531499580320801</v>
          </cell>
          <cell r="I5">
            <v>33.342139400000001</v>
          </cell>
          <cell r="J5">
            <v>4</v>
          </cell>
        </row>
        <row r="6">
          <cell r="A6" t="str">
            <v>Ibagué</v>
          </cell>
          <cell r="B6">
            <v>29.7533586470052</v>
          </cell>
          <cell r="C6">
            <v>33.070019210084602</v>
          </cell>
          <cell r="D6">
            <v>36.294479913525798</v>
          </cell>
          <cell r="E6">
            <v>28.965090422172601</v>
          </cell>
          <cell r="F6">
            <v>24.271333348919601</v>
          </cell>
          <cell r="G6">
            <v>30.818065762688502</v>
          </cell>
          <cell r="H6">
            <v>31.001809896916701</v>
          </cell>
          <cell r="I6">
            <v>32.615989900000002</v>
          </cell>
          <cell r="J6">
            <v>5</v>
          </cell>
        </row>
        <row r="7">
          <cell r="A7" t="str">
            <v>Neiva</v>
          </cell>
          <cell r="D7">
            <v>40.338257342539002</v>
          </cell>
          <cell r="E7">
            <v>32.9548030974223</v>
          </cell>
          <cell r="F7">
            <v>27.745345604279599</v>
          </cell>
          <cell r="G7">
            <v>31.914356881657699</v>
          </cell>
          <cell r="H7">
            <v>30.883312002217298</v>
          </cell>
          <cell r="I7">
            <v>30.27181281</v>
          </cell>
          <cell r="J7">
            <v>6</v>
          </cell>
        </row>
        <row r="8">
          <cell r="A8" t="str">
            <v>Bogotá</v>
          </cell>
          <cell r="B8">
            <v>26.1321343650818</v>
          </cell>
          <cell r="C8">
            <v>23.177791282406801</v>
          </cell>
          <cell r="D8">
            <v>27.357937864913001</v>
          </cell>
          <cell r="E8">
            <v>22.899156283211902</v>
          </cell>
          <cell r="F8">
            <v>19.907197361525402</v>
          </cell>
          <cell r="G8">
            <v>27.2433980463761</v>
          </cell>
          <cell r="H8">
            <v>27.579195193776599</v>
          </cell>
          <cell r="I8">
            <v>29.730330330000001</v>
          </cell>
          <cell r="J8">
            <v>7</v>
          </cell>
        </row>
        <row r="9">
          <cell r="A9" t="str">
            <v>Cúcuta</v>
          </cell>
          <cell r="B9">
            <v>30.262874301998799</v>
          </cell>
          <cell r="C9">
            <v>31.871608494000402</v>
          </cell>
          <cell r="D9">
            <v>42.188029328961797</v>
          </cell>
          <cell r="E9">
            <v>30.8979613787487</v>
          </cell>
          <cell r="F9">
            <v>26.561127057583001</v>
          </cell>
          <cell r="G9">
            <v>28.896135636148699</v>
          </cell>
          <cell r="H9">
            <v>24.714007849077401</v>
          </cell>
          <cell r="I9">
            <v>29.60018402</v>
          </cell>
          <cell r="J9">
            <v>8</v>
          </cell>
        </row>
        <row r="10">
          <cell r="A10" t="str">
            <v>Colombia</v>
          </cell>
          <cell r="B10">
            <v>27.705751661487501</v>
          </cell>
          <cell r="C10">
            <v>28.420133063219701</v>
          </cell>
          <cell r="D10">
            <v>31.656053735602502</v>
          </cell>
          <cell r="E10">
            <v>25.908808378349299</v>
          </cell>
          <cell r="F10">
            <v>26.1200809124126</v>
          </cell>
          <cell r="G10">
            <v>28.782315005069901</v>
          </cell>
          <cell r="H10">
            <v>27.384420073183399</v>
          </cell>
          <cell r="I10">
            <v>29.13975508</v>
          </cell>
        </row>
        <row r="11">
          <cell r="A11" t="str">
            <v>Bucaramanga</v>
          </cell>
          <cell r="B11">
            <v>30.5565352424941</v>
          </cell>
          <cell r="C11">
            <v>27.225030330331201</v>
          </cell>
          <cell r="D11">
            <v>23.3950051434113</v>
          </cell>
          <cell r="E11">
            <v>32.843617133431501</v>
          </cell>
          <cell r="F11">
            <v>31.909979019263002</v>
          </cell>
          <cell r="G11">
            <v>34.489878126269303</v>
          </cell>
          <cell r="H11">
            <v>28.1233585084209</v>
          </cell>
          <cell r="I11">
            <v>28.84697302</v>
          </cell>
          <cell r="J11">
            <v>9</v>
          </cell>
        </row>
        <row r="12">
          <cell r="A12" t="str">
            <v>Cali</v>
          </cell>
          <cell r="B12">
            <v>24.203477588470999</v>
          </cell>
          <cell r="C12">
            <v>29.335314296109999</v>
          </cell>
          <cell r="D12">
            <v>34.139522425529101</v>
          </cell>
          <cell r="E12">
            <v>30.2832215714201</v>
          </cell>
          <cell r="F12">
            <v>33.692283621796001</v>
          </cell>
          <cell r="G12">
            <v>32.174739952814797</v>
          </cell>
          <cell r="H12">
            <v>24.114399623557901</v>
          </cell>
          <cell r="I12">
            <v>27.917064150000002</v>
          </cell>
          <cell r="J12">
            <v>10</v>
          </cell>
        </row>
        <row r="13">
          <cell r="A13" t="str">
            <v>Medellín</v>
          </cell>
          <cell r="B13">
            <v>18.682002068863302</v>
          </cell>
          <cell r="C13">
            <v>20.117501806699501</v>
          </cell>
          <cell r="D13">
            <v>24.849506564332</v>
          </cell>
          <cell r="E13">
            <v>22.562749789161401</v>
          </cell>
          <cell r="F13">
            <v>23.789129888428601</v>
          </cell>
          <cell r="G13">
            <v>25.2958896611302</v>
          </cell>
          <cell r="H13">
            <v>24.979043419415401</v>
          </cell>
          <cell r="I13">
            <v>27.732623530000001</v>
          </cell>
          <cell r="J13">
            <v>11</v>
          </cell>
        </row>
        <row r="14">
          <cell r="A14" t="str">
            <v>Villavicencio</v>
          </cell>
          <cell r="B14">
            <v>26.467737054868099</v>
          </cell>
          <cell r="C14">
            <v>24.908912031841499</v>
          </cell>
          <cell r="D14">
            <v>30.217058863807502</v>
          </cell>
          <cell r="E14">
            <v>30.392646446000299</v>
          </cell>
          <cell r="F14">
            <v>25.6457229951098</v>
          </cell>
          <cell r="G14">
            <v>23.143425901553002</v>
          </cell>
          <cell r="H14">
            <v>22.921021343878401</v>
          </cell>
          <cell r="I14">
            <v>26.577298509999999</v>
          </cell>
          <cell r="J14">
            <v>12</v>
          </cell>
        </row>
        <row r="15">
          <cell r="A15" t="str">
            <v>Popayán</v>
          </cell>
          <cell r="D15">
            <v>39.910974323215498</v>
          </cell>
          <cell r="E15">
            <v>32.837627877882902</v>
          </cell>
          <cell r="F15">
            <v>31.627174004748799</v>
          </cell>
          <cell r="G15">
            <v>32.870014950098998</v>
          </cell>
          <cell r="H15">
            <v>27.8321868394648</v>
          </cell>
          <cell r="I15">
            <v>25.52422791</v>
          </cell>
          <cell r="J15">
            <v>13</v>
          </cell>
        </row>
        <row r="16">
          <cell r="A16" t="str">
            <v>Armenia</v>
          </cell>
          <cell r="D16">
            <v>29.302619139995301</v>
          </cell>
          <cell r="E16">
            <v>30.768743089579299</v>
          </cell>
          <cell r="F16">
            <v>21.8997085341413</v>
          </cell>
          <cell r="G16">
            <v>21.816123813845198</v>
          </cell>
          <cell r="H16">
            <v>22.4740713969822</v>
          </cell>
          <cell r="I16">
            <v>25.326762469999998</v>
          </cell>
          <cell r="J16">
            <v>14</v>
          </cell>
        </row>
        <row r="17">
          <cell r="A17" t="str">
            <v>Manizales</v>
          </cell>
          <cell r="B17">
            <v>26.299600234220801</v>
          </cell>
          <cell r="C17">
            <v>22.242937555498699</v>
          </cell>
          <cell r="D17">
            <v>28.453865246430698</v>
          </cell>
          <cell r="E17">
            <v>23.545205900925001</v>
          </cell>
          <cell r="F17">
            <v>20.488159618010599</v>
          </cell>
          <cell r="G17">
            <v>21.897808984297701</v>
          </cell>
          <cell r="H17">
            <v>29.005129537908399</v>
          </cell>
          <cell r="I17">
            <v>24.622255729999999</v>
          </cell>
          <cell r="J17">
            <v>15</v>
          </cell>
        </row>
        <row r="18">
          <cell r="A18" t="str">
            <v>Pereira</v>
          </cell>
          <cell r="B18">
            <v>32.704388976790398</v>
          </cell>
          <cell r="C18">
            <v>20.182087212197601</v>
          </cell>
          <cell r="D18">
            <v>25.9345820758348</v>
          </cell>
          <cell r="E18">
            <v>24.016325178860999</v>
          </cell>
          <cell r="F18">
            <v>20.402322436830701</v>
          </cell>
          <cell r="G18">
            <v>26.951834721460099</v>
          </cell>
          <cell r="H18">
            <v>24.296740349100201</v>
          </cell>
          <cell r="I18">
            <v>23.39760227</v>
          </cell>
          <cell r="J18">
            <v>16</v>
          </cell>
        </row>
        <row r="19">
          <cell r="A19" t="str">
            <v>Quibdó</v>
          </cell>
          <cell r="D19">
            <v>30.921705622482101</v>
          </cell>
          <cell r="E19">
            <v>21.218563123307401</v>
          </cell>
          <cell r="F19">
            <v>22.684680566787399</v>
          </cell>
          <cell r="G19">
            <v>17.785899312104299</v>
          </cell>
          <cell r="H19">
            <v>19.0135756930448</v>
          </cell>
          <cell r="I19">
            <v>21.993122150000001</v>
          </cell>
          <cell r="J19">
            <v>17</v>
          </cell>
        </row>
        <row r="20">
          <cell r="A20" t="str">
            <v>Valledupar</v>
          </cell>
          <cell r="D20">
            <v>40.162733082529599</v>
          </cell>
          <cell r="E20">
            <v>28.841759618151301</v>
          </cell>
          <cell r="F20">
            <v>21.6774601303756</v>
          </cell>
          <cell r="G20">
            <v>24.393374360346499</v>
          </cell>
          <cell r="H20">
            <v>18.725200815533899</v>
          </cell>
          <cell r="I20">
            <v>21.319563689999999</v>
          </cell>
          <cell r="J20">
            <v>18</v>
          </cell>
        </row>
        <row r="21">
          <cell r="A21" t="str">
            <v>Tunja</v>
          </cell>
          <cell r="D21">
            <v>28.274286825095999</v>
          </cell>
          <cell r="E21">
            <v>23.097331750926799</v>
          </cell>
          <cell r="F21">
            <v>10.215370603519901</v>
          </cell>
          <cell r="G21">
            <v>25.398317372538401</v>
          </cell>
          <cell r="H21">
            <v>20.763271703718299</v>
          </cell>
          <cell r="I21">
            <v>20.114727569999999</v>
          </cell>
          <cell r="J21">
            <v>19</v>
          </cell>
        </row>
        <row r="22">
          <cell r="A22" t="str">
            <v>Montería</v>
          </cell>
          <cell r="B22">
            <v>29.813959710491201</v>
          </cell>
          <cell r="C22">
            <v>36.196178592229799</v>
          </cell>
          <cell r="D22">
            <v>37.977836623079199</v>
          </cell>
          <cell r="E22">
            <v>35.546606071101202</v>
          </cell>
          <cell r="F22">
            <v>29.225677496570299</v>
          </cell>
          <cell r="G22">
            <v>29.176090532769202</v>
          </cell>
          <cell r="H22">
            <v>21.288531970842101</v>
          </cell>
          <cell r="I22">
            <v>17.972724599999999</v>
          </cell>
          <cell r="J22">
            <v>20</v>
          </cell>
        </row>
        <row r="23">
          <cell r="A23" t="str">
            <v>Barranquilla</v>
          </cell>
          <cell r="B23">
            <v>33.316190463340099</v>
          </cell>
          <cell r="C23">
            <v>30.38639772977</v>
          </cell>
          <cell r="D23">
            <v>23.2910782868742</v>
          </cell>
          <cell r="E23">
            <v>12.5013856944169</v>
          </cell>
          <cell r="F23">
            <v>16.192790193897299</v>
          </cell>
          <cell r="G23">
            <v>15.2135010776634</v>
          </cell>
          <cell r="H23">
            <v>10.847161101461801</v>
          </cell>
          <cell r="I23">
            <v>15.218700500000001</v>
          </cell>
          <cell r="J23">
            <v>21</v>
          </cell>
        </row>
        <row r="24">
          <cell r="A24" t="str">
            <v>Cartagena</v>
          </cell>
          <cell r="B24">
            <v>21.847583248305401</v>
          </cell>
          <cell r="C24">
            <v>26.460018294947201</v>
          </cell>
          <cell r="D24">
            <v>27.0685880226516</v>
          </cell>
          <cell r="E24">
            <v>15.7380008604457</v>
          </cell>
          <cell r="F24">
            <v>28.497729734161901</v>
          </cell>
          <cell r="G24">
            <v>26.5161512445741</v>
          </cell>
          <cell r="H24">
            <v>16.9055677057937</v>
          </cell>
          <cell r="I24">
            <v>15.124268320000001</v>
          </cell>
          <cell r="J24">
            <v>22</v>
          </cell>
        </row>
        <row r="25">
          <cell r="A25" t="str">
            <v>Florencia</v>
          </cell>
          <cell r="D25">
            <v>38.108464363054303</v>
          </cell>
          <cell r="E25">
            <v>23.4156244728789</v>
          </cell>
          <cell r="F25">
            <v>12.9073118021371</v>
          </cell>
          <cell r="G25">
            <v>19.376979936642002</v>
          </cell>
          <cell r="H25">
            <v>18.099629521042701</v>
          </cell>
          <cell r="I25">
            <v>14.795021330000001</v>
          </cell>
          <cell r="J25">
            <v>23</v>
          </cell>
        </row>
      </sheetData>
      <sheetData sheetId="11">
        <row r="2">
          <cell r="A2" t="str">
            <v>Ibagué</v>
          </cell>
          <cell r="B2">
            <v>21.767264694372798</v>
          </cell>
          <cell r="C2">
            <v>23.978951024380802</v>
          </cell>
          <cell r="D2">
            <v>17.695824571864598</v>
          </cell>
          <cell r="E2">
            <v>16.170185299325301</v>
          </cell>
          <cell r="F2">
            <v>15.545052621994101</v>
          </cell>
          <cell r="G2">
            <v>15.802622482400301</v>
          </cell>
          <cell r="H2">
            <v>17.768943326472399</v>
          </cell>
          <cell r="I2">
            <v>18.707990639999998</v>
          </cell>
          <cell r="J2">
            <v>1</v>
          </cell>
        </row>
        <row r="3">
          <cell r="A3" t="str">
            <v>Riohacha</v>
          </cell>
          <cell r="D3">
            <v>12.7860442403866</v>
          </cell>
          <cell r="E3">
            <v>16.088597903851699</v>
          </cell>
          <cell r="F3">
            <v>16.4544874493787</v>
          </cell>
          <cell r="G3">
            <v>20.620971252098599</v>
          </cell>
          <cell r="H3">
            <v>7.3655918404307004</v>
          </cell>
          <cell r="I3">
            <v>17.61606583</v>
          </cell>
          <cell r="J3">
            <v>2</v>
          </cell>
        </row>
        <row r="4">
          <cell r="A4" t="str">
            <v>Pasto</v>
          </cell>
          <cell r="B4">
            <v>15.8541181007134</v>
          </cell>
          <cell r="C4">
            <v>11.431991212771701</v>
          </cell>
          <cell r="D4">
            <v>12.324358730085599</v>
          </cell>
          <cell r="E4">
            <v>15.653209527654401</v>
          </cell>
          <cell r="F4">
            <v>16.547358716274399</v>
          </cell>
          <cell r="G4">
            <v>18.806494919035099</v>
          </cell>
          <cell r="H4">
            <v>17.424767015782301</v>
          </cell>
          <cell r="I4">
            <v>17.038144110000001</v>
          </cell>
          <cell r="J4">
            <v>3</v>
          </cell>
        </row>
        <row r="5">
          <cell r="A5" t="str">
            <v>Cúcuta</v>
          </cell>
          <cell r="B5">
            <v>13.3973538687721</v>
          </cell>
          <cell r="C5">
            <v>11.2724709270753</v>
          </cell>
          <cell r="D5">
            <v>12.1163034293702</v>
          </cell>
          <cell r="E5">
            <v>10.2988402868744</v>
          </cell>
          <cell r="F5">
            <v>10.6943061332084</v>
          </cell>
          <cell r="G5">
            <v>12.468620597802801</v>
          </cell>
          <cell r="H5">
            <v>10.666224869182001</v>
          </cell>
          <cell r="I5">
            <v>15.43402148</v>
          </cell>
          <cell r="J5">
            <v>4</v>
          </cell>
        </row>
        <row r="6">
          <cell r="A6" t="str">
            <v>Neiva</v>
          </cell>
          <cell r="D6">
            <v>12.9937913304225</v>
          </cell>
          <cell r="E6">
            <v>12.925546757822</v>
          </cell>
          <cell r="F6">
            <v>14.643089674104299</v>
          </cell>
          <cell r="G6">
            <v>15.0377868461498</v>
          </cell>
          <cell r="H6">
            <v>15.3502514897814</v>
          </cell>
          <cell r="I6">
            <v>15.206998069999999</v>
          </cell>
          <cell r="J6">
            <v>5</v>
          </cell>
        </row>
        <row r="7">
          <cell r="A7" t="str">
            <v>Villavicencio</v>
          </cell>
          <cell r="B7">
            <v>13.223359129676901</v>
          </cell>
          <cell r="C7">
            <v>9.8747213119660007</v>
          </cell>
          <cell r="D7">
            <v>10.933881584145199</v>
          </cell>
          <cell r="E7">
            <v>11.5632845782693</v>
          </cell>
          <cell r="F7">
            <v>12.818452128394201</v>
          </cell>
          <cell r="G7">
            <v>12.7556593840484</v>
          </cell>
          <cell r="H7">
            <v>13.400793339516399</v>
          </cell>
          <cell r="I7">
            <v>14.53356658</v>
          </cell>
          <cell r="J7">
            <v>6</v>
          </cell>
        </row>
        <row r="8">
          <cell r="A8" t="str">
            <v>Armenia</v>
          </cell>
          <cell r="D8">
            <v>10.030655905223499</v>
          </cell>
          <cell r="E8">
            <v>10.8677459602568</v>
          </cell>
          <cell r="F8">
            <v>9.3206281429386308</v>
          </cell>
          <cell r="G8">
            <v>12.108149697172999</v>
          </cell>
          <cell r="H8">
            <v>14.1158120491324</v>
          </cell>
          <cell r="I8">
            <v>14.45324398</v>
          </cell>
          <cell r="J8">
            <v>7</v>
          </cell>
        </row>
        <row r="9">
          <cell r="A9" t="str">
            <v>Popayán</v>
          </cell>
          <cell r="D9">
            <v>17.580316969880901</v>
          </cell>
          <cell r="E9">
            <v>18.990063791209899</v>
          </cell>
          <cell r="F9">
            <v>16.173510588292</v>
          </cell>
          <cell r="G9">
            <v>16.770374560588301</v>
          </cell>
          <cell r="H9">
            <v>15.2314529677276</v>
          </cell>
          <cell r="I9">
            <v>13.903698670000001</v>
          </cell>
          <cell r="J9">
            <v>8</v>
          </cell>
        </row>
        <row r="10">
          <cell r="A10" t="str">
            <v>Bogotá</v>
          </cell>
          <cell r="B10">
            <v>11.808758010964199</v>
          </cell>
          <cell r="C10">
            <v>10.607611958482099</v>
          </cell>
          <cell r="D10">
            <v>9.2652109195154608</v>
          </cell>
          <cell r="E10">
            <v>10.252219253363901</v>
          </cell>
          <cell r="F10">
            <v>11.1459839177853</v>
          </cell>
          <cell r="G10">
            <v>13.9555461494994</v>
          </cell>
          <cell r="H10">
            <v>13.2007819579787</v>
          </cell>
          <cell r="I10">
            <v>13.76494591</v>
          </cell>
          <cell r="J10">
            <v>9</v>
          </cell>
        </row>
        <row r="11">
          <cell r="A11" t="str">
            <v>Montería</v>
          </cell>
          <cell r="B11">
            <v>16.602008478602801</v>
          </cell>
          <cell r="C11">
            <v>15.6124292069593</v>
          </cell>
          <cell r="D11">
            <v>14.9328427365646</v>
          </cell>
          <cell r="E11">
            <v>14.0065297916464</v>
          </cell>
          <cell r="F11">
            <v>11.976128346774001</v>
          </cell>
          <cell r="G11">
            <v>15.031638330419099</v>
          </cell>
          <cell r="H11">
            <v>14.2018820987727</v>
          </cell>
          <cell r="I11">
            <v>13.6088913</v>
          </cell>
          <cell r="J11">
            <v>10</v>
          </cell>
        </row>
        <row r="12">
          <cell r="A12" t="str">
            <v>Cali</v>
          </cell>
          <cell r="B12">
            <v>15.0041227003197</v>
          </cell>
          <cell r="C12">
            <v>15.5188861049417</v>
          </cell>
          <cell r="D12">
            <v>12.308809588486699</v>
          </cell>
          <cell r="E12">
            <v>10.5104683899214</v>
          </cell>
          <cell r="F12">
            <v>16.549115034289301</v>
          </cell>
          <cell r="G12">
            <v>17.392965468126899</v>
          </cell>
          <cell r="H12">
            <v>12.2551578652138</v>
          </cell>
          <cell r="I12">
            <v>12.93341128</v>
          </cell>
          <cell r="J12">
            <v>11</v>
          </cell>
        </row>
        <row r="13">
          <cell r="A13" t="str">
            <v>Bucaramanga</v>
          </cell>
          <cell r="B13">
            <v>14.1917117820804</v>
          </cell>
          <cell r="C13">
            <v>11.9327398997925</v>
          </cell>
          <cell r="D13">
            <v>6.5092154013481904</v>
          </cell>
          <cell r="E13">
            <v>10.44938162307</v>
          </cell>
          <cell r="F13">
            <v>10.6903964381344</v>
          </cell>
          <cell r="G13">
            <v>13.992866119799499</v>
          </cell>
          <cell r="H13">
            <v>12.8147392696039</v>
          </cell>
          <cell r="I13">
            <v>12.927588780000001</v>
          </cell>
          <cell r="J13">
            <v>12</v>
          </cell>
        </row>
        <row r="14">
          <cell r="A14" t="str">
            <v>Colombia</v>
          </cell>
          <cell r="B14">
            <v>13.785460486597101</v>
          </cell>
          <cell r="C14">
            <v>12.691717753533799</v>
          </cell>
          <cell r="D14">
            <v>9.3633752152833996</v>
          </cell>
          <cell r="E14">
            <v>9.4469401902133701</v>
          </cell>
          <cell r="F14">
            <v>11.4907241936079</v>
          </cell>
          <cell r="G14">
            <v>12.6110845423618</v>
          </cell>
          <cell r="H14">
            <v>11.8676163525253</v>
          </cell>
          <cell r="I14">
            <v>12.743478189999999</v>
          </cell>
        </row>
        <row r="15">
          <cell r="A15" t="str">
            <v>Medellín</v>
          </cell>
          <cell r="B15">
            <v>10.791565295713299</v>
          </cell>
          <cell r="C15">
            <v>10.724448050782501</v>
          </cell>
          <cell r="D15">
            <v>9.7688287112616408</v>
          </cell>
          <cell r="E15">
            <v>10.3633263782211</v>
          </cell>
          <cell r="F15">
            <v>13.3190310537251</v>
          </cell>
          <cell r="G15">
            <v>13.384825054132399</v>
          </cell>
          <cell r="H15">
            <v>12.681187102971</v>
          </cell>
          <cell r="I15">
            <v>12.59153055</v>
          </cell>
          <cell r="J15">
            <v>13</v>
          </cell>
        </row>
        <row r="16">
          <cell r="A16" t="str">
            <v>Santa Marta</v>
          </cell>
          <cell r="D16">
            <v>11.8352601990442</v>
          </cell>
          <cell r="E16">
            <v>12.463461454561299</v>
          </cell>
          <cell r="F16">
            <v>16.121427266131501</v>
          </cell>
          <cell r="G16">
            <v>9.8593964631723292</v>
          </cell>
          <cell r="H16">
            <v>12.524509431381199</v>
          </cell>
          <cell r="I16">
            <v>12.366576220000001</v>
          </cell>
          <cell r="J16">
            <v>14</v>
          </cell>
        </row>
        <row r="17">
          <cell r="A17" t="str">
            <v>Pereira</v>
          </cell>
          <cell r="B17">
            <v>14.6678339031983</v>
          </cell>
          <cell r="C17">
            <v>11.429534726904899</v>
          </cell>
          <cell r="D17">
            <v>8.5900678202843892</v>
          </cell>
          <cell r="E17">
            <v>9.71681756417812</v>
          </cell>
          <cell r="F17">
            <v>9.2312112009193008</v>
          </cell>
          <cell r="G17">
            <v>11.9539216787188</v>
          </cell>
          <cell r="H17">
            <v>11.5060942465403</v>
          </cell>
          <cell r="I17">
            <v>12.101225899999999</v>
          </cell>
          <cell r="J17">
            <v>15</v>
          </cell>
        </row>
        <row r="18">
          <cell r="A18" t="str">
            <v>Tunja</v>
          </cell>
          <cell r="D18">
            <v>10.5637362103319</v>
          </cell>
          <cell r="E18">
            <v>7.0937942474327897</v>
          </cell>
          <cell r="F18">
            <v>5.7534845927870499</v>
          </cell>
          <cell r="G18">
            <v>11.63971877529</v>
          </cell>
          <cell r="H18">
            <v>10.3732243531352</v>
          </cell>
          <cell r="I18">
            <v>11.920407259999999</v>
          </cell>
          <cell r="J18">
            <v>16</v>
          </cell>
        </row>
        <row r="19">
          <cell r="A19" t="str">
            <v>Sincelejo</v>
          </cell>
          <cell r="D19">
            <v>12.5457878450222</v>
          </cell>
          <cell r="E19">
            <v>9.1148436166841407</v>
          </cell>
          <cell r="F19">
            <v>10.475554283169499</v>
          </cell>
          <cell r="G19">
            <v>12.0690482665941</v>
          </cell>
          <cell r="H19">
            <v>13.610709615252301</v>
          </cell>
          <cell r="I19">
            <v>11.82085112</v>
          </cell>
          <cell r="J19">
            <v>17</v>
          </cell>
        </row>
        <row r="20">
          <cell r="A20" t="str">
            <v>Barranquilla</v>
          </cell>
          <cell r="B20">
            <v>19.5884361914182</v>
          </cell>
          <cell r="C20">
            <v>10.642467441882699</v>
          </cell>
          <cell r="D20">
            <v>7.7724929919649899</v>
          </cell>
          <cell r="E20">
            <v>7.4369637129716804</v>
          </cell>
          <cell r="F20">
            <v>8.2444482293058297</v>
          </cell>
          <cell r="G20">
            <v>7.2091076466260899</v>
          </cell>
          <cell r="H20">
            <v>8.2170998183987294</v>
          </cell>
          <cell r="I20">
            <v>11.419779739999999</v>
          </cell>
          <cell r="J20">
            <v>18</v>
          </cell>
        </row>
        <row r="21">
          <cell r="A21" t="str">
            <v>Valledupar</v>
          </cell>
          <cell r="D21">
            <v>11.698579247440099</v>
          </cell>
          <cell r="E21">
            <v>11.9729088636182</v>
          </cell>
          <cell r="F21">
            <v>9.4824475433393296</v>
          </cell>
          <cell r="G21">
            <v>10.9489447807619</v>
          </cell>
          <cell r="H21">
            <v>9.1116751815467207</v>
          </cell>
          <cell r="I21">
            <v>11.068540609999999</v>
          </cell>
          <cell r="J21">
            <v>19</v>
          </cell>
        </row>
        <row r="22">
          <cell r="A22" t="str">
            <v>Manizales</v>
          </cell>
          <cell r="B22">
            <v>17.624755116351398</v>
          </cell>
          <cell r="C22">
            <v>15.0115512544587</v>
          </cell>
          <cell r="D22">
            <v>10.7820222442526</v>
          </cell>
          <cell r="E22">
            <v>9.0361715182163405</v>
          </cell>
          <cell r="F22">
            <v>10.9541190647676</v>
          </cell>
          <cell r="G22">
            <v>12.3676603172939</v>
          </cell>
          <cell r="H22">
            <v>14.1089781074188</v>
          </cell>
          <cell r="I22">
            <v>9.7145713649999994</v>
          </cell>
          <cell r="J22">
            <v>20</v>
          </cell>
        </row>
        <row r="23">
          <cell r="A23" t="str">
            <v>Quibdó</v>
          </cell>
          <cell r="D23">
            <v>6.3338069011151497</v>
          </cell>
          <cell r="E23">
            <v>5.0372944645217297</v>
          </cell>
          <cell r="F23">
            <v>7.1964769171266898</v>
          </cell>
          <cell r="G23">
            <v>3.970073798139</v>
          </cell>
          <cell r="H23">
            <v>6.4174620679164898</v>
          </cell>
          <cell r="I23">
            <v>9.2567415279999992</v>
          </cell>
          <cell r="J23">
            <v>21</v>
          </cell>
        </row>
        <row r="24">
          <cell r="A24" t="str">
            <v>Florencia</v>
          </cell>
          <cell r="D24">
            <v>10.053196497504899</v>
          </cell>
          <cell r="E24">
            <v>6.8302850671100499</v>
          </cell>
          <cell r="F24">
            <v>5.84824108536439</v>
          </cell>
          <cell r="G24">
            <v>6.7076810063817103</v>
          </cell>
          <cell r="H24">
            <v>7.0502945174444998</v>
          </cell>
          <cell r="I24">
            <v>7.2160638090000004</v>
          </cell>
          <cell r="J24">
            <v>22</v>
          </cell>
        </row>
        <row r="25">
          <cell r="A25" t="str">
            <v>Cartagena</v>
          </cell>
          <cell r="B25">
            <v>5.3840668489866799</v>
          </cell>
          <cell r="C25">
            <v>14.1244237544492</v>
          </cell>
          <cell r="D25">
            <v>8.7852870538382906</v>
          </cell>
          <cell r="E25">
            <v>8.4956354409877708</v>
          </cell>
          <cell r="F25">
            <v>20.848778771220701</v>
          </cell>
          <cell r="G25">
            <v>14.609021421896401</v>
          </cell>
          <cell r="H25">
            <v>6.37718523239141</v>
          </cell>
          <cell r="I25">
            <v>5.395337874</v>
          </cell>
          <cell r="J25">
            <v>23</v>
          </cell>
        </row>
      </sheetData>
      <sheetData sheetId="12">
        <row r="2">
          <cell r="A2" t="str">
            <v>Ibagué</v>
          </cell>
          <cell r="B2">
            <v>9.5927953532539405</v>
          </cell>
          <cell r="C2">
            <v>7.7965750317363502</v>
          </cell>
          <cell r="D2">
            <v>5.7540029131199404</v>
          </cell>
          <cell r="E2">
            <v>6.4538991832958503</v>
          </cell>
          <cell r="F2">
            <v>7.4785617516301004</v>
          </cell>
          <cell r="G2">
            <v>6.2612693775789401</v>
          </cell>
          <cell r="H2">
            <v>6.9282516347553296</v>
          </cell>
          <cell r="I2">
            <v>8.7137327389999992</v>
          </cell>
          <cell r="J2">
            <v>1</v>
          </cell>
        </row>
        <row r="3">
          <cell r="A3" t="str">
            <v>Pasto</v>
          </cell>
          <cell r="B3">
            <v>3.2916761607627998</v>
          </cell>
          <cell r="C3">
            <v>4.0504678696002099</v>
          </cell>
          <cell r="D3">
            <v>4.1205426218627501</v>
          </cell>
          <cell r="E3">
            <v>5.6958013726281802</v>
          </cell>
          <cell r="F3">
            <v>4.6166271724968198</v>
          </cell>
          <cell r="G3">
            <v>7.3968064616799403</v>
          </cell>
          <cell r="H3">
            <v>5.9950157246314104</v>
          </cell>
          <cell r="I3">
            <v>6.8692793639999996</v>
          </cell>
          <cell r="J3">
            <v>2</v>
          </cell>
        </row>
        <row r="4">
          <cell r="A4" t="str">
            <v>Neiva</v>
          </cell>
          <cell r="D4">
            <v>5.4695981989688196</v>
          </cell>
          <cell r="E4">
            <v>3.4237765530712601</v>
          </cell>
          <cell r="F4">
            <v>4.5866474273245599</v>
          </cell>
          <cell r="G4">
            <v>6.4632995919232599</v>
          </cell>
          <cell r="H4">
            <v>5.9827666321564497</v>
          </cell>
          <cell r="I4">
            <v>6.3739842619999996</v>
          </cell>
          <cell r="J4">
            <v>3</v>
          </cell>
        </row>
        <row r="5">
          <cell r="A5" t="str">
            <v>Riohacha</v>
          </cell>
          <cell r="D5">
            <v>4.6339587905457398</v>
          </cell>
          <cell r="E5">
            <v>5.3348821246601004</v>
          </cell>
          <cell r="F5">
            <v>5.3245191785994903</v>
          </cell>
          <cell r="G5">
            <v>4.4815221671813799</v>
          </cell>
          <cell r="H5">
            <v>1.5430904615688601</v>
          </cell>
          <cell r="I5">
            <v>6.2983874809999998</v>
          </cell>
          <cell r="J5">
            <v>4</v>
          </cell>
        </row>
        <row r="6">
          <cell r="A6" t="str">
            <v>Bogotá</v>
          </cell>
          <cell r="B6">
            <v>5.4524606661027004</v>
          </cell>
          <cell r="C6">
            <v>5.8118398578310098</v>
          </cell>
          <cell r="D6">
            <v>2.4497552413255299</v>
          </cell>
          <cell r="E6">
            <v>3.1567234150897798</v>
          </cell>
          <cell r="F6">
            <v>3.3905492087603202</v>
          </cell>
          <cell r="G6">
            <v>5.8036292812802799</v>
          </cell>
          <cell r="H6">
            <v>5.6535424386697404</v>
          </cell>
          <cell r="I6">
            <v>6.1054518440000001</v>
          </cell>
          <cell r="J6">
            <v>5</v>
          </cell>
        </row>
        <row r="7">
          <cell r="A7" t="str">
            <v>Medellín</v>
          </cell>
          <cell r="B7">
            <v>4.3740901742975904</v>
          </cell>
          <cell r="C7">
            <v>3.1492874546485501</v>
          </cell>
          <cell r="D7">
            <v>3.62134218225426</v>
          </cell>
          <cell r="E7">
            <v>4.2741768389904999</v>
          </cell>
          <cell r="F7">
            <v>5.9168716483178203</v>
          </cell>
          <cell r="G7">
            <v>6.5035588679392804</v>
          </cell>
          <cell r="H7">
            <v>4.9275797332401901</v>
          </cell>
          <cell r="I7">
            <v>5.9723883860000004</v>
          </cell>
          <cell r="J7">
            <v>6</v>
          </cell>
        </row>
        <row r="8">
          <cell r="A8" t="str">
            <v>Cúcuta</v>
          </cell>
          <cell r="B8">
            <v>4.37693469842913</v>
          </cell>
          <cell r="C8">
            <v>3.5493907859645502</v>
          </cell>
          <cell r="D8">
            <v>4.7632305469781304</v>
          </cell>
          <cell r="E8">
            <v>2.27736312196771</v>
          </cell>
          <cell r="F8">
            <v>3.08811361373089</v>
          </cell>
          <cell r="G8">
            <v>5.7306703330902797</v>
          </cell>
          <cell r="H8">
            <v>4.4009053979619903</v>
          </cell>
          <cell r="I8">
            <v>4.965671704</v>
          </cell>
          <cell r="J8">
            <v>7</v>
          </cell>
        </row>
        <row r="9">
          <cell r="A9" t="str">
            <v>Colombia</v>
          </cell>
          <cell r="B9">
            <v>5.1165881257615302</v>
          </cell>
          <cell r="C9">
            <v>5.0222411856951599</v>
          </cell>
          <cell r="D9">
            <v>3.1927137849101399</v>
          </cell>
          <cell r="E9">
            <v>3.1425681168970301</v>
          </cell>
          <cell r="F9">
            <v>4.0893395524558196</v>
          </cell>
          <cell r="G9">
            <v>4.85912113605883</v>
          </cell>
          <cell r="H9">
            <v>4.4281240078334498</v>
          </cell>
          <cell r="I9">
            <v>4.9518486990000001</v>
          </cell>
        </row>
        <row r="10">
          <cell r="A10" t="str">
            <v>Bucaramanga</v>
          </cell>
          <cell r="B10">
            <v>4.4677709564999102</v>
          </cell>
          <cell r="C10">
            <v>4.4680239547435496</v>
          </cell>
          <cell r="D10">
            <v>1.67580887142651</v>
          </cell>
          <cell r="E10">
            <v>3.29910165583708</v>
          </cell>
          <cell r="F10">
            <v>3.73747500400476</v>
          </cell>
          <cell r="G10">
            <v>5.0286608047273003</v>
          </cell>
          <cell r="H10">
            <v>5.8034165611189401</v>
          </cell>
          <cell r="I10">
            <v>4.7903160680000001</v>
          </cell>
          <cell r="J10">
            <v>8</v>
          </cell>
        </row>
        <row r="11">
          <cell r="A11" t="str">
            <v>Armenia</v>
          </cell>
          <cell r="D11">
            <v>3.2535696916376602</v>
          </cell>
          <cell r="E11">
            <v>5.7162492518994101</v>
          </cell>
          <cell r="F11">
            <v>4.6843848605202396</v>
          </cell>
          <cell r="G11">
            <v>5.1705005030677302</v>
          </cell>
          <cell r="H11">
            <v>3.9712015369325102</v>
          </cell>
          <cell r="I11">
            <v>4.6510517770000002</v>
          </cell>
          <cell r="J11">
            <v>9</v>
          </cell>
        </row>
        <row r="12">
          <cell r="A12" t="str">
            <v>Cali</v>
          </cell>
          <cell r="B12">
            <v>6.8888853036537299</v>
          </cell>
          <cell r="C12">
            <v>5.7133827524459297</v>
          </cell>
          <cell r="D12">
            <v>4.5703046471003104</v>
          </cell>
          <cell r="E12">
            <v>4.2674724491371503</v>
          </cell>
          <cell r="F12">
            <v>6.5231733219302201</v>
          </cell>
          <cell r="G12">
            <v>8.2109073790922604</v>
          </cell>
          <cell r="H12">
            <v>3.70665670417028</v>
          </cell>
          <cell r="I12">
            <v>4.4515497689999997</v>
          </cell>
          <cell r="J12">
            <v>10</v>
          </cell>
        </row>
        <row r="13">
          <cell r="A13" t="str">
            <v>Tunja</v>
          </cell>
          <cell r="D13">
            <v>4.1522087767896201</v>
          </cell>
          <cell r="E13">
            <v>2.2925038834640001</v>
          </cell>
          <cell r="F13">
            <v>1.2728474101059899</v>
          </cell>
          <cell r="G13">
            <v>3.4369099001888301</v>
          </cell>
          <cell r="H13">
            <v>2.5361694445128302</v>
          </cell>
          <cell r="I13">
            <v>4.4190194219999999</v>
          </cell>
          <cell r="J13">
            <v>11</v>
          </cell>
        </row>
        <row r="14">
          <cell r="A14" t="str">
            <v>Manizales</v>
          </cell>
          <cell r="B14">
            <v>7.2754841647931396</v>
          </cell>
          <cell r="C14">
            <v>4.9151152115347001</v>
          </cell>
          <cell r="D14">
            <v>4.3811915220018403</v>
          </cell>
          <cell r="E14">
            <v>3.1778201924401301</v>
          </cell>
          <cell r="F14">
            <v>4.6873228825692896</v>
          </cell>
          <cell r="G14">
            <v>4.1817563647373897</v>
          </cell>
          <cell r="H14">
            <v>5.4437408475482698</v>
          </cell>
          <cell r="I14">
            <v>4.1944815489999998</v>
          </cell>
          <cell r="J14">
            <v>12</v>
          </cell>
        </row>
        <row r="15">
          <cell r="A15" t="str">
            <v>Pereira</v>
          </cell>
          <cell r="B15">
            <v>6.1911373739330697</v>
          </cell>
          <cell r="C15">
            <v>3.8711998646616901</v>
          </cell>
          <cell r="D15">
            <v>2.4462446821449202</v>
          </cell>
          <cell r="E15">
            <v>2.7116501970028302</v>
          </cell>
          <cell r="F15">
            <v>2.6571295268294199</v>
          </cell>
          <cell r="G15">
            <v>4.7051881545577201</v>
          </cell>
          <cell r="H15">
            <v>2.7443448878363701</v>
          </cell>
          <cell r="I15">
            <v>3.5386960379999999</v>
          </cell>
          <cell r="J15">
            <v>13</v>
          </cell>
        </row>
        <row r="16">
          <cell r="A16" t="str">
            <v>Quibdó</v>
          </cell>
          <cell r="D16">
            <v>0.63542416752622499</v>
          </cell>
          <cell r="E16">
            <v>1.1673583318698999</v>
          </cell>
          <cell r="F16">
            <v>0.67420273548750098</v>
          </cell>
          <cell r="G16">
            <v>0.64720107058169796</v>
          </cell>
          <cell r="H16">
            <v>1.42449709092292</v>
          </cell>
          <cell r="I16">
            <v>3.4694604600000001</v>
          </cell>
          <cell r="J16">
            <v>14</v>
          </cell>
        </row>
        <row r="17">
          <cell r="A17" t="str">
            <v>Popayán</v>
          </cell>
          <cell r="D17">
            <v>5.9730157823709904</v>
          </cell>
          <cell r="E17">
            <v>5.2295532309253296</v>
          </cell>
          <cell r="F17">
            <v>4.3305330906724198</v>
          </cell>
          <cell r="G17">
            <v>5.3722228315141196</v>
          </cell>
          <cell r="H17">
            <v>4.3777849102322799</v>
          </cell>
          <cell r="I17">
            <v>3.2541857630000002</v>
          </cell>
          <cell r="J17">
            <v>15</v>
          </cell>
        </row>
        <row r="18">
          <cell r="A18" t="str">
            <v>Villavicencio</v>
          </cell>
          <cell r="B18">
            <v>4.8453759555851104</v>
          </cell>
          <cell r="C18">
            <v>1.9019990722868101</v>
          </cell>
          <cell r="D18">
            <v>3.7956770821445698</v>
          </cell>
          <cell r="E18">
            <v>2.1865733581757998</v>
          </cell>
          <cell r="F18">
            <v>2.4867178153489302</v>
          </cell>
          <cell r="G18">
            <v>2.85733087654646</v>
          </cell>
          <cell r="H18">
            <v>3.9739265384219</v>
          </cell>
          <cell r="I18">
            <v>3.2442633359999999</v>
          </cell>
          <cell r="J18">
            <v>16</v>
          </cell>
        </row>
        <row r="19">
          <cell r="A19" t="str">
            <v>Sincelejo</v>
          </cell>
          <cell r="D19">
            <v>4.9093065735170596</v>
          </cell>
          <cell r="E19">
            <v>3.03899222349528</v>
          </cell>
          <cell r="F19">
            <v>2.43630117377612</v>
          </cell>
          <cell r="G19">
            <v>2.4726830594973399</v>
          </cell>
          <cell r="H19">
            <v>2.1437011035400499</v>
          </cell>
          <cell r="I19">
            <v>3.18069632</v>
          </cell>
          <cell r="J19">
            <v>17</v>
          </cell>
        </row>
        <row r="20">
          <cell r="A20" t="str">
            <v>Barranquilla</v>
          </cell>
          <cell r="B20">
            <v>4.6020562102771096</v>
          </cell>
          <cell r="C20">
            <v>1.1830802893205501</v>
          </cell>
          <cell r="D20">
            <v>1.6723535052259899</v>
          </cell>
          <cell r="E20">
            <v>1.8244588339300001</v>
          </cell>
          <cell r="F20">
            <v>1.3320346527714899</v>
          </cell>
          <cell r="G20">
            <v>1.7381467037473699</v>
          </cell>
          <cell r="H20">
            <v>2.0849627915239299</v>
          </cell>
          <cell r="I20">
            <v>3.1041175409999999</v>
          </cell>
          <cell r="J20">
            <v>18</v>
          </cell>
        </row>
        <row r="21">
          <cell r="A21" t="str">
            <v>Montería</v>
          </cell>
          <cell r="B21">
            <v>6.3951637828038397</v>
          </cell>
          <cell r="C21">
            <v>5.3257669671003596</v>
          </cell>
          <cell r="D21">
            <v>4.5795356483368401</v>
          </cell>
          <cell r="E21">
            <v>4.0302245724591499</v>
          </cell>
          <cell r="F21">
            <v>2.16469161031887</v>
          </cell>
          <cell r="G21">
            <v>3.2674707039603099</v>
          </cell>
          <cell r="H21">
            <v>1.62150654634481</v>
          </cell>
          <cell r="I21">
            <v>2.2837048599999998</v>
          </cell>
          <cell r="J21">
            <v>19</v>
          </cell>
        </row>
        <row r="22">
          <cell r="A22" t="str">
            <v>Santa Marta</v>
          </cell>
          <cell r="D22">
            <v>3.5722877769288099</v>
          </cell>
          <cell r="E22">
            <v>1.8830984686532</v>
          </cell>
          <cell r="F22">
            <v>2.7892518993365201</v>
          </cell>
          <cell r="G22">
            <v>2.0841958298761298</v>
          </cell>
          <cell r="H22">
            <v>2.3895534512488199</v>
          </cell>
          <cell r="I22">
            <v>2.0913337209999998</v>
          </cell>
          <cell r="J22">
            <v>20</v>
          </cell>
        </row>
        <row r="23">
          <cell r="A23" t="str">
            <v>Cartagena</v>
          </cell>
          <cell r="B23">
            <v>0.46095228702885399</v>
          </cell>
          <cell r="C23">
            <v>1.3050093738961901</v>
          </cell>
          <cell r="D23">
            <v>2.5682042466494801</v>
          </cell>
          <cell r="E23">
            <v>1.39499048167148</v>
          </cell>
          <cell r="F23">
            <v>2.0110387192215802</v>
          </cell>
          <cell r="G23">
            <v>1.90218637224932</v>
          </cell>
          <cell r="H23">
            <v>0.69996636556606395</v>
          </cell>
          <cell r="I23">
            <v>1.9125062319999999</v>
          </cell>
          <cell r="J23">
            <v>21</v>
          </cell>
        </row>
        <row r="24">
          <cell r="A24" t="str">
            <v>Valledupar</v>
          </cell>
          <cell r="D24">
            <v>2.6413746754390099</v>
          </cell>
          <cell r="E24">
            <v>1.9140792181194299</v>
          </cell>
          <cell r="F24">
            <v>0.76141427470272605</v>
          </cell>
          <cell r="G24">
            <v>1.4948242416134301</v>
          </cell>
          <cell r="H24">
            <v>1.36862433554871</v>
          </cell>
          <cell r="I24">
            <v>1.1970589789999999</v>
          </cell>
          <cell r="J24">
            <v>22</v>
          </cell>
        </row>
        <row r="25">
          <cell r="A25" t="str">
            <v>Florencia</v>
          </cell>
          <cell r="D25">
            <v>4.2692543075040001</v>
          </cell>
          <cell r="E25">
            <v>2.1922214993132401</v>
          </cell>
          <cell r="F25">
            <v>1.27866490575099</v>
          </cell>
          <cell r="G25">
            <v>0.92052706487305502</v>
          </cell>
          <cell r="H25">
            <v>1.99632186358911</v>
          </cell>
          <cell r="I25">
            <v>1.1615815089999999</v>
          </cell>
          <cell r="J25">
            <v>23</v>
          </cell>
        </row>
      </sheetData>
      <sheetData sheetId="13">
        <row r="2">
          <cell r="A2" t="str">
            <v>Cúcuta</v>
          </cell>
          <cell r="B2">
            <v>0.91085055407992999</v>
          </cell>
          <cell r="C2">
            <v>3.84514821057205</v>
          </cell>
          <cell r="D2">
            <v>6.2375638115189798</v>
          </cell>
          <cell r="E2">
            <v>6.7598713905417496</v>
          </cell>
          <cell r="F2">
            <v>5.9143613437994196</v>
          </cell>
          <cell r="G2">
            <v>7.2152669592271801</v>
          </cell>
          <cell r="H2">
            <v>6.34002340952906</v>
          </cell>
          <cell r="I2">
            <v>10.20443079</v>
          </cell>
          <cell r="J2">
            <v>1</v>
          </cell>
        </row>
        <row r="3">
          <cell r="A3" t="str">
            <v>Neiva</v>
          </cell>
          <cell r="D3">
            <v>9.1602551147499405</v>
          </cell>
          <cell r="E3">
            <v>10.176279256339599</v>
          </cell>
          <cell r="F3">
            <v>10.5148430351235</v>
          </cell>
          <cell r="G3">
            <v>10.2780221527373</v>
          </cell>
          <cell r="H3">
            <v>10.4217446950737</v>
          </cell>
          <cell r="I3">
            <v>9.6915283599999995</v>
          </cell>
          <cell r="J3">
            <v>2</v>
          </cell>
        </row>
        <row r="4">
          <cell r="A4" t="str">
            <v>Ibagué</v>
          </cell>
          <cell r="B4">
            <v>2.2821036435927602</v>
          </cell>
          <cell r="C4">
            <v>4.4008190200029897</v>
          </cell>
          <cell r="D4">
            <v>11.1535193194489</v>
          </cell>
          <cell r="E4">
            <v>8.6320300407402897</v>
          </cell>
          <cell r="F4">
            <v>9.7199030864432991</v>
          </cell>
          <cell r="G4">
            <v>7.40894087338555</v>
          </cell>
          <cell r="H4">
            <v>11.8187112714013</v>
          </cell>
          <cell r="I4">
            <v>9.6584826699999997</v>
          </cell>
          <cell r="J4">
            <v>3</v>
          </cell>
        </row>
        <row r="5">
          <cell r="A5" t="str">
            <v>Armenia</v>
          </cell>
          <cell r="D5">
            <v>6.45823201219679</v>
          </cell>
          <cell r="E5">
            <v>5.9196311737317799</v>
          </cell>
          <cell r="F5">
            <v>4.6524649011266197</v>
          </cell>
          <cell r="G5">
            <v>8.7518988340665604</v>
          </cell>
          <cell r="H5">
            <v>11.6171078848632</v>
          </cell>
          <cell r="I5">
            <v>9.4698605659999995</v>
          </cell>
          <cell r="J5">
            <v>4</v>
          </cell>
        </row>
        <row r="6">
          <cell r="A6" t="str">
            <v>Barranquilla</v>
          </cell>
          <cell r="B6">
            <v>4.4449161184321504</v>
          </cell>
          <cell r="C6">
            <v>4.5612417470069504</v>
          </cell>
          <cell r="D6">
            <v>3.1069148889195701</v>
          </cell>
          <cell r="E6">
            <v>4.5127525806520703</v>
          </cell>
          <cell r="F6">
            <v>5.0947486822472801</v>
          </cell>
          <cell r="G6">
            <v>4.3074493845324699</v>
          </cell>
          <cell r="H6">
            <v>6.4806481405865002</v>
          </cell>
          <cell r="I6">
            <v>9.2870989680000005</v>
          </cell>
          <cell r="J6">
            <v>5</v>
          </cell>
        </row>
        <row r="7">
          <cell r="A7" t="str">
            <v>Bucaramanga</v>
          </cell>
          <cell r="B7">
            <v>2.2367415147487701</v>
          </cell>
          <cell r="C7">
            <v>3.2103861002794001</v>
          </cell>
          <cell r="D7">
            <v>3.3075524141610302</v>
          </cell>
          <cell r="E7">
            <v>8.1325717368969404</v>
          </cell>
          <cell r="F7">
            <v>6.30682032941617</v>
          </cell>
          <cell r="G7">
            <v>9.2384816037690793</v>
          </cell>
          <cell r="H7">
            <v>7.7874821842964597</v>
          </cell>
          <cell r="I7">
            <v>9.2150299540000002</v>
          </cell>
          <cell r="J7">
            <v>6</v>
          </cell>
        </row>
        <row r="8">
          <cell r="A8" t="str">
            <v>Valledupar</v>
          </cell>
          <cell r="D8">
            <v>8.8449224649523703</v>
          </cell>
          <cell r="E8">
            <v>9.7452166154456208</v>
          </cell>
          <cell r="F8">
            <v>8.0668063091051607</v>
          </cell>
          <cell r="G8">
            <v>9.6192598414662704</v>
          </cell>
          <cell r="H8">
            <v>7.8214178836163404</v>
          </cell>
          <cell r="I8">
            <v>9.0184116369999998</v>
          </cell>
          <cell r="J8">
            <v>7</v>
          </cell>
        </row>
        <row r="9">
          <cell r="A9" t="str">
            <v>Riohacha</v>
          </cell>
          <cell r="D9">
            <v>10.312466673776299</v>
          </cell>
          <cell r="E9">
            <v>12.480794107553001</v>
          </cell>
          <cell r="F9">
            <v>10.0739191013382</v>
          </cell>
          <cell r="G9">
            <v>13.423839824237801</v>
          </cell>
          <cell r="H9">
            <v>5.9994896153181303</v>
          </cell>
          <cell r="I9">
            <v>8.6264825389999995</v>
          </cell>
          <cell r="J9">
            <v>8</v>
          </cell>
        </row>
        <row r="10">
          <cell r="A10" t="str">
            <v>Sincelejo</v>
          </cell>
          <cell r="D10">
            <v>8.4903163405014492</v>
          </cell>
          <cell r="E10">
            <v>6.00424172984569</v>
          </cell>
          <cell r="F10">
            <v>5.0411934981073303</v>
          </cell>
          <cell r="G10">
            <v>9.1432959508535099</v>
          </cell>
          <cell r="H10">
            <v>8.5297795214169394</v>
          </cell>
          <cell r="I10">
            <v>8.2552463280000001</v>
          </cell>
          <cell r="J10">
            <v>9</v>
          </cell>
        </row>
        <row r="11">
          <cell r="A11" t="str">
            <v>Medellín</v>
          </cell>
          <cell r="B11">
            <v>2.0351470776540501</v>
          </cell>
          <cell r="C11">
            <v>3.1804601291904402</v>
          </cell>
          <cell r="D11">
            <v>5.1430332943188697</v>
          </cell>
          <cell r="E11">
            <v>4.2406490430920201</v>
          </cell>
          <cell r="F11">
            <v>7.0095006104908899</v>
          </cell>
          <cell r="G11">
            <v>7.48894544682737</v>
          </cell>
          <cell r="H11">
            <v>7.75215205163469</v>
          </cell>
          <cell r="I11">
            <v>8.2136077469999993</v>
          </cell>
          <cell r="J11">
            <v>10</v>
          </cell>
        </row>
        <row r="12">
          <cell r="A12" t="str">
            <v>Pasto</v>
          </cell>
          <cell r="B12">
            <v>2.8580880935270701</v>
          </cell>
          <cell r="C12">
            <v>6.9216192648242503</v>
          </cell>
          <cell r="D12">
            <v>5.4287311534378704</v>
          </cell>
          <cell r="E12">
            <v>6.8318530480419897</v>
          </cell>
          <cell r="F12">
            <v>5.7745936926159898</v>
          </cell>
          <cell r="G12">
            <v>7.0839896515619598</v>
          </cell>
          <cell r="H12">
            <v>7.5415115842926799</v>
          </cell>
          <cell r="I12">
            <v>7.9539741749999999</v>
          </cell>
          <cell r="J12">
            <v>11</v>
          </cell>
        </row>
        <row r="13">
          <cell r="A13" t="str">
            <v>Bogotá</v>
          </cell>
          <cell r="B13">
            <v>1.449861300297</v>
          </cell>
          <cell r="C13">
            <v>2.5302960464203101</v>
          </cell>
          <cell r="D13">
            <v>7.1931339675985999</v>
          </cell>
          <cell r="E13">
            <v>7.0024667111995402</v>
          </cell>
          <cell r="F13">
            <v>7.4602068974854703</v>
          </cell>
          <cell r="G13">
            <v>8.2359358045471396</v>
          </cell>
          <cell r="H13">
            <v>7.7016596611317496</v>
          </cell>
          <cell r="I13">
            <v>7.890937815</v>
          </cell>
          <cell r="J13">
            <v>12</v>
          </cell>
        </row>
        <row r="14">
          <cell r="A14" t="str">
            <v>Popayán</v>
          </cell>
          <cell r="D14">
            <v>8.6425838485421398</v>
          </cell>
          <cell r="E14">
            <v>7.34766353523794</v>
          </cell>
          <cell r="F14">
            <v>8.89187527871856</v>
          </cell>
          <cell r="G14">
            <v>10.7874488435319</v>
          </cell>
          <cell r="H14">
            <v>9.6880900539849701</v>
          </cell>
          <cell r="I14">
            <v>7.6958729650000004</v>
          </cell>
          <cell r="J14">
            <v>13</v>
          </cell>
        </row>
        <row r="15">
          <cell r="A15" t="str">
            <v>Villavicencio</v>
          </cell>
          <cell r="B15">
            <v>1.9922556610320601</v>
          </cell>
          <cell r="C15">
            <v>4.9415690323352903</v>
          </cell>
          <cell r="D15">
            <v>5.8840983269805696</v>
          </cell>
          <cell r="E15">
            <v>7.8372588794026798</v>
          </cell>
          <cell r="F15">
            <v>9.5159178226701506</v>
          </cell>
          <cell r="G15">
            <v>7.7724401158199496</v>
          </cell>
          <cell r="H15">
            <v>7.5187299184973604</v>
          </cell>
          <cell r="I15">
            <v>7.19397982</v>
          </cell>
          <cell r="J15">
            <v>14</v>
          </cell>
        </row>
        <row r="16">
          <cell r="A16" t="str">
            <v>Cali</v>
          </cell>
          <cell r="B16">
            <v>1.3904534278913501</v>
          </cell>
          <cell r="C16">
            <v>5.6850735659837301</v>
          </cell>
          <cell r="D16">
            <v>5.9553984110417701</v>
          </cell>
          <cell r="E16">
            <v>5.7726579421666404</v>
          </cell>
          <cell r="F16">
            <v>9.6710768752696303</v>
          </cell>
          <cell r="G16">
            <v>9.6249405986917207</v>
          </cell>
          <cell r="H16">
            <v>7.3855130037419601</v>
          </cell>
          <cell r="I16">
            <v>7.1691924709999997</v>
          </cell>
          <cell r="J16">
            <v>15</v>
          </cell>
        </row>
        <row r="17">
          <cell r="A17" t="str">
            <v>Tunja</v>
          </cell>
          <cell r="D17">
            <v>7.0739174806823204</v>
          </cell>
          <cell r="E17">
            <v>5.4253939596669598</v>
          </cell>
          <cell r="F17">
            <v>4.3828632146651998</v>
          </cell>
          <cell r="G17">
            <v>6.3992109522525</v>
          </cell>
          <cell r="H17">
            <v>6.7369950023387997</v>
          </cell>
          <cell r="I17">
            <v>6.9997992069999997</v>
          </cell>
          <cell r="J17">
            <v>16</v>
          </cell>
        </row>
        <row r="18">
          <cell r="A18" t="str">
            <v>Colombia</v>
          </cell>
          <cell r="B18">
            <v>1.81941386076159</v>
          </cell>
          <cell r="C18">
            <v>3.7019966227502001</v>
          </cell>
          <cell r="D18">
            <v>5.3656992519698798</v>
          </cell>
          <cell r="E18">
            <v>5.3856472880408601</v>
          </cell>
          <cell r="F18">
            <v>6.1542340957291604</v>
          </cell>
          <cell r="G18">
            <v>6.6055239683027196</v>
          </cell>
          <cell r="H18">
            <v>6.4648826363336198</v>
          </cell>
          <cell r="I18">
            <v>6.934033715</v>
          </cell>
        </row>
        <row r="19">
          <cell r="A19" t="str">
            <v>Manizales</v>
          </cell>
          <cell r="B19">
            <v>2.42895663300345</v>
          </cell>
          <cell r="C19">
            <v>5.5148774137230401</v>
          </cell>
          <cell r="D19">
            <v>6.8981424529462396</v>
          </cell>
          <cell r="E19">
            <v>5.8325924680384498</v>
          </cell>
          <cell r="F19">
            <v>8.4739082590566408</v>
          </cell>
          <cell r="G19">
            <v>9.4293345422006904</v>
          </cell>
          <cell r="H19">
            <v>9.7352931866608703</v>
          </cell>
          <cell r="I19">
            <v>6.8914256680000001</v>
          </cell>
          <cell r="J19">
            <v>17</v>
          </cell>
        </row>
        <row r="20">
          <cell r="A20" t="str">
            <v>Quibdó</v>
          </cell>
          <cell r="D20">
            <v>4.2981141622715704</v>
          </cell>
          <cell r="E20">
            <v>4.2433429149760098</v>
          </cell>
          <cell r="F20">
            <v>5.3364860588586902</v>
          </cell>
          <cell r="G20">
            <v>3.0348799899828598</v>
          </cell>
          <cell r="H20">
            <v>4.3092367950716799</v>
          </cell>
          <cell r="I20">
            <v>5.9755858169999998</v>
          </cell>
          <cell r="J20">
            <v>18</v>
          </cell>
        </row>
        <row r="21">
          <cell r="A21" t="str">
            <v>Santa Marta</v>
          </cell>
          <cell r="D21">
            <v>7.1307182875498203</v>
          </cell>
          <cell r="E21">
            <v>7.5503904716199104</v>
          </cell>
          <cell r="F21">
            <v>9.62342566307154</v>
          </cell>
          <cell r="G21">
            <v>2.85572244442635</v>
          </cell>
          <cell r="H21">
            <v>4.4382970315088697</v>
          </cell>
          <cell r="I21">
            <v>5.2045420179999997</v>
          </cell>
          <cell r="J21">
            <v>19</v>
          </cell>
        </row>
        <row r="22">
          <cell r="A22" t="str">
            <v>Florencia</v>
          </cell>
          <cell r="D22">
            <v>4.8800724978815602</v>
          </cell>
          <cell r="E22">
            <v>2.73500566278706</v>
          </cell>
          <cell r="F22">
            <v>2.5411213831192199</v>
          </cell>
          <cell r="G22">
            <v>0.61808456911987497</v>
          </cell>
          <cell r="H22">
            <v>3.08323782616807</v>
          </cell>
          <cell r="I22">
            <v>4.2024914769999997</v>
          </cell>
          <cell r="J22">
            <v>20</v>
          </cell>
        </row>
        <row r="23">
          <cell r="A23" t="str">
            <v>Montería</v>
          </cell>
          <cell r="B23">
            <v>1.3511331712650101</v>
          </cell>
          <cell r="C23">
            <v>4.7737002295745503</v>
          </cell>
          <cell r="D23">
            <v>6.0711350135361899</v>
          </cell>
          <cell r="E23">
            <v>5.9862054983717803</v>
          </cell>
          <cell r="F23">
            <v>2.92330050845319</v>
          </cell>
          <cell r="G23">
            <v>4.0987601275479202</v>
          </cell>
          <cell r="H23">
            <v>3.9816205603718502</v>
          </cell>
          <cell r="I23">
            <v>3.8139849319999999</v>
          </cell>
          <cell r="J23">
            <v>21</v>
          </cell>
        </row>
        <row r="24">
          <cell r="A24" t="str">
            <v>Pereira</v>
          </cell>
          <cell r="B24">
            <v>1.4733969333730399</v>
          </cell>
          <cell r="C24">
            <v>1.9045054790571101</v>
          </cell>
          <cell r="D24">
            <v>3.7152576205349099</v>
          </cell>
          <cell r="E24">
            <v>3.1380432188655201</v>
          </cell>
          <cell r="F24">
            <v>2.4631611233751398</v>
          </cell>
          <cell r="G24">
            <v>2.6039294121136698</v>
          </cell>
          <cell r="H24">
            <v>4.2248698068427597</v>
          </cell>
          <cell r="I24">
            <v>3.1947335450000001</v>
          </cell>
          <cell r="J24">
            <v>22</v>
          </cell>
        </row>
        <row r="25">
          <cell r="A25" t="str">
            <v>Cartagena</v>
          </cell>
          <cell r="B25">
            <v>1.4908644017008099</v>
          </cell>
          <cell r="C25">
            <v>7.2627317435446903</v>
          </cell>
          <cell r="D25">
            <v>6.1642914999805498</v>
          </cell>
          <cell r="E25">
            <v>3.8373251575374798</v>
          </cell>
          <cell r="F25">
            <v>3.9998701729091901</v>
          </cell>
          <cell r="G25">
            <v>4.2044337665174201</v>
          </cell>
          <cell r="H25">
            <v>2.8944120169878</v>
          </cell>
          <cell r="I25">
            <v>2.7934299419999999</v>
          </cell>
          <cell r="J25">
            <v>23</v>
          </cell>
        </row>
      </sheetData>
      <sheetData sheetId="14">
        <row r="2">
          <cell r="A2" t="str">
            <v>Ibagué</v>
          </cell>
          <cell r="B2">
            <v>18.3224060720758</v>
          </cell>
          <cell r="C2">
            <v>21.527544999656701</v>
          </cell>
          <cell r="D2">
            <v>15.749497953066999</v>
          </cell>
          <cell r="E2">
            <v>13.3376026891879</v>
          </cell>
          <cell r="F2">
            <v>13.3935372094654</v>
          </cell>
          <cell r="G2">
            <v>13.646441528303299</v>
          </cell>
          <cell r="H2">
            <v>15.495418585386499</v>
          </cell>
          <cell r="I2">
            <v>15.510873439999999</v>
          </cell>
          <cell r="J2">
            <v>1</v>
          </cell>
        </row>
        <row r="3">
          <cell r="A3" t="str">
            <v>Riohacha</v>
          </cell>
          <cell r="D3">
            <v>11.1173475974248</v>
          </cell>
          <cell r="E3">
            <v>13.6957153039943</v>
          </cell>
          <cell r="F3">
            <v>14.2525402909018</v>
          </cell>
          <cell r="G3">
            <v>19.5191410864924</v>
          </cell>
          <cell r="H3">
            <v>6.8869004008989396</v>
          </cell>
          <cell r="I3">
            <v>14.782707459999999</v>
          </cell>
          <cell r="J3">
            <v>2</v>
          </cell>
        </row>
        <row r="4">
          <cell r="A4" t="str">
            <v>Pasto</v>
          </cell>
          <cell r="B4">
            <v>14.0533801903493</v>
          </cell>
          <cell r="C4">
            <v>9.3936560906895608</v>
          </cell>
          <cell r="D4">
            <v>10.2324714671267</v>
          </cell>
          <cell r="E4">
            <v>12.524424707307199</v>
          </cell>
          <cell r="F4">
            <v>14.2205679541004</v>
          </cell>
          <cell r="G4">
            <v>14.9081031372165</v>
          </cell>
          <cell r="H4">
            <v>14.600284197466699</v>
          </cell>
          <cell r="I4">
            <v>14.387841870000001</v>
          </cell>
          <cell r="J4">
            <v>3</v>
          </cell>
        </row>
        <row r="5">
          <cell r="A5" t="str">
            <v>Cúcuta</v>
          </cell>
          <cell r="B5">
            <v>11.2070644019654</v>
          </cell>
          <cell r="C5">
            <v>10.066311610263901</v>
          </cell>
          <cell r="D5">
            <v>10.0324752444405</v>
          </cell>
          <cell r="E5">
            <v>9.2776089703944695</v>
          </cell>
          <cell r="F5">
            <v>8.6475235779977702</v>
          </cell>
          <cell r="G5">
            <v>9.2218446379899905</v>
          </cell>
          <cell r="H5">
            <v>8.4659873313136895</v>
          </cell>
          <cell r="I5">
            <v>13.23319583</v>
          </cell>
          <cell r="J5">
            <v>4</v>
          </cell>
        </row>
        <row r="6">
          <cell r="A6" t="str">
            <v>Villavicencio</v>
          </cell>
          <cell r="B6">
            <v>10.6945805934911</v>
          </cell>
          <cell r="C6">
            <v>9.0472610016309805</v>
          </cell>
          <cell r="D6">
            <v>8.6642707029350294</v>
          </cell>
          <cell r="E6">
            <v>10.631347657931601</v>
          </cell>
          <cell r="F6">
            <v>11.5245934644829</v>
          </cell>
          <cell r="G6">
            <v>11.220715977888901</v>
          </cell>
          <cell r="H6">
            <v>11.269635460646001</v>
          </cell>
          <cell r="I6">
            <v>13.04186529</v>
          </cell>
          <cell r="J6">
            <v>5</v>
          </cell>
        </row>
        <row r="7">
          <cell r="A7" t="str">
            <v>Montería</v>
          </cell>
          <cell r="B7">
            <v>14.3894068207085</v>
          </cell>
          <cell r="C7">
            <v>14.1429707808028</v>
          </cell>
          <cell r="D7">
            <v>13.4949782897268</v>
          </cell>
          <cell r="E7">
            <v>12.0036661443397</v>
          </cell>
          <cell r="F7">
            <v>11.346973502627799</v>
          </cell>
          <cell r="G7">
            <v>13.886253190190001</v>
          </cell>
          <cell r="H7">
            <v>13.859682321912199</v>
          </cell>
          <cell r="I7">
            <v>12.88888377</v>
          </cell>
          <cell r="J7">
            <v>6</v>
          </cell>
        </row>
        <row r="8">
          <cell r="A8" t="str">
            <v>Armenia</v>
          </cell>
          <cell r="D8">
            <v>8.4344723195208697</v>
          </cell>
          <cell r="E8">
            <v>8.3870951381069805</v>
          </cell>
          <cell r="F8">
            <v>7.0493398847741799</v>
          </cell>
          <cell r="G8">
            <v>9.9415060466767908</v>
          </cell>
          <cell r="H8">
            <v>13.0846121290224</v>
          </cell>
          <cell r="I8">
            <v>12.860916250000001</v>
          </cell>
          <cell r="J8">
            <v>7</v>
          </cell>
        </row>
        <row r="9">
          <cell r="A9" t="str">
            <v>Popayán</v>
          </cell>
          <cell r="D9">
            <v>14.7162870101258</v>
          </cell>
          <cell r="E9">
            <v>16.671615073519899</v>
          </cell>
          <cell r="F9">
            <v>14.8754354035845</v>
          </cell>
          <cell r="G9">
            <v>15.332509827236899</v>
          </cell>
          <cell r="H9">
            <v>13.7984079204943</v>
          </cell>
          <cell r="I9">
            <v>12.75592455</v>
          </cell>
          <cell r="J9">
            <v>8</v>
          </cell>
        </row>
        <row r="10">
          <cell r="A10" t="str">
            <v>Neiva</v>
          </cell>
          <cell r="D10">
            <v>10.6910376139157</v>
          </cell>
          <cell r="E10">
            <v>11.495866615508</v>
          </cell>
          <cell r="F10">
            <v>12.716002674737799</v>
          </cell>
          <cell r="G10">
            <v>12.265832847527699</v>
          </cell>
          <cell r="H10">
            <v>12.548606412378</v>
          </cell>
          <cell r="I10">
            <v>12.035447570000001</v>
          </cell>
          <cell r="J10">
            <v>9</v>
          </cell>
        </row>
        <row r="11">
          <cell r="A11" t="str">
            <v>Santa Marta</v>
          </cell>
          <cell r="D11">
            <v>10.2817066763154</v>
          </cell>
          <cell r="E11">
            <v>11.8433968849527</v>
          </cell>
          <cell r="F11">
            <v>14.9222081698158</v>
          </cell>
          <cell r="G11">
            <v>9.1921489285411209</v>
          </cell>
          <cell r="H11">
            <v>11.4732004884153</v>
          </cell>
          <cell r="I11">
            <v>11.696095359999999</v>
          </cell>
          <cell r="J11">
            <v>10</v>
          </cell>
        </row>
        <row r="12">
          <cell r="A12" t="str">
            <v>Pereira</v>
          </cell>
          <cell r="B12">
            <v>12.2101791157944</v>
          </cell>
          <cell r="C12">
            <v>9.7219607852481307</v>
          </cell>
          <cell r="D12">
            <v>7.5159018442754002</v>
          </cell>
          <cell r="E12">
            <v>8.7343603130616003</v>
          </cell>
          <cell r="F12">
            <v>8.1250729001516309</v>
          </cell>
          <cell r="G12">
            <v>10.3488714540266</v>
          </cell>
          <cell r="H12">
            <v>11.036687188828299</v>
          </cell>
          <cell r="I12">
            <v>11.1828574</v>
          </cell>
          <cell r="J12">
            <v>11</v>
          </cell>
        </row>
        <row r="13">
          <cell r="A13" t="str">
            <v>Cali</v>
          </cell>
          <cell r="B13">
            <v>10.404358826468</v>
          </cell>
          <cell r="C13">
            <v>12.5044387988042</v>
          </cell>
          <cell r="D13">
            <v>10.086433048743899</v>
          </cell>
          <cell r="E13">
            <v>8.4242075293907206</v>
          </cell>
          <cell r="F13">
            <v>14.289281953901501</v>
          </cell>
          <cell r="G13">
            <v>13.5481165685239</v>
          </cell>
          <cell r="H13">
            <v>10.4956798445149</v>
          </cell>
          <cell r="I13">
            <v>10.92128072</v>
          </cell>
          <cell r="J13">
            <v>12</v>
          </cell>
        </row>
        <row r="14">
          <cell r="A14" t="str">
            <v>Bucaramanga</v>
          </cell>
          <cell r="B14">
            <v>12.0207919457114</v>
          </cell>
          <cell r="C14">
            <v>9.5566797199936993</v>
          </cell>
          <cell r="D14">
            <v>5.7527360295222998</v>
          </cell>
          <cell r="E14">
            <v>8.82700572245035</v>
          </cell>
          <cell r="F14">
            <v>9.2188650243255399</v>
          </cell>
          <cell r="G14">
            <v>12.1377089446543</v>
          </cell>
          <cell r="H14">
            <v>9.8256392080416699</v>
          </cell>
          <cell r="I14">
            <v>10.77435131</v>
          </cell>
          <cell r="J14">
            <v>13</v>
          </cell>
        </row>
        <row r="15">
          <cell r="A15" t="str">
            <v>Medellín</v>
          </cell>
          <cell r="B15">
            <v>8.9971519259789208</v>
          </cell>
          <cell r="C15">
            <v>9.2955443812591998</v>
          </cell>
          <cell r="D15">
            <v>8.1651945264651005</v>
          </cell>
          <cell r="E15">
            <v>8.0962039331726494</v>
          </cell>
          <cell r="F15">
            <v>10.868481574016499</v>
          </cell>
          <cell r="G15">
            <v>10.681630730447599</v>
          </cell>
          <cell r="H15">
            <v>10.5810903243176</v>
          </cell>
          <cell r="I15">
            <v>10.703597500000001</v>
          </cell>
          <cell r="J15">
            <v>14</v>
          </cell>
        </row>
        <row r="16">
          <cell r="A16" t="str">
            <v>Bogotá</v>
          </cell>
          <cell r="B16">
            <v>8.8881788839743106</v>
          </cell>
          <cell r="C16">
            <v>7.8850895539093298</v>
          </cell>
          <cell r="D16">
            <v>8.1469033729903693</v>
          </cell>
          <cell r="E16">
            <v>8.3868985379962204</v>
          </cell>
          <cell r="F16">
            <v>9.2567208222362698</v>
          </cell>
          <cell r="G16">
            <v>11.179429747573399</v>
          </cell>
          <cell r="H16">
            <v>10.4808785373499</v>
          </cell>
          <cell r="I16">
            <v>10.69949761</v>
          </cell>
          <cell r="J16">
            <v>15</v>
          </cell>
        </row>
        <row r="17">
          <cell r="A17" t="str">
            <v>Colombia</v>
          </cell>
          <cell r="B17">
            <v>11.2578510618546</v>
          </cell>
          <cell r="C17">
            <v>10.440958199337899</v>
          </cell>
          <cell r="D17">
            <v>8.0073091595788899</v>
          </cell>
          <cell r="E17">
            <v>8.05779623133337</v>
          </cell>
          <cell r="F17">
            <v>9.7688802076610592</v>
          </cell>
          <cell r="G17">
            <v>10.5375571784207</v>
          </cell>
          <cell r="H17">
            <v>9.9953829630663797</v>
          </cell>
          <cell r="I17">
            <v>10.66671594</v>
          </cell>
        </row>
        <row r="18">
          <cell r="A18" t="str">
            <v>Tunja</v>
          </cell>
          <cell r="D18">
            <v>8.9395927491859801</v>
          </cell>
          <cell r="E18">
            <v>6.1159403023374104</v>
          </cell>
          <cell r="F18">
            <v>5.3534595912244498</v>
          </cell>
          <cell r="G18">
            <v>10.6458220933369</v>
          </cell>
          <cell r="H18">
            <v>9.8792026719843804</v>
          </cell>
          <cell r="I18">
            <v>10.662892279999999</v>
          </cell>
          <cell r="J18">
            <v>16</v>
          </cell>
        </row>
        <row r="19">
          <cell r="A19" t="str">
            <v>Barranquilla</v>
          </cell>
          <cell r="B19">
            <v>17.698811018281301</v>
          </cell>
          <cell r="C19">
            <v>10.1117438538492</v>
          </cell>
          <cell r="D19">
            <v>6.9782877572847104</v>
          </cell>
          <cell r="E19">
            <v>7.0309436043332401</v>
          </cell>
          <cell r="F19">
            <v>7.4046968946986498</v>
          </cell>
          <cell r="G19">
            <v>6.3334477085133001</v>
          </cell>
          <cell r="H19">
            <v>7.6782736007988097</v>
          </cell>
          <cell r="I19">
            <v>10.63780322</v>
          </cell>
          <cell r="J19">
            <v>17</v>
          </cell>
        </row>
        <row r="20">
          <cell r="A20" t="str">
            <v>Valledupar</v>
          </cell>
          <cell r="D20">
            <v>10.655272209643501</v>
          </cell>
          <cell r="E20">
            <v>10.9368010503739</v>
          </cell>
          <cell r="F20">
            <v>9.1764725978404496</v>
          </cell>
          <cell r="G20">
            <v>10.382663299775899</v>
          </cell>
          <cell r="H20">
            <v>8.1996895459663595</v>
          </cell>
          <cell r="I20">
            <v>10.54565466</v>
          </cell>
          <cell r="J20">
            <v>18</v>
          </cell>
        </row>
        <row r="21">
          <cell r="A21" t="str">
            <v>Sincelejo</v>
          </cell>
          <cell r="D21">
            <v>10.678329973107299</v>
          </cell>
          <cell r="E21">
            <v>7.8353160576290204</v>
          </cell>
          <cell r="F21">
            <v>9.6058784235136905</v>
          </cell>
          <cell r="G21">
            <v>11.4828739181212</v>
          </cell>
          <cell r="H21">
            <v>13.023665313052099</v>
          </cell>
          <cell r="I21">
            <v>10.42633814</v>
          </cell>
          <cell r="J21">
            <v>19</v>
          </cell>
        </row>
        <row r="22">
          <cell r="A22" t="str">
            <v>Manizales</v>
          </cell>
          <cell r="B22">
            <v>15.0197714178311</v>
          </cell>
          <cell r="C22">
            <v>13.212829041434</v>
          </cell>
          <cell r="D22">
            <v>9.3224693001816306</v>
          </cell>
          <cell r="E22">
            <v>7.9065382778414799</v>
          </cell>
          <cell r="F22">
            <v>9.0188849689319692</v>
          </cell>
          <cell r="G22">
            <v>10.543533602734801</v>
          </cell>
          <cell r="H22">
            <v>11.9252177013206</v>
          </cell>
          <cell r="I22">
            <v>8.1758954989999992</v>
          </cell>
          <cell r="J22">
            <v>20</v>
          </cell>
        </row>
        <row r="23">
          <cell r="A23" t="str">
            <v>Quibdó</v>
          </cell>
          <cell r="D23">
            <v>5.96306171301792</v>
          </cell>
          <cell r="E23">
            <v>4.4559259841209702</v>
          </cell>
          <cell r="F23">
            <v>6.9178298934636597</v>
          </cell>
          <cell r="G23">
            <v>3.6257346553869501</v>
          </cell>
          <cell r="H23">
            <v>5.77480320949158</v>
          </cell>
          <cell r="I23">
            <v>7.4536690339999998</v>
          </cell>
          <cell r="J23">
            <v>21</v>
          </cell>
        </row>
        <row r="24">
          <cell r="A24" t="str">
            <v>Florencia</v>
          </cell>
          <cell r="D24">
            <v>8.0653893230392608</v>
          </cell>
          <cell r="E24">
            <v>5.6651967517289599</v>
          </cell>
          <cell r="F24">
            <v>5.4292231960619501</v>
          </cell>
          <cell r="G24">
            <v>6.0723795968963801</v>
          </cell>
          <cell r="H24">
            <v>6.1419547429302499</v>
          </cell>
          <cell r="I24">
            <v>6.6746714120000004</v>
          </cell>
          <cell r="J24">
            <v>22</v>
          </cell>
        </row>
        <row r="25">
          <cell r="A25" t="str">
            <v>Cartagena</v>
          </cell>
          <cell r="B25">
            <v>5.3840668489866799</v>
          </cell>
          <cell r="C25">
            <v>13.8215608669269</v>
          </cell>
          <cell r="D25">
            <v>7.8437094338154401</v>
          </cell>
          <cell r="E25">
            <v>7.6842108223067198</v>
          </cell>
          <cell r="F25">
            <v>20.347321632951498</v>
          </cell>
          <cell r="G25">
            <v>14.044317657954901</v>
          </cell>
          <cell r="H25">
            <v>6.1082706912117599</v>
          </cell>
          <cell r="I25">
            <v>4.9839920170000003</v>
          </cell>
          <cell r="J25">
            <v>23</v>
          </cell>
        </row>
      </sheetData>
      <sheetData sheetId="15">
        <row r="3">
          <cell r="C3">
            <v>7239.3456666666698</v>
          </cell>
          <cell r="D3">
            <v>7343.48</v>
          </cell>
          <cell r="E3">
            <v>7447.2190000000001</v>
          </cell>
          <cell r="F3">
            <v>7550.866</v>
          </cell>
        </row>
        <row r="4">
          <cell r="C4">
            <v>5799.0233333333299</v>
          </cell>
          <cell r="D4">
            <v>5907</v>
          </cell>
          <cell r="E4">
            <v>6013.4746666666697</v>
          </cell>
          <cell r="F4">
            <v>6117.7976669999998</v>
          </cell>
        </row>
        <row r="5">
          <cell r="C5">
            <v>3865.2636666666699</v>
          </cell>
          <cell r="D5">
            <v>4038.3753333333302</v>
          </cell>
          <cell r="E5">
            <v>4267.5780000000004</v>
          </cell>
          <cell r="F5">
            <v>4478.9859999999999</v>
          </cell>
        </row>
        <row r="6">
          <cell r="C6">
            <v>3426.877</v>
          </cell>
          <cell r="D6">
            <v>3569.748</v>
          </cell>
          <cell r="E6">
            <v>3858.91166666667</v>
          </cell>
          <cell r="F6">
            <v>4019.5970000000002</v>
          </cell>
        </row>
        <row r="7">
          <cell r="C7">
            <v>438.38633333333303</v>
          </cell>
          <cell r="D7">
            <v>468.62766666666698</v>
          </cell>
          <cell r="E7">
            <v>408.66666666666703</v>
          </cell>
          <cell r="F7">
            <v>459.38900000000001</v>
          </cell>
        </row>
        <row r="8">
          <cell r="C8">
            <v>419.719333333333</v>
          </cell>
          <cell r="D8">
            <v>445.99366666666702</v>
          </cell>
          <cell r="E8">
            <v>380.84366666666699</v>
          </cell>
          <cell r="F8">
            <v>427.16933330000001</v>
          </cell>
        </row>
        <row r="9">
          <cell r="C9">
            <v>18.6673333333333</v>
          </cell>
          <cell r="D9">
            <v>22.633666666666699</v>
          </cell>
          <cell r="E9">
            <v>27.822666666666699</v>
          </cell>
          <cell r="F9">
            <v>32.219333329999998</v>
          </cell>
        </row>
        <row r="10">
          <cell r="C10">
            <v>1933.75966666667</v>
          </cell>
          <cell r="D10">
            <v>1868.62466666667</v>
          </cell>
          <cell r="E10">
            <v>1745.8966666666699</v>
          </cell>
          <cell r="F10">
            <v>1638.8116669999999</v>
          </cell>
        </row>
        <row r="11">
          <cell r="C11">
            <v>823.37166666666701</v>
          </cell>
          <cell r="D11">
            <v>831.416333333333</v>
          </cell>
          <cell r="E11">
            <v>781.35066666666705</v>
          </cell>
          <cell r="F11">
            <v>694.35799999999995</v>
          </cell>
        </row>
        <row r="12">
          <cell r="C12">
            <v>845.84833333333302</v>
          </cell>
          <cell r="D12">
            <v>685.54066666666699</v>
          </cell>
          <cell r="E12">
            <v>600.71333333333303</v>
          </cell>
          <cell r="F12">
            <v>444.57900000000001</v>
          </cell>
        </row>
        <row r="13">
          <cell r="C13">
            <v>264.53966666666702</v>
          </cell>
          <cell r="D13">
            <v>351.66699999999997</v>
          </cell>
          <cell r="E13">
            <v>363.83266666666702</v>
          </cell>
          <cell r="F13">
            <v>499.875</v>
          </cell>
        </row>
        <row r="14">
          <cell r="C14">
            <v>891.56766666666704</v>
          </cell>
          <cell r="D14">
            <v>1328.11466666667</v>
          </cell>
          <cell r="E14">
            <v>1397.2</v>
          </cell>
          <cell r="F14">
            <v>1609.275333</v>
          </cell>
        </row>
        <row r="15">
          <cell r="C15">
            <v>231.26</v>
          </cell>
          <cell r="D15">
            <v>472.62966666666699</v>
          </cell>
          <cell r="E15">
            <v>507.50766666666698</v>
          </cell>
          <cell r="F15">
            <v>562.68433330000005</v>
          </cell>
        </row>
        <row r="16">
          <cell r="C16">
            <v>570.41399999999999</v>
          </cell>
          <cell r="D16">
            <v>800.035666666667</v>
          </cell>
          <cell r="E16">
            <v>815.73566666666704</v>
          </cell>
          <cell r="F16">
            <v>931.04866670000001</v>
          </cell>
        </row>
        <row r="17">
          <cell r="C17">
            <v>769.46566666666695</v>
          </cell>
          <cell r="D17">
            <v>1100.19066666667</v>
          </cell>
          <cell r="E17">
            <v>1176.96366666667</v>
          </cell>
          <cell r="F17">
            <v>1331.6173329999999</v>
          </cell>
        </row>
        <row r="18">
          <cell r="C18">
            <v>430.821666666667</v>
          </cell>
          <cell r="D18">
            <v>563.57733333333294</v>
          </cell>
          <cell r="E18">
            <v>563.35366666666698</v>
          </cell>
          <cell r="F18">
            <v>616.53</v>
          </cell>
        </row>
        <row r="19">
          <cell r="C19">
            <v>131.053666666667</v>
          </cell>
          <cell r="D19">
            <v>234.37233333333299</v>
          </cell>
          <cell r="E19">
            <v>241.26933333333301</v>
          </cell>
          <cell r="F19">
            <v>273.46233330000001</v>
          </cell>
        </row>
        <row r="20">
          <cell r="C20">
            <v>288.35666666666702</v>
          </cell>
          <cell r="D20">
            <v>332.59800000000001</v>
          </cell>
          <cell r="E20">
            <v>328.67433333333298</v>
          </cell>
          <cell r="F20">
            <v>353.43400000000003</v>
          </cell>
        </row>
        <row r="21">
          <cell r="C21">
            <v>357.79666666666702</v>
          </cell>
          <cell r="D21">
            <v>451.46733333333299</v>
          </cell>
          <cell r="E21">
            <v>447.27966666666703</v>
          </cell>
          <cell r="F21">
            <v>479.22899999999998</v>
          </cell>
        </row>
      </sheetData>
      <sheetData sheetId="16">
        <row r="2">
          <cell r="A2" t="str">
            <v>Colombia</v>
          </cell>
          <cell r="B2">
            <v>43173.918666666701</v>
          </cell>
          <cell r="C2">
            <v>43683.281999999999</v>
          </cell>
          <cell r="D2">
            <v>44195.377999999997</v>
          </cell>
          <cell r="E2">
            <v>44712.847333333302</v>
          </cell>
          <cell r="F2">
            <v>45231.97</v>
          </cell>
        </row>
        <row r="3">
          <cell r="A3" t="str">
            <v>Bogotá</v>
          </cell>
          <cell r="B3">
            <v>7134.8746666666702</v>
          </cell>
          <cell r="C3">
            <v>7239.3456666666698</v>
          </cell>
          <cell r="D3">
            <v>7343.48</v>
          </cell>
          <cell r="E3">
            <v>7447.2190000000001</v>
          </cell>
          <cell r="F3">
            <v>7550.866</v>
          </cell>
        </row>
        <row r="4">
          <cell r="A4" t="str">
            <v>Medellín</v>
          </cell>
          <cell r="B4">
            <v>3266.5313333333302</v>
          </cell>
          <cell r="C4">
            <v>3314.1966666666699</v>
          </cell>
          <cell r="D4">
            <v>3362.2093333333301</v>
          </cell>
          <cell r="E4">
            <v>3410.5529999999999</v>
          </cell>
          <cell r="F4">
            <v>3457.6463330000001</v>
          </cell>
        </row>
        <row r="5">
          <cell r="A5" t="str">
            <v>Cali</v>
          </cell>
          <cell r="B5">
            <v>2244.0326666666701</v>
          </cell>
          <cell r="C5">
            <v>2271.0709999999999</v>
          </cell>
          <cell r="D5">
            <v>2298.1979999999999</v>
          </cell>
          <cell r="E5">
            <v>2325.3503333333301</v>
          </cell>
          <cell r="F5">
            <v>2352.7060000000001</v>
          </cell>
        </row>
        <row r="6">
          <cell r="A6" t="str">
            <v>Barranquilla</v>
          </cell>
          <cell r="B6">
            <v>1670.8689999999999</v>
          </cell>
          <cell r="C6">
            <v>1693.6479999999999</v>
          </cell>
          <cell r="D6">
            <v>1716.37</v>
          </cell>
          <cell r="E6">
            <v>1739.04666666667</v>
          </cell>
          <cell r="F6">
            <v>1761.5426669999999</v>
          </cell>
        </row>
        <row r="7">
          <cell r="A7" t="str">
            <v>Bucaramanga</v>
          </cell>
          <cell r="B7">
            <v>994.14499999999998</v>
          </cell>
          <cell r="C7">
            <v>1003.9640000000001</v>
          </cell>
          <cell r="D7">
            <v>1013.6706666666699</v>
          </cell>
          <cell r="E7">
            <v>1023.55666666667</v>
          </cell>
          <cell r="F7">
            <v>1032.749667</v>
          </cell>
        </row>
        <row r="8">
          <cell r="A8" t="str">
            <v>Cartagena</v>
          </cell>
          <cell r="B8">
            <v>875.85</v>
          </cell>
          <cell r="C8">
            <v>887.52566666666701</v>
          </cell>
          <cell r="D8">
            <v>899.17566666666698</v>
          </cell>
          <cell r="E8">
            <v>910.87400000000002</v>
          </cell>
          <cell r="F8">
            <v>922.91033330000005</v>
          </cell>
        </row>
        <row r="9">
          <cell r="A9" t="str">
            <v>Cúcuta</v>
          </cell>
          <cell r="B9">
            <v>745.178</v>
          </cell>
          <cell r="C9">
            <v>754.11500000000001</v>
          </cell>
          <cell r="D9">
            <v>763.16966666666701</v>
          </cell>
          <cell r="E9">
            <v>772.47066666666694</v>
          </cell>
          <cell r="F9">
            <v>781.61900000000003</v>
          </cell>
        </row>
        <row r="10">
          <cell r="A10" t="str">
            <v>Pereira</v>
          </cell>
          <cell r="B10">
            <v>585.61933333333297</v>
          </cell>
          <cell r="C10">
            <v>590.171333333333</v>
          </cell>
          <cell r="D10">
            <v>594.76833333333298</v>
          </cell>
          <cell r="E10">
            <v>599.56633333333298</v>
          </cell>
          <cell r="F10">
            <v>604.04466669999999</v>
          </cell>
        </row>
        <row r="11">
          <cell r="A11" t="str">
            <v>Ibagué</v>
          </cell>
          <cell r="B11">
            <v>485.339</v>
          </cell>
          <cell r="C11">
            <v>490.84166666666698</v>
          </cell>
          <cell r="D11">
            <v>496.308333333333</v>
          </cell>
          <cell r="E11">
            <v>501.77</v>
          </cell>
          <cell r="F11">
            <v>507.09866670000002</v>
          </cell>
        </row>
        <row r="12">
          <cell r="A12" t="str">
            <v>Santa Marta</v>
          </cell>
          <cell r="B12">
            <v>409.14433333333301</v>
          </cell>
          <cell r="C12">
            <v>417.17933333333298</v>
          </cell>
          <cell r="D12">
            <v>425.26066666666702</v>
          </cell>
          <cell r="E12">
            <v>433.34</v>
          </cell>
          <cell r="F12">
            <v>441.5423333</v>
          </cell>
        </row>
        <row r="13">
          <cell r="A13" t="str">
            <v>Villavicencio</v>
          </cell>
          <cell r="B13">
            <v>386.71233333333299</v>
          </cell>
          <cell r="C13">
            <v>397.12299999999999</v>
          </cell>
          <cell r="D13">
            <v>407.57</v>
          </cell>
          <cell r="E13">
            <v>418.02066666666701</v>
          </cell>
          <cell r="F13">
            <v>428.54166670000001</v>
          </cell>
        </row>
        <row r="14">
          <cell r="A14" t="str">
            <v>Manizales</v>
          </cell>
          <cell r="B14">
            <v>397.78533333333303</v>
          </cell>
          <cell r="C14">
            <v>400.34933333333299</v>
          </cell>
          <cell r="D14">
            <v>402.79933333333298</v>
          </cell>
          <cell r="E14">
            <v>405.17333333333301</v>
          </cell>
          <cell r="F14">
            <v>407.64566669999999</v>
          </cell>
        </row>
        <row r="15">
          <cell r="A15" t="str">
            <v>Valledupar</v>
          </cell>
          <cell r="B15">
            <v>328.47833333333301</v>
          </cell>
          <cell r="C15">
            <v>338.33199999999999</v>
          </cell>
          <cell r="D15">
            <v>345.558333333333</v>
          </cell>
          <cell r="E15">
            <v>350.57566666666702</v>
          </cell>
          <cell r="F15">
            <v>359.38033330000002</v>
          </cell>
        </row>
        <row r="16">
          <cell r="A16" t="str">
            <v>Pasto</v>
          </cell>
          <cell r="B16">
            <v>327.72166666666698</v>
          </cell>
          <cell r="C16">
            <v>332.90833333333302</v>
          </cell>
          <cell r="D16">
            <v>338.24266666666699</v>
          </cell>
          <cell r="E16">
            <v>343.75933333333302</v>
          </cell>
          <cell r="F16">
            <v>349.14400000000001</v>
          </cell>
        </row>
        <row r="17">
          <cell r="A17" t="str">
            <v>Montería</v>
          </cell>
          <cell r="B17">
            <v>302.46499999999997</v>
          </cell>
          <cell r="C17">
            <v>307.90966666666702</v>
          </cell>
          <cell r="D17">
            <v>313.39433333333301</v>
          </cell>
          <cell r="E17">
            <v>318.90300000000002</v>
          </cell>
          <cell r="F17">
            <v>324.48766669999998</v>
          </cell>
        </row>
        <row r="18">
          <cell r="A18" t="str">
            <v>Neiva</v>
          </cell>
          <cell r="B18">
            <v>304.691666666667</v>
          </cell>
          <cell r="C18">
            <v>307.399</v>
          </cell>
          <cell r="D18">
            <v>310.291</v>
          </cell>
          <cell r="E18">
            <v>313.35399999999998</v>
          </cell>
          <cell r="F18">
            <v>315.75700000000001</v>
          </cell>
        </row>
        <row r="19">
          <cell r="A19" t="str">
            <v>Armenia</v>
          </cell>
          <cell r="B19">
            <v>277.84133333333301</v>
          </cell>
          <cell r="C19">
            <v>279.43400000000003</v>
          </cell>
          <cell r="D19">
            <v>280.98399999999998</v>
          </cell>
          <cell r="E19">
            <v>282.62933333333302</v>
          </cell>
          <cell r="F19">
            <v>284.04333329999997</v>
          </cell>
        </row>
        <row r="20">
          <cell r="A20" t="str">
            <v>Sincelejo</v>
          </cell>
          <cell r="B20">
            <v>230.94933333333299</v>
          </cell>
          <cell r="C20">
            <v>234.727</v>
          </cell>
          <cell r="D20">
            <v>238.44966666666701</v>
          </cell>
          <cell r="E20">
            <v>242.14133333333299</v>
          </cell>
          <cell r="F20">
            <v>245.94200000000001</v>
          </cell>
        </row>
        <row r="21">
          <cell r="A21" t="str">
            <v>Popayán</v>
          </cell>
          <cell r="B21">
            <v>233.49833333333299</v>
          </cell>
          <cell r="C21">
            <v>235.68966666666699</v>
          </cell>
          <cell r="D21">
            <v>237.05733333333299</v>
          </cell>
          <cell r="E21">
            <v>237.72499999999999</v>
          </cell>
          <cell r="F21">
            <v>240.11966670000001</v>
          </cell>
        </row>
        <row r="22">
          <cell r="A22" t="str">
            <v>Riohacha</v>
          </cell>
          <cell r="B22">
            <v>159.50966666666699</v>
          </cell>
          <cell r="C22">
            <v>167.666</v>
          </cell>
          <cell r="D22">
            <v>176.666</v>
          </cell>
          <cell r="E22">
            <v>186.364</v>
          </cell>
          <cell r="F22">
            <v>194.92566669999999</v>
          </cell>
        </row>
        <row r="23">
          <cell r="A23" t="str">
            <v>Tunja</v>
          </cell>
          <cell r="B23">
            <v>157.15366666666699</v>
          </cell>
          <cell r="C23">
            <v>160.58133333333299</v>
          </cell>
          <cell r="D23">
            <v>163.756333333333</v>
          </cell>
          <cell r="E23">
            <v>166.707666666667</v>
          </cell>
          <cell r="F23">
            <v>170.10666670000001</v>
          </cell>
        </row>
        <row r="24">
          <cell r="A24" t="str">
            <v>Florencia</v>
          </cell>
          <cell r="B24">
            <v>129.71066666666701</v>
          </cell>
          <cell r="C24">
            <v>132.49633333333301</v>
          </cell>
          <cell r="D24">
            <v>135.50733333333301</v>
          </cell>
          <cell r="E24">
            <v>138.75766666666701</v>
          </cell>
          <cell r="F24">
            <v>141.70633330000001</v>
          </cell>
        </row>
        <row r="25">
          <cell r="A25" t="str">
            <v>Quibdó</v>
          </cell>
          <cell r="B25">
            <v>104.26966666666701</v>
          </cell>
          <cell r="C25">
            <v>105.088666666667</v>
          </cell>
          <cell r="D25">
            <v>105.42166666666699</v>
          </cell>
          <cell r="E25">
            <v>105.407333333333</v>
          </cell>
          <cell r="F25">
            <v>105.9766667</v>
          </cell>
        </row>
      </sheetData>
      <sheetData sheetId="17">
        <row r="2">
          <cell r="A2" t="str">
            <v>Colombia</v>
          </cell>
          <cell r="B2">
            <v>33586.418333333299</v>
          </cell>
          <cell r="C2">
            <v>34148.2313333333</v>
          </cell>
          <cell r="D2">
            <v>34693.607000000004</v>
          </cell>
          <cell r="E2">
            <v>35226.253333333298</v>
          </cell>
          <cell r="F2">
            <v>35759.294670000003</v>
          </cell>
        </row>
        <row r="3">
          <cell r="A3" t="str">
            <v>Bogotá</v>
          </cell>
          <cell r="B3">
            <v>5689.0133333333297</v>
          </cell>
          <cell r="C3">
            <v>5799.0233333333299</v>
          </cell>
          <cell r="D3">
            <v>5907</v>
          </cell>
          <cell r="E3">
            <v>6013.4746666666697</v>
          </cell>
          <cell r="F3">
            <v>6117.7976669999998</v>
          </cell>
        </row>
        <row r="4">
          <cell r="A4" t="str">
            <v>Medellín</v>
          </cell>
          <cell r="B4">
            <v>2696.6603333333301</v>
          </cell>
          <cell r="C4">
            <v>2747.4956666666699</v>
          </cell>
          <cell r="D4">
            <v>2797.4623333333302</v>
          </cell>
          <cell r="E4">
            <v>2846.9593333333301</v>
          </cell>
          <cell r="F4">
            <v>2894.9156670000002</v>
          </cell>
        </row>
        <row r="5">
          <cell r="A5" t="str">
            <v>Cali</v>
          </cell>
          <cell r="B5">
            <v>1795.3989999999999</v>
          </cell>
          <cell r="C5">
            <v>1825.68133333333</v>
          </cell>
          <cell r="D5">
            <v>1854.9449999999999</v>
          </cell>
          <cell r="E5">
            <v>1883.29</v>
          </cell>
          <cell r="F5">
            <v>1913.1953329999999</v>
          </cell>
        </row>
        <row r="6">
          <cell r="A6" t="str">
            <v>Barranquilla</v>
          </cell>
          <cell r="B6">
            <v>1292.83666666667</v>
          </cell>
          <cell r="C6">
            <v>1316.1766666666699</v>
          </cell>
          <cell r="D6">
            <v>1339.13</v>
          </cell>
          <cell r="E6">
            <v>1361.7656666666701</v>
          </cell>
          <cell r="F6">
            <v>1386.68</v>
          </cell>
        </row>
        <row r="7">
          <cell r="A7" t="str">
            <v>Bucaramanga</v>
          </cell>
          <cell r="B7">
            <v>799.22400000000005</v>
          </cell>
          <cell r="C7">
            <v>811.32100000000003</v>
          </cell>
          <cell r="D7">
            <v>822.863333333333</v>
          </cell>
          <cell r="E7">
            <v>834.20333333333303</v>
          </cell>
          <cell r="F7">
            <v>844.6116667</v>
          </cell>
        </row>
        <row r="8">
          <cell r="A8" t="str">
            <v>Cartagena</v>
          </cell>
          <cell r="B8">
            <v>675.72466666666696</v>
          </cell>
          <cell r="C8">
            <v>688.10933333333298</v>
          </cell>
          <cell r="D8">
            <v>700.45899999999995</v>
          </cell>
          <cell r="E8">
            <v>712.77966666666703</v>
          </cell>
          <cell r="F8">
            <v>726.28366670000003</v>
          </cell>
        </row>
        <row r="9">
          <cell r="A9" t="str">
            <v>Cúcuta</v>
          </cell>
          <cell r="B9">
            <v>566.70433333333301</v>
          </cell>
          <cell r="C9">
            <v>577.47666666666703</v>
          </cell>
          <cell r="D9">
            <v>588.178</v>
          </cell>
          <cell r="E9">
            <v>598.88933333333296</v>
          </cell>
          <cell r="F9">
            <v>609.20899999999995</v>
          </cell>
        </row>
        <row r="10">
          <cell r="A10" t="str">
            <v>Pereira</v>
          </cell>
          <cell r="B10">
            <v>472.24</v>
          </cell>
          <cell r="C10">
            <v>478.25266666666698</v>
          </cell>
          <cell r="D10">
            <v>483.95666666666699</v>
          </cell>
          <cell r="E10">
            <v>489.57133333333297</v>
          </cell>
          <cell r="F10">
            <v>494.20666670000003</v>
          </cell>
        </row>
        <row r="11">
          <cell r="A11" t="str">
            <v>Ibagué</v>
          </cell>
          <cell r="B11">
            <v>380.23066666666699</v>
          </cell>
          <cell r="C11">
            <v>386.43666666666701</v>
          </cell>
          <cell r="D11">
            <v>392.44233333333301</v>
          </cell>
          <cell r="E11">
            <v>398.29</v>
          </cell>
          <cell r="F11">
            <v>404.666</v>
          </cell>
        </row>
        <row r="12">
          <cell r="A12" t="str">
            <v>Manizales</v>
          </cell>
          <cell r="B12">
            <v>328.321666666667</v>
          </cell>
          <cell r="C12">
            <v>331.33699999999999</v>
          </cell>
          <cell r="D12">
            <v>334.118333333333</v>
          </cell>
          <cell r="E12">
            <v>336.74366666666702</v>
          </cell>
          <cell r="F12">
            <v>339.94866669999999</v>
          </cell>
        </row>
        <row r="13">
          <cell r="A13" t="str">
            <v>Villavicencio</v>
          </cell>
          <cell r="B13">
            <v>297.97433333333299</v>
          </cell>
          <cell r="C13">
            <v>307.16000000000003</v>
          </cell>
          <cell r="D13">
            <v>316.24799999999999</v>
          </cell>
          <cell r="E13">
            <v>325.22800000000001</v>
          </cell>
          <cell r="F13">
            <v>334.81299999999999</v>
          </cell>
        </row>
        <row r="14">
          <cell r="A14" t="str">
            <v>Santa Marta</v>
          </cell>
          <cell r="B14">
            <v>301.60899999999998</v>
          </cell>
          <cell r="C14">
            <v>308.72399999999999</v>
          </cell>
          <cell r="D14">
            <v>315.99599999999998</v>
          </cell>
          <cell r="E14">
            <v>323.31966666666699</v>
          </cell>
          <cell r="F14">
            <v>332.00066670000001</v>
          </cell>
        </row>
        <row r="15">
          <cell r="A15" t="str">
            <v>Pasto</v>
          </cell>
          <cell r="B15">
            <v>260.27266666666702</v>
          </cell>
          <cell r="C15">
            <v>266.17233333333297</v>
          </cell>
          <cell r="D15">
            <v>272.213666666667</v>
          </cell>
          <cell r="E15">
            <v>278.35966666666701</v>
          </cell>
          <cell r="F15">
            <v>283.6573333</v>
          </cell>
        </row>
        <row r="16">
          <cell r="A16" t="str">
            <v>Valledupar</v>
          </cell>
          <cell r="B16">
            <v>242.19466666666699</v>
          </cell>
          <cell r="C16">
            <v>251.059666666667</v>
          </cell>
          <cell r="D16">
            <v>258.00566666666703</v>
          </cell>
          <cell r="E16">
            <v>263.298</v>
          </cell>
          <cell r="F16">
            <v>271.83633329999998</v>
          </cell>
        </row>
        <row r="17">
          <cell r="A17" t="str">
            <v>Neiva</v>
          </cell>
          <cell r="B17">
            <v>238.58533333333301</v>
          </cell>
          <cell r="C17">
            <v>242.517666666667</v>
          </cell>
          <cell r="D17">
            <v>246.44399999999999</v>
          </cell>
          <cell r="E17">
            <v>250.40633333333301</v>
          </cell>
          <cell r="F17">
            <v>253.25166669999999</v>
          </cell>
        </row>
        <row r="18">
          <cell r="A18" t="str">
            <v>Montería</v>
          </cell>
          <cell r="B18">
            <v>232.26933333333301</v>
          </cell>
          <cell r="C18">
            <v>237.47266666666701</v>
          </cell>
          <cell r="D18">
            <v>242.61166666666699</v>
          </cell>
          <cell r="E18">
            <v>247.69366666666701</v>
          </cell>
          <cell r="F18">
            <v>253.07300000000001</v>
          </cell>
        </row>
        <row r="19">
          <cell r="A19" t="str">
            <v>Armenia</v>
          </cell>
          <cell r="B19">
            <v>222.779333333333</v>
          </cell>
          <cell r="C19">
            <v>224.96266666666699</v>
          </cell>
          <cell r="D19">
            <v>226.941666666667</v>
          </cell>
          <cell r="E19">
            <v>228.90133333333301</v>
          </cell>
          <cell r="F19">
            <v>230.66666670000001</v>
          </cell>
        </row>
        <row r="20">
          <cell r="A20" t="str">
            <v>Popayán</v>
          </cell>
          <cell r="B20">
            <v>189.41200000000001</v>
          </cell>
          <cell r="C20">
            <v>192.39633333333299</v>
          </cell>
          <cell r="D20">
            <v>194.61033333333299</v>
          </cell>
          <cell r="E20">
            <v>196.167</v>
          </cell>
          <cell r="F20">
            <v>198.42699999999999</v>
          </cell>
        </row>
        <row r="21">
          <cell r="A21" t="str">
            <v>Sincelejo</v>
          </cell>
          <cell r="B21">
            <v>176.36633333333299</v>
          </cell>
          <cell r="C21">
            <v>180.398333333333</v>
          </cell>
          <cell r="D21">
            <v>184.26366666666701</v>
          </cell>
          <cell r="E21">
            <v>188.03133333333301</v>
          </cell>
          <cell r="F21">
            <v>191.9183333</v>
          </cell>
        </row>
        <row r="22">
          <cell r="A22" t="str">
            <v>Tunja</v>
          </cell>
          <cell r="B22">
            <v>121.826333333333</v>
          </cell>
          <cell r="C22">
            <v>125.035666666667</v>
          </cell>
          <cell r="D22">
            <v>128.11166666666699</v>
          </cell>
          <cell r="E22">
            <v>130.994666666667</v>
          </cell>
          <cell r="F22">
            <v>134.81333330000001</v>
          </cell>
        </row>
        <row r="23">
          <cell r="A23" t="str">
            <v>Riohacha</v>
          </cell>
          <cell r="B23">
            <v>109.342666666667</v>
          </cell>
          <cell r="C23">
            <v>114.651333333333</v>
          </cell>
          <cell r="D23">
            <v>120.447</v>
          </cell>
          <cell r="E23">
            <v>126.702333333333</v>
          </cell>
          <cell r="F23">
            <v>133.8496667</v>
          </cell>
        </row>
        <row r="24">
          <cell r="A24" t="str">
            <v>Florencia</v>
          </cell>
          <cell r="B24">
            <v>96.081333333333305</v>
          </cell>
          <cell r="C24">
            <v>98.697999999999993</v>
          </cell>
          <cell r="D24">
            <v>101.476</v>
          </cell>
          <cell r="E24">
            <v>104.419333333333</v>
          </cell>
          <cell r="F24">
            <v>107.2773333</v>
          </cell>
        </row>
        <row r="25">
          <cell r="A25" t="str">
            <v>Quibdó</v>
          </cell>
          <cell r="B25">
            <v>70.539000000000001</v>
          </cell>
          <cell r="C25">
            <v>71.499666666666698</v>
          </cell>
          <cell r="D25">
            <v>72</v>
          </cell>
          <cell r="E25">
            <v>72.148333333333298</v>
          </cell>
          <cell r="F25">
            <v>72.90433333</v>
          </cell>
        </row>
      </sheetData>
      <sheetData sheetId="18">
        <row r="2">
          <cell r="A2" t="str">
            <v>Colombia</v>
          </cell>
          <cell r="B2">
            <v>19598.832666666702</v>
          </cell>
          <cell r="C2">
            <v>20982.524333333298</v>
          </cell>
          <cell r="D2">
            <v>21670.544333333299</v>
          </cell>
          <cell r="E2">
            <v>22277.635666666702</v>
          </cell>
          <cell r="F2">
            <v>23216.298999999999</v>
          </cell>
        </row>
        <row r="3">
          <cell r="A3" t="str">
            <v>Bogotá</v>
          </cell>
          <cell r="B3">
            <v>3728.5813333333299</v>
          </cell>
          <cell r="C3">
            <v>3865.2636666666699</v>
          </cell>
          <cell r="D3">
            <v>4038.3753333333302</v>
          </cell>
          <cell r="E3">
            <v>4267.5780000000004</v>
          </cell>
          <cell r="F3">
            <v>4478.9859999999999</v>
          </cell>
        </row>
        <row r="4">
          <cell r="A4" t="str">
            <v>Medellín</v>
          </cell>
          <cell r="B4">
            <v>1647.3893333333299</v>
          </cell>
          <cell r="C4">
            <v>1758.694</v>
          </cell>
          <cell r="D4">
            <v>1790.36333333333</v>
          </cell>
          <cell r="E4">
            <v>1832.36</v>
          </cell>
          <cell r="F4">
            <v>1895.7239999999999</v>
          </cell>
        </row>
        <row r="5">
          <cell r="A5" t="str">
            <v>Cali</v>
          </cell>
          <cell r="B5">
            <v>1154.9849999999999</v>
          </cell>
          <cell r="C5">
            <v>1229.2943333333301</v>
          </cell>
          <cell r="D5">
            <v>1270.3143333333301</v>
          </cell>
          <cell r="E5">
            <v>1217.00866666667</v>
          </cell>
          <cell r="F5">
            <v>1272.598</v>
          </cell>
        </row>
        <row r="6">
          <cell r="A6" t="str">
            <v>Barranquilla</v>
          </cell>
          <cell r="B6">
            <v>715.64599999999996</v>
          </cell>
          <cell r="C6">
            <v>751.53200000000004</v>
          </cell>
          <cell r="D6">
            <v>748.99699999999996</v>
          </cell>
          <cell r="E6">
            <v>791.84466666666697</v>
          </cell>
          <cell r="F6">
            <v>864.5613333</v>
          </cell>
        </row>
        <row r="7">
          <cell r="A7" t="str">
            <v>Bucaramanga</v>
          </cell>
          <cell r="B7">
            <v>509.047666666667</v>
          </cell>
          <cell r="C7">
            <v>555.58900000000006</v>
          </cell>
          <cell r="D7">
            <v>593.31899999999996</v>
          </cell>
          <cell r="E7">
            <v>575.56899999999996</v>
          </cell>
          <cell r="F7">
            <v>600.197</v>
          </cell>
        </row>
        <row r="8">
          <cell r="A8" t="str">
            <v>Cartagena</v>
          </cell>
          <cell r="B8">
            <v>355.62966666666699</v>
          </cell>
          <cell r="C8">
            <v>390.26266666666697</v>
          </cell>
          <cell r="D8">
            <v>399.85566666666699</v>
          </cell>
          <cell r="E8">
            <v>414.25799999999998</v>
          </cell>
          <cell r="F8">
            <v>429.88966670000002</v>
          </cell>
        </row>
        <row r="9">
          <cell r="A9" t="str">
            <v>Cúcuta</v>
          </cell>
          <cell r="B9">
            <v>347.09733333333298</v>
          </cell>
          <cell r="C9">
            <v>364.18133333333299</v>
          </cell>
          <cell r="D9">
            <v>371.661</v>
          </cell>
          <cell r="E9">
            <v>387.30666666666701</v>
          </cell>
          <cell r="F9">
            <v>407.1956667</v>
          </cell>
        </row>
        <row r="10">
          <cell r="A10" t="str">
            <v>Pereira</v>
          </cell>
          <cell r="B10">
            <v>273.76933333333301</v>
          </cell>
          <cell r="C10">
            <v>308.64133333333302</v>
          </cell>
          <cell r="D10">
            <v>314.65266666666702</v>
          </cell>
          <cell r="E10">
            <v>323.17366666666697</v>
          </cell>
          <cell r="F10">
            <v>323.00033330000002</v>
          </cell>
        </row>
        <row r="11">
          <cell r="A11" t="str">
            <v>Ibagué</v>
          </cell>
          <cell r="B11">
            <v>263.37566666666697</v>
          </cell>
          <cell r="C11">
            <v>270.89433333333301</v>
          </cell>
          <cell r="D11">
            <v>260.84699999999998</v>
          </cell>
          <cell r="E11">
            <v>276.44299999999998</v>
          </cell>
          <cell r="F11">
            <v>278.06299999999999</v>
          </cell>
        </row>
        <row r="12">
          <cell r="A12" t="str">
            <v>Villavicencio</v>
          </cell>
          <cell r="B12">
            <v>193.57533333333299</v>
          </cell>
          <cell r="C12">
            <v>200.33099999999999</v>
          </cell>
          <cell r="D12">
            <v>202.613333333333</v>
          </cell>
          <cell r="E12">
            <v>216.721</v>
          </cell>
          <cell r="F12">
            <v>227.32433330000001</v>
          </cell>
        </row>
        <row r="13">
          <cell r="A13" t="str">
            <v>Santa Marta</v>
          </cell>
          <cell r="B13">
            <v>183.36799999999999</v>
          </cell>
          <cell r="C13">
            <v>184.23099999999999</v>
          </cell>
          <cell r="D13">
            <v>192.43233333333299</v>
          </cell>
          <cell r="E13">
            <v>197.37299999999999</v>
          </cell>
          <cell r="F13">
            <v>209.4516667</v>
          </cell>
        </row>
        <row r="14">
          <cell r="A14" t="str">
            <v>Manizales</v>
          </cell>
          <cell r="B14">
            <v>186.34366666666699</v>
          </cell>
          <cell r="C14">
            <v>191.13966666666701</v>
          </cell>
          <cell r="D14">
            <v>197.06233333333299</v>
          </cell>
          <cell r="E14">
            <v>200.083</v>
          </cell>
          <cell r="F14">
            <v>203.37833330000001</v>
          </cell>
        </row>
        <row r="15">
          <cell r="A15" t="str">
            <v>Pasto</v>
          </cell>
          <cell r="B15">
            <v>165.13333333333301</v>
          </cell>
          <cell r="C15">
            <v>174.99066666666701</v>
          </cell>
          <cell r="D15">
            <v>180.51033333333299</v>
          </cell>
          <cell r="E15">
            <v>184.84800000000001</v>
          </cell>
          <cell r="F15">
            <v>195.60033329999999</v>
          </cell>
        </row>
        <row r="16">
          <cell r="A16" t="str">
            <v>Valledupar</v>
          </cell>
          <cell r="B16">
            <v>137.85566666666699</v>
          </cell>
          <cell r="C16">
            <v>156.113</v>
          </cell>
          <cell r="D16">
            <v>159.46133333333299</v>
          </cell>
          <cell r="E16">
            <v>154.827</v>
          </cell>
          <cell r="F16">
            <v>176.26533330000001</v>
          </cell>
        </row>
        <row r="17">
          <cell r="A17" t="str">
            <v>Montería</v>
          </cell>
          <cell r="B17">
            <v>157.840666666667</v>
          </cell>
          <cell r="C17">
            <v>163.76466666666701</v>
          </cell>
          <cell r="D17">
            <v>167.571</v>
          </cell>
          <cell r="E17">
            <v>169.102</v>
          </cell>
          <cell r="F17">
            <v>173.56299999999999</v>
          </cell>
        </row>
        <row r="18">
          <cell r="A18" t="str">
            <v>Neiva</v>
          </cell>
          <cell r="B18">
            <v>152.90133333333301</v>
          </cell>
          <cell r="C18">
            <v>151.541333333333</v>
          </cell>
          <cell r="D18">
            <v>157.24166666666699</v>
          </cell>
          <cell r="E18">
            <v>163.55866666666699</v>
          </cell>
          <cell r="F18">
            <v>166.21733330000001</v>
          </cell>
        </row>
        <row r="19">
          <cell r="A19" t="str">
            <v>Armenia</v>
          </cell>
          <cell r="B19">
            <v>131.44399999999999</v>
          </cell>
          <cell r="C19">
            <v>127.402</v>
          </cell>
          <cell r="D19">
            <v>135.17066666666699</v>
          </cell>
          <cell r="E19">
            <v>140.19266666666701</v>
          </cell>
          <cell r="F19">
            <v>146.6406667</v>
          </cell>
        </row>
        <row r="20">
          <cell r="A20" t="str">
            <v>Sincelejo</v>
          </cell>
          <cell r="B20">
            <v>109.389333333333</v>
          </cell>
          <cell r="C20">
            <v>104.79</v>
          </cell>
          <cell r="D20">
            <v>104.178333333333</v>
          </cell>
          <cell r="E20">
            <v>116.232</v>
          </cell>
          <cell r="F20">
            <v>128.16900000000001</v>
          </cell>
        </row>
        <row r="21">
          <cell r="A21" t="str">
            <v>Popayán</v>
          </cell>
          <cell r="B21">
            <v>115.637666666667</v>
          </cell>
          <cell r="C21">
            <v>110.625333333333</v>
          </cell>
          <cell r="D21">
            <v>115.49533333333299</v>
          </cell>
          <cell r="E21">
            <v>115.279</v>
          </cell>
          <cell r="F21">
            <v>115.7893333</v>
          </cell>
        </row>
        <row r="22">
          <cell r="A22" t="str">
            <v>Riohacha</v>
          </cell>
          <cell r="B22">
            <v>63.131666666666703</v>
          </cell>
          <cell r="C22">
            <v>76.795666666666705</v>
          </cell>
          <cell r="D22">
            <v>80.411666666666704</v>
          </cell>
          <cell r="E22">
            <v>80.984666666666698</v>
          </cell>
          <cell r="F22">
            <v>90.975666669999995</v>
          </cell>
        </row>
        <row r="23">
          <cell r="A23" t="str">
            <v>Tunja</v>
          </cell>
          <cell r="B23">
            <v>72.744333333333302</v>
          </cell>
          <cell r="C23">
            <v>74.662000000000006</v>
          </cell>
          <cell r="D23">
            <v>79.082666666666697</v>
          </cell>
          <cell r="E23">
            <v>81.238</v>
          </cell>
          <cell r="F23">
            <v>84.664333330000005</v>
          </cell>
        </row>
        <row r="24">
          <cell r="A24" t="str">
            <v>Florencia</v>
          </cell>
          <cell r="B24">
            <v>55.332000000000001</v>
          </cell>
          <cell r="C24">
            <v>55.526666666666699</v>
          </cell>
          <cell r="D24">
            <v>58.082666666666697</v>
          </cell>
          <cell r="E24">
            <v>62.531666666666702</v>
          </cell>
          <cell r="F24">
            <v>62.185333329999999</v>
          </cell>
        </row>
        <row r="25">
          <cell r="A25" t="str">
            <v>Quibdó</v>
          </cell>
          <cell r="B25">
            <v>36.064333333333302</v>
          </cell>
          <cell r="C25">
            <v>37.921333333333301</v>
          </cell>
          <cell r="D25">
            <v>42.593666666666699</v>
          </cell>
          <cell r="E25">
            <v>43.828333333333298</v>
          </cell>
          <cell r="F25">
            <v>45.847666670000002</v>
          </cell>
        </row>
      </sheetData>
      <sheetData sheetId="19">
        <row r="2">
          <cell r="A2" t="str">
            <v>Colombia</v>
          </cell>
          <cell r="B2">
            <v>17370.106666666699</v>
          </cell>
          <cell r="C2">
            <v>18488.819</v>
          </cell>
          <cell r="D2">
            <v>19045.614333333298</v>
          </cell>
          <cell r="E2">
            <v>19772.3743333333</v>
          </cell>
          <cell r="F2">
            <v>20771.407999999999</v>
          </cell>
        </row>
        <row r="3">
          <cell r="A3" t="str">
            <v>Bogotá</v>
          </cell>
          <cell r="B3">
            <v>3360.7723333333302</v>
          </cell>
          <cell r="C3">
            <v>3426.877</v>
          </cell>
          <cell r="D3">
            <v>3569.748</v>
          </cell>
          <cell r="E3">
            <v>3858.91166666667</v>
          </cell>
          <cell r="F3">
            <v>4019.5970000000002</v>
          </cell>
        </row>
        <row r="4">
          <cell r="A4" t="str">
            <v>Medellín</v>
          </cell>
          <cell r="B4">
            <v>1407.6203333333301</v>
          </cell>
          <cell r="C4">
            <v>1491.6083333333299</v>
          </cell>
          <cell r="D4">
            <v>1532</v>
          </cell>
          <cell r="E4">
            <v>1605.6576666666699</v>
          </cell>
          <cell r="F4">
            <v>1647.701</v>
          </cell>
        </row>
        <row r="5">
          <cell r="A5" t="str">
            <v>Cali</v>
          </cell>
          <cell r="B5">
            <v>1018.78466666667</v>
          </cell>
          <cell r="C5">
            <v>1065.8423333333301</v>
          </cell>
          <cell r="D5">
            <v>1078.73933333333</v>
          </cell>
          <cell r="E5">
            <v>1029.4163333333299</v>
          </cell>
          <cell r="F5">
            <v>1095.209333</v>
          </cell>
        </row>
        <row r="6">
          <cell r="A6" t="str">
            <v>Barranquilla</v>
          </cell>
          <cell r="B6">
            <v>635.65633333333301</v>
          </cell>
          <cell r="C6">
            <v>671.947</v>
          </cell>
          <cell r="D6">
            <v>682.85900000000004</v>
          </cell>
          <cell r="E6">
            <v>737.40733333333299</v>
          </cell>
          <cell r="F6">
            <v>789.05100000000004</v>
          </cell>
        </row>
        <row r="7">
          <cell r="A7" t="str">
            <v>Bucaramanga</v>
          </cell>
          <cell r="B7">
            <v>454.94566666666702</v>
          </cell>
          <cell r="C7">
            <v>505.07333333333298</v>
          </cell>
          <cell r="D7">
            <v>529.08766666666702</v>
          </cell>
          <cell r="E7">
            <v>519.25699999999995</v>
          </cell>
          <cell r="F7">
            <v>541.28200000000004</v>
          </cell>
        </row>
        <row r="8">
          <cell r="A8" t="str">
            <v>Cartagena</v>
          </cell>
          <cell r="B8">
            <v>309.34899999999999</v>
          </cell>
          <cell r="C8">
            <v>340.94933333333302</v>
          </cell>
          <cell r="D8">
            <v>350.86099999999999</v>
          </cell>
          <cell r="E8">
            <v>371.81799999999998</v>
          </cell>
          <cell r="F8">
            <v>389.05933329999999</v>
          </cell>
        </row>
        <row r="9">
          <cell r="A9" t="str">
            <v>Cúcuta</v>
          </cell>
          <cell r="B9">
            <v>314.38966666666698</v>
          </cell>
          <cell r="C9">
            <v>321.23366666666698</v>
          </cell>
          <cell r="D9">
            <v>322.88200000000001</v>
          </cell>
          <cell r="E9">
            <v>330.63533333333299</v>
          </cell>
          <cell r="F9">
            <v>343.38</v>
          </cell>
        </row>
        <row r="10">
          <cell r="A10" t="str">
            <v>Pereira</v>
          </cell>
          <cell r="B10">
            <v>236.27533333333301</v>
          </cell>
          <cell r="C10">
            <v>242.274</v>
          </cell>
          <cell r="D10">
            <v>249.78866666666701</v>
          </cell>
          <cell r="E10">
            <v>268.779</v>
          </cell>
          <cell r="F10">
            <v>269.16166670000001</v>
          </cell>
        </row>
        <row r="11">
          <cell r="A11" t="str">
            <v>Ibagué</v>
          </cell>
          <cell r="B11">
            <v>208.81233333333299</v>
          </cell>
          <cell r="C11">
            <v>229.02666666666701</v>
          </cell>
          <cell r="D11">
            <v>217.50200000000001</v>
          </cell>
          <cell r="E11">
            <v>227.68666666666701</v>
          </cell>
          <cell r="F11">
            <v>242.89400000000001</v>
          </cell>
        </row>
        <row r="12">
          <cell r="A12" t="str">
            <v>Villavicencio</v>
          </cell>
          <cell r="B12">
            <v>172.256</v>
          </cell>
          <cell r="C12">
            <v>176.958333333333</v>
          </cell>
          <cell r="D12">
            <v>177.077333333333</v>
          </cell>
          <cell r="E12">
            <v>194.941666666667</v>
          </cell>
          <cell r="F12">
            <v>198.75033329999999</v>
          </cell>
        </row>
        <row r="13">
          <cell r="A13" t="str">
            <v>Santa Marta</v>
          </cell>
          <cell r="B13">
            <v>158.541333333333</v>
          </cell>
          <cell r="C13">
            <v>165.035</v>
          </cell>
          <cell r="D13">
            <v>173.363</v>
          </cell>
          <cell r="E13">
            <v>176.75299999999999</v>
          </cell>
          <cell r="F13">
            <v>190.28333330000001</v>
          </cell>
        </row>
        <row r="14">
          <cell r="A14" t="str">
            <v>Manizales</v>
          </cell>
          <cell r="B14">
            <v>158.417333333333</v>
          </cell>
          <cell r="C14">
            <v>164.61733333333299</v>
          </cell>
          <cell r="D14">
            <v>164.40799999999999</v>
          </cell>
          <cell r="E14">
            <v>174.48500000000001</v>
          </cell>
          <cell r="F14">
            <v>177.15666669999999</v>
          </cell>
        </row>
        <row r="15">
          <cell r="A15" t="str">
            <v>Pasto</v>
          </cell>
          <cell r="B15">
            <v>140.86699999999999</v>
          </cell>
          <cell r="C15">
            <v>145.065</v>
          </cell>
          <cell r="D15">
            <v>151.75766666666701</v>
          </cell>
          <cell r="E15">
            <v>159.46066666666701</v>
          </cell>
          <cell r="F15">
            <v>173.03800000000001</v>
          </cell>
        </row>
        <row r="16">
          <cell r="A16" t="str">
            <v>Valledupar</v>
          </cell>
          <cell r="B16">
            <v>119.578666666667</v>
          </cell>
          <cell r="C16">
            <v>139.44966666666701</v>
          </cell>
          <cell r="D16">
            <v>141.13300000000001</v>
          </cell>
          <cell r="E16">
            <v>139.09399999999999</v>
          </cell>
          <cell r="F16">
            <v>159.31666670000001</v>
          </cell>
        </row>
        <row r="17">
          <cell r="A17" t="str">
            <v>Montería</v>
          </cell>
          <cell r="B17">
            <v>139.47733333333301</v>
          </cell>
          <cell r="C17">
            <v>138.16933333333299</v>
          </cell>
          <cell r="D17">
            <v>143.046333333333</v>
          </cell>
          <cell r="E17">
            <v>145.50866666666701</v>
          </cell>
          <cell r="F17">
            <v>151.41766670000001</v>
          </cell>
        </row>
        <row r="18">
          <cell r="A18" t="str">
            <v>Neiva</v>
          </cell>
          <cell r="B18">
            <v>131.756333333333</v>
          </cell>
          <cell r="C18">
            <v>129.446333333333</v>
          </cell>
          <cell r="D18">
            <v>137.57900000000001</v>
          </cell>
          <cell r="E18">
            <v>145.78333333333299</v>
          </cell>
          <cell r="F18">
            <v>146.625</v>
          </cell>
        </row>
        <row r="19">
          <cell r="A19" t="str">
            <v>Armenia</v>
          </cell>
          <cell r="B19">
            <v>110.571333333333</v>
          </cell>
          <cell r="C19">
            <v>105.423666666667</v>
          </cell>
          <cell r="D19">
            <v>111.258</v>
          </cell>
          <cell r="E19">
            <v>116.907</v>
          </cell>
          <cell r="F19">
            <v>124.80633330000001</v>
          </cell>
        </row>
        <row r="20">
          <cell r="A20" t="str">
            <v>Sincelejo</v>
          </cell>
          <cell r="B20">
            <v>96.506</v>
          </cell>
          <cell r="C20">
            <v>92.709666666666706</v>
          </cell>
          <cell r="D20">
            <v>92.886333333333297</v>
          </cell>
          <cell r="E20">
            <v>100.844666666667</v>
          </cell>
          <cell r="F20">
            <v>114.69666669999999</v>
          </cell>
        </row>
        <row r="21">
          <cell r="A21" t="str">
            <v>Popayán</v>
          </cell>
          <cell r="B21">
            <v>87.318666666666701</v>
          </cell>
          <cell r="C21">
            <v>89.016666666666694</v>
          </cell>
          <cell r="D21">
            <v>93.968666666666707</v>
          </cell>
          <cell r="E21">
            <v>94.696666666666701</v>
          </cell>
          <cell r="F21">
            <v>94.296999999999997</v>
          </cell>
        </row>
        <row r="22">
          <cell r="A22" t="str">
            <v>Riohacha</v>
          </cell>
          <cell r="B22">
            <v>52.183</v>
          </cell>
          <cell r="C22">
            <v>67.406666666666695</v>
          </cell>
          <cell r="D22">
            <v>71.781333333333293</v>
          </cell>
          <cell r="E22">
            <v>72.530666666666704</v>
          </cell>
          <cell r="F22">
            <v>81.037333329999996</v>
          </cell>
        </row>
        <row r="23">
          <cell r="A23" t="str">
            <v>Tunja</v>
          </cell>
          <cell r="B23">
            <v>65.100666666666697</v>
          </cell>
          <cell r="C23">
            <v>63.821666666666701</v>
          </cell>
          <cell r="D23">
            <v>68.567666666666696</v>
          </cell>
          <cell r="E23">
            <v>72.009333333333302</v>
          </cell>
          <cell r="F23">
            <v>73.658000000000001</v>
          </cell>
        </row>
        <row r="24">
          <cell r="A24" t="str">
            <v>Florencia</v>
          </cell>
          <cell r="B24">
            <v>48.396666666666697</v>
          </cell>
          <cell r="C24">
            <v>48.0103333333333</v>
          </cell>
          <cell r="D24">
            <v>49.904666666666699</v>
          </cell>
          <cell r="E24">
            <v>53.567</v>
          </cell>
          <cell r="F24">
            <v>54.576000000000001</v>
          </cell>
        </row>
        <row r="25">
          <cell r="A25" t="str">
            <v>Quibdó</v>
          </cell>
          <cell r="B25">
            <v>25.71</v>
          </cell>
          <cell r="C25">
            <v>30.962666666666699</v>
          </cell>
          <cell r="D25">
            <v>36.254666666666701</v>
          </cell>
          <cell r="E25">
            <v>36.029000000000003</v>
          </cell>
          <cell r="F25">
            <v>36.932000000000002</v>
          </cell>
        </row>
      </sheetData>
      <sheetData sheetId="20">
        <row r="2">
          <cell r="A2" t="str">
            <v>Colombia</v>
          </cell>
          <cell r="B2">
            <v>2228.7253333333301</v>
          </cell>
          <cell r="C2">
            <v>2493.7049999999999</v>
          </cell>
          <cell r="D2">
            <v>2624.93</v>
          </cell>
          <cell r="E2">
            <v>2505.261</v>
          </cell>
          <cell r="F2">
            <v>2444.8903329999998</v>
          </cell>
        </row>
        <row r="3">
          <cell r="A3" t="str">
            <v>Bogotá</v>
          </cell>
          <cell r="B3">
            <v>367.80900000000003</v>
          </cell>
          <cell r="C3">
            <v>438.38633333333303</v>
          </cell>
          <cell r="D3">
            <v>468.62766666666698</v>
          </cell>
          <cell r="E3">
            <v>408.66666666666703</v>
          </cell>
          <cell r="F3">
            <v>459.38900000000001</v>
          </cell>
        </row>
        <row r="4">
          <cell r="A4" t="str">
            <v>Medellín</v>
          </cell>
          <cell r="B4">
            <v>239.76933333333301</v>
          </cell>
          <cell r="C4">
            <v>267.08633333333302</v>
          </cell>
          <cell r="D4">
            <v>258.363</v>
          </cell>
          <cell r="E4">
            <v>226.703</v>
          </cell>
          <cell r="F4">
            <v>248.02333329999999</v>
          </cell>
        </row>
        <row r="5">
          <cell r="A5" t="str">
            <v>Cali</v>
          </cell>
          <cell r="B5">
            <v>136.19999999999999</v>
          </cell>
          <cell r="C5">
            <v>163.452333333333</v>
          </cell>
          <cell r="D5">
            <v>191.57499999999999</v>
          </cell>
          <cell r="E5">
            <v>187.59266666666699</v>
          </cell>
          <cell r="F5">
            <v>177.38866669999999</v>
          </cell>
        </row>
        <row r="6">
          <cell r="A6" t="str">
            <v>Barranquilla</v>
          </cell>
          <cell r="B6">
            <v>79.989333333333306</v>
          </cell>
          <cell r="C6">
            <v>79.584333333333305</v>
          </cell>
          <cell r="D6">
            <v>66.138000000000005</v>
          </cell>
          <cell r="E6">
            <v>54.437666666666701</v>
          </cell>
          <cell r="F6">
            <v>75.510333329999995</v>
          </cell>
        </row>
        <row r="7">
          <cell r="A7" t="str">
            <v>Cúcuta</v>
          </cell>
          <cell r="B7">
            <v>32.707333333333303</v>
          </cell>
          <cell r="C7">
            <v>42.947666666666699</v>
          </cell>
          <cell r="D7">
            <v>48.778666666666702</v>
          </cell>
          <cell r="E7">
            <v>56.671999999999997</v>
          </cell>
          <cell r="F7">
            <v>63.815666669999999</v>
          </cell>
        </row>
        <row r="8">
          <cell r="A8" t="str">
            <v>Bucaramanga</v>
          </cell>
          <cell r="B8">
            <v>54.101999999999997</v>
          </cell>
          <cell r="C8">
            <v>50.515999999999998</v>
          </cell>
          <cell r="D8">
            <v>64.230999999999995</v>
          </cell>
          <cell r="E8">
            <v>56.312333333333299</v>
          </cell>
          <cell r="F8">
            <v>58.91566667</v>
          </cell>
        </row>
        <row r="9">
          <cell r="A9" t="str">
            <v>Pereira</v>
          </cell>
          <cell r="B9">
            <v>37.493666666666698</v>
          </cell>
          <cell r="C9">
            <v>66.367999999999995</v>
          </cell>
          <cell r="D9">
            <v>64.864000000000004</v>
          </cell>
          <cell r="E9">
            <v>54.3943333333333</v>
          </cell>
          <cell r="F9">
            <v>53.838666670000002</v>
          </cell>
        </row>
        <row r="10">
          <cell r="A10" t="str">
            <v>Cartagena</v>
          </cell>
          <cell r="B10">
            <v>46.280666666666697</v>
          </cell>
          <cell r="C10">
            <v>49.313333333333297</v>
          </cell>
          <cell r="D10">
            <v>48.994333333333302</v>
          </cell>
          <cell r="E10">
            <v>42.44</v>
          </cell>
          <cell r="F10">
            <v>40.830333330000002</v>
          </cell>
        </row>
        <row r="11">
          <cell r="A11" t="str">
            <v>Ibagué</v>
          </cell>
          <cell r="B11">
            <v>54.562666666666701</v>
          </cell>
          <cell r="C11">
            <v>41.8676666666667</v>
          </cell>
          <cell r="D11">
            <v>43.344999999999999</v>
          </cell>
          <cell r="E11">
            <v>48.756333333333302</v>
          </cell>
          <cell r="F11">
            <v>35.16866667</v>
          </cell>
        </row>
        <row r="12">
          <cell r="A12" t="str">
            <v>Villavicencio</v>
          </cell>
          <cell r="B12">
            <v>21.318999999999999</v>
          </cell>
          <cell r="C12">
            <v>23.373000000000001</v>
          </cell>
          <cell r="D12">
            <v>25.5363333333333</v>
          </cell>
          <cell r="E12">
            <v>21.779333333333302</v>
          </cell>
          <cell r="F12">
            <v>28.574333330000002</v>
          </cell>
        </row>
        <row r="13">
          <cell r="A13" t="str">
            <v>Manizales</v>
          </cell>
          <cell r="B13">
            <v>27.9263333333333</v>
          </cell>
          <cell r="C13">
            <v>26.5223333333333</v>
          </cell>
          <cell r="D13">
            <v>32.654000000000003</v>
          </cell>
          <cell r="E13">
            <v>25.597999999999999</v>
          </cell>
          <cell r="F13">
            <v>26.221666670000001</v>
          </cell>
        </row>
        <row r="14">
          <cell r="A14" t="str">
            <v>Pasto</v>
          </cell>
          <cell r="B14">
            <v>24.2663333333333</v>
          </cell>
          <cell r="C14">
            <v>29.9256666666667</v>
          </cell>
          <cell r="D14">
            <v>28.752333333333301</v>
          </cell>
          <cell r="E14">
            <v>25.387333333333299</v>
          </cell>
          <cell r="F14">
            <v>22.562333330000001</v>
          </cell>
        </row>
        <row r="15">
          <cell r="A15" t="str">
            <v>Montería</v>
          </cell>
          <cell r="B15">
            <v>18.363666666666699</v>
          </cell>
          <cell r="C15">
            <v>25.594999999999999</v>
          </cell>
          <cell r="D15">
            <v>24.524999999999999</v>
          </cell>
          <cell r="E15">
            <v>23.593666666666699</v>
          </cell>
          <cell r="F15">
            <v>22.14533333</v>
          </cell>
        </row>
        <row r="16">
          <cell r="A16" t="str">
            <v>Armenia</v>
          </cell>
          <cell r="B16">
            <v>20.872666666666699</v>
          </cell>
          <cell r="C16">
            <v>21.978666666666701</v>
          </cell>
          <cell r="D16">
            <v>23.912333333333301</v>
          </cell>
          <cell r="E16">
            <v>23.2856666666667</v>
          </cell>
          <cell r="F16">
            <v>21.834666670000001</v>
          </cell>
        </row>
        <row r="17">
          <cell r="A17" t="str">
            <v>Popayán</v>
          </cell>
          <cell r="B17">
            <v>28.318666666666701</v>
          </cell>
          <cell r="C17">
            <v>21.6086666666667</v>
          </cell>
          <cell r="D17">
            <v>21.526666666666699</v>
          </cell>
          <cell r="E17">
            <v>20.582333333333299</v>
          </cell>
          <cell r="F17">
            <v>21.492333330000001</v>
          </cell>
        </row>
        <row r="18">
          <cell r="A18" t="str">
            <v>Neiva</v>
          </cell>
          <cell r="B18">
            <v>21.145</v>
          </cell>
          <cell r="C18">
            <v>22.094999999999999</v>
          </cell>
          <cell r="D18">
            <v>19.662666666666698</v>
          </cell>
          <cell r="E18">
            <v>17.7746666666667</v>
          </cell>
          <cell r="F18">
            <v>19.592333329999999</v>
          </cell>
        </row>
        <row r="19">
          <cell r="A19" t="str">
            <v>Santa Marta</v>
          </cell>
          <cell r="B19">
            <v>24.826333333333299</v>
          </cell>
          <cell r="C19">
            <v>19.196000000000002</v>
          </cell>
          <cell r="D19">
            <v>19.069666666666699</v>
          </cell>
          <cell r="E19">
            <v>20.62</v>
          </cell>
          <cell r="F19">
            <v>19.16866667</v>
          </cell>
        </row>
        <row r="20">
          <cell r="A20" t="str">
            <v>Valledupar</v>
          </cell>
          <cell r="B20">
            <v>18.276666666666699</v>
          </cell>
          <cell r="C20">
            <v>16.663333333333298</v>
          </cell>
          <cell r="D20">
            <v>18.328333333333301</v>
          </cell>
          <cell r="E20">
            <v>15.733000000000001</v>
          </cell>
          <cell r="F20">
            <v>16.948666670000001</v>
          </cell>
        </row>
        <row r="21">
          <cell r="A21" t="str">
            <v>Sincelejo</v>
          </cell>
          <cell r="B21">
            <v>12.883333333333301</v>
          </cell>
          <cell r="C21">
            <v>12.0803333333333</v>
          </cell>
          <cell r="D21">
            <v>11.2923333333333</v>
          </cell>
          <cell r="E21">
            <v>15.3876666666667</v>
          </cell>
          <cell r="F21">
            <v>13.472666670000001</v>
          </cell>
        </row>
        <row r="22">
          <cell r="A22" t="str">
            <v>Tunja</v>
          </cell>
          <cell r="B22">
            <v>7.6436666666666699</v>
          </cell>
          <cell r="C22">
            <v>10.8403333333333</v>
          </cell>
          <cell r="D22">
            <v>10.5156666666667</v>
          </cell>
          <cell r="E22">
            <v>9.2286666666666708</v>
          </cell>
          <cell r="F22">
            <v>11.007</v>
          </cell>
        </row>
        <row r="23">
          <cell r="A23" t="str">
            <v>Riohacha</v>
          </cell>
          <cell r="B23">
            <v>10.9483333333333</v>
          </cell>
          <cell r="C23">
            <v>9.3893333333333295</v>
          </cell>
          <cell r="D23">
            <v>8.6300000000000008</v>
          </cell>
          <cell r="E23">
            <v>8.4540000000000006</v>
          </cell>
          <cell r="F23">
            <v>9.9383333329999992</v>
          </cell>
        </row>
        <row r="24">
          <cell r="A24" t="str">
            <v>Quibdó</v>
          </cell>
          <cell r="B24">
            <v>10.3546666666667</v>
          </cell>
          <cell r="C24">
            <v>6.9586666666666703</v>
          </cell>
          <cell r="D24">
            <v>6.3386666666666702</v>
          </cell>
          <cell r="E24">
            <v>7.8</v>
          </cell>
          <cell r="F24">
            <v>8.9160000000000004</v>
          </cell>
        </row>
        <row r="25">
          <cell r="A25" t="str">
            <v>Florencia</v>
          </cell>
          <cell r="B25">
            <v>6.9363333333333301</v>
          </cell>
          <cell r="C25">
            <v>7.5163333333333302</v>
          </cell>
          <cell r="D25">
            <v>8.1780000000000008</v>
          </cell>
          <cell r="E25">
            <v>8.9646666666666697</v>
          </cell>
          <cell r="F25">
            <v>7.6093333330000004</v>
          </cell>
        </row>
      </sheetData>
      <sheetData sheetId="21">
        <row r="2">
          <cell r="A2" t="str">
            <v>Colombia</v>
          </cell>
          <cell r="B2">
            <v>2058.90533333333</v>
          </cell>
          <cell r="C2">
            <v>2323.1543333333302</v>
          </cell>
          <cell r="D2">
            <v>2402.0133333333301</v>
          </cell>
          <cell r="E2">
            <v>2299.596</v>
          </cell>
          <cell r="F2">
            <v>2275.5783329999999</v>
          </cell>
        </row>
        <row r="3">
          <cell r="A3" t="str">
            <v>Bogotá</v>
          </cell>
          <cell r="B3">
            <v>348.06466666666699</v>
          </cell>
          <cell r="C3">
            <v>419.719333333333</v>
          </cell>
          <cell r="D3">
            <v>445.99366666666702</v>
          </cell>
          <cell r="E3">
            <v>380.84366666666699</v>
          </cell>
          <cell r="F3">
            <v>427.16933330000001</v>
          </cell>
        </row>
        <row r="4">
          <cell r="A4" t="str">
            <v>Medellín</v>
          </cell>
          <cell r="B4">
            <v>224.21133333333299</v>
          </cell>
          <cell r="C4">
            <v>243.01400000000001</v>
          </cell>
          <cell r="D4">
            <v>238.97733333333301</v>
          </cell>
          <cell r="E4">
            <v>207.90833333333299</v>
          </cell>
          <cell r="F4">
            <v>227.7753333</v>
          </cell>
        </row>
        <row r="5">
          <cell r="A5" t="str">
            <v>Cali</v>
          </cell>
          <cell r="B5">
            <v>127.782</v>
          </cell>
          <cell r="C5">
            <v>153.24133333333299</v>
          </cell>
          <cell r="D5">
            <v>172.875333333333</v>
          </cell>
          <cell r="E5">
            <v>180.727</v>
          </cell>
          <cell r="F5">
            <v>167.29733329999999</v>
          </cell>
        </row>
        <row r="6">
          <cell r="A6" t="str">
            <v>Barranquilla</v>
          </cell>
          <cell r="B6">
            <v>78.094333333333296</v>
          </cell>
          <cell r="C6">
            <v>76.4256666666667</v>
          </cell>
          <cell r="D6">
            <v>61.776000000000003</v>
          </cell>
          <cell r="E6">
            <v>53.451666666666704</v>
          </cell>
          <cell r="F6">
            <v>71.574333330000002</v>
          </cell>
        </row>
        <row r="7">
          <cell r="A7" t="str">
            <v>Cúcuta</v>
          </cell>
          <cell r="B7">
            <v>29.918333333333301</v>
          </cell>
          <cell r="C7">
            <v>41.101999999999997</v>
          </cell>
          <cell r="D7">
            <v>45.698666666666703</v>
          </cell>
          <cell r="E7">
            <v>54.853999999999999</v>
          </cell>
          <cell r="F7">
            <v>61.514333329999999</v>
          </cell>
        </row>
        <row r="8">
          <cell r="A8" t="str">
            <v>Bucaramanga</v>
          </cell>
          <cell r="B8">
            <v>50.151333333333298</v>
          </cell>
          <cell r="C8">
            <v>47.025666666666702</v>
          </cell>
          <cell r="D8">
            <v>60.9836666666667</v>
          </cell>
          <cell r="E8">
            <v>54.44</v>
          </cell>
          <cell r="F8">
            <v>56.283999999999999</v>
          </cell>
        </row>
        <row r="9">
          <cell r="A9" t="str">
            <v>Pereira</v>
          </cell>
          <cell r="B9">
            <v>35.991666666666703</v>
          </cell>
          <cell r="C9">
            <v>61.628666666666703</v>
          </cell>
          <cell r="D9">
            <v>61.497999999999998</v>
          </cell>
          <cell r="E9">
            <v>51.4433333333333</v>
          </cell>
          <cell r="F9">
            <v>52.857333330000003</v>
          </cell>
        </row>
        <row r="10">
          <cell r="A10" t="str">
            <v>Cartagena</v>
          </cell>
          <cell r="B10">
            <v>44.902000000000001</v>
          </cell>
          <cell r="C10">
            <v>48.110999999999997</v>
          </cell>
          <cell r="D10">
            <v>47.256999999999998</v>
          </cell>
          <cell r="E10">
            <v>39.987000000000002</v>
          </cell>
          <cell r="F10">
            <v>39.513666669999999</v>
          </cell>
        </row>
        <row r="11">
          <cell r="A11" t="str">
            <v>Ibagué</v>
          </cell>
          <cell r="B11">
            <v>50.686666666666703</v>
          </cell>
          <cell r="C11">
            <v>40.734999999999999</v>
          </cell>
          <cell r="D11">
            <v>40.898000000000003</v>
          </cell>
          <cell r="E11">
            <v>46.136333333333297</v>
          </cell>
          <cell r="F11">
            <v>33.026000000000003</v>
          </cell>
        </row>
        <row r="12">
          <cell r="A12" t="str">
            <v>Villavicencio</v>
          </cell>
          <cell r="B12">
            <v>20.437333333333299</v>
          </cell>
          <cell r="C12">
            <v>22.5163333333333</v>
          </cell>
          <cell r="D12">
            <v>24.328333333333301</v>
          </cell>
          <cell r="E12">
            <v>21.5506666666667</v>
          </cell>
          <cell r="F12">
            <v>28.019666669999999</v>
          </cell>
        </row>
        <row r="13">
          <cell r="A13" t="str">
            <v>Manizales</v>
          </cell>
          <cell r="B13">
            <v>24.3906666666667</v>
          </cell>
          <cell r="C13">
            <v>25.240666666666701</v>
          </cell>
          <cell r="D13">
            <v>30.036000000000001</v>
          </cell>
          <cell r="E13">
            <v>24.138666666666701</v>
          </cell>
          <cell r="F13">
            <v>24.565000000000001</v>
          </cell>
        </row>
        <row r="14">
          <cell r="A14" t="str">
            <v>Montería</v>
          </cell>
          <cell r="B14">
            <v>17.642333333333301</v>
          </cell>
          <cell r="C14">
            <v>24.502666666666698</v>
          </cell>
          <cell r="D14">
            <v>23.350999999999999</v>
          </cell>
          <cell r="E14">
            <v>22.128</v>
          </cell>
          <cell r="F14">
            <v>21.47066667</v>
          </cell>
        </row>
        <row r="15">
          <cell r="A15" t="str">
            <v>Pasto</v>
          </cell>
          <cell r="B15">
            <v>23.695333333333298</v>
          </cell>
          <cell r="C15">
            <v>29.364333333333299</v>
          </cell>
          <cell r="D15">
            <v>27.191333333333301</v>
          </cell>
          <cell r="E15">
            <v>24.446666666666701</v>
          </cell>
          <cell r="F15">
            <v>20.82266667</v>
          </cell>
        </row>
        <row r="16">
          <cell r="A16" t="str">
            <v>Popayán</v>
          </cell>
          <cell r="B16">
            <v>28.042000000000002</v>
          </cell>
          <cell r="C16">
            <v>21.322666666666699</v>
          </cell>
          <cell r="D16">
            <v>20.853000000000002</v>
          </cell>
          <cell r="E16">
            <v>20.0393333333333</v>
          </cell>
          <cell r="F16">
            <v>20.719666669999999</v>
          </cell>
        </row>
        <row r="17">
          <cell r="A17" t="str">
            <v>Armenia</v>
          </cell>
          <cell r="B17">
            <v>20.123000000000001</v>
          </cell>
          <cell r="C17">
            <v>20.858000000000001</v>
          </cell>
          <cell r="D17">
            <v>22.3386666666667</v>
          </cell>
          <cell r="E17">
            <v>21.6666666666667</v>
          </cell>
          <cell r="F17">
            <v>20.446666669999999</v>
          </cell>
        </row>
        <row r="18">
          <cell r="A18" t="str">
            <v>Neiva</v>
          </cell>
          <cell r="B18">
            <v>20.515000000000001</v>
          </cell>
          <cell r="C18">
            <v>20.0513333333333</v>
          </cell>
          <cell r="D18">
            <v>18.238333333333301</v>
          </cell>
          <cell r="E18">
            <v>16.7046666666667</v>
          </cell>
          <cell r="F18">
            <v>18.067666670000001</v>
          </cell>
        </row>
        <row r="19">
          <cell r="A19" t="str">
            <v>Santa Marta</v>
          </cell>
          <cell r="B19">
            <v>23.196000000000002</v>
          </cell>
          <cell r="C19">
            <v>17.625</v>
          </cell>
          <cell r="D19">
            <v>17.069666666666699</v>
          </cell>
          <cell r="E19">
            <v>18.84</v>
          </cell>
          <cell r="F19">
            <v>17.568666669999999</v>
          </cell>
        </row>
        <row r="20">
          <cell r="A20" t="str">
            <v>Valledupar</v>
          </cell>
          <cell r="B20">
            <v>17.058333333333302</v>
          </cell>
          <cell r="C20">
            <v>15.377000000000001</v>
          </cell>
          <cell r="D20">
            <v>16.751666666666701</v>
          </cell>
          <cell r="E20">
            <v>15.237</v>
          </cell>
          <cell r="F20">
            <v>16.325333329999999</v>
          </cell>
        </row>
        <row r="21">
          <cell r="A21" t="str">
            <v>Sincelejo</v>
          </cell>
          <cell r="B21">
            <v>11.0636666666667</v>
          </cell>
          <cell r="C21">
            <v>11.183666666666699</v>
          </cell>
          <cell r="D21">
            <v>10.4396666666667</v>
          </cell>
          <cell r="E21">
            <v>14.1223333333333</v>
          </cell>
          <cell r="F21">
            <v>11.576000000000001</v>
          </cell>
        </row>
        <row r="22">
          <cell r="A22" t="str">
            <v>Tunja</v>
          </cell>
          <cell r="B22">
            <v>7.1920000000000002</v>
          </cell>
          <cell r="C22">
            <v>10.671333333333299</v>
          </cell>
          <cell r="D22">
            <v>10.381</v>
          </cell>
          <cell r="E22">
            <v>9.1150000000000002</v>
          </cell>
          <cell r="F22">
            <v>10.956666670000001</v>
          </cell>
        </row>
        <row r="23">
          <cell r="A23" t="str">
            <v>Riohacha</v>
          </cell>
          <cell r="B23">
            <v>10.145666666666701</v>
          </cell>
          <cell r="C23">
            <v>8.3719999999999999</v>
          </cell>
          <cell r="D23">
            <v>8.1453333333333298</v>
          </cell>
          <cell r="E23">
            <v>7.9169999999999998</v>
          </cell>
          <cell r="F23">
            <v>9.0573333330000008</v>
          </cell>
        </row>
        <row r="24">
          <cell r="A24" t="str">
            <v>Quibdó</v>
          </cell>
          <cell r="B24">
            <v>9.1083333333333307</v>
          </cell>
          <cell r="C24">
            <v>6.0633333333333299</v>
          </cell>
          <cell r="D24">
            <v>5.55</v>
          </cell>
          <cell r="E24">
            <v>7.1820000000000004</v>
          </cell>
          <cell r="F24">
            <v>7.9836666669999996</v>
          </cell>
        </row>
        <row r="25">
          <cell r="A25" t="str">
            <v>Florencia</v>
          </cell>
          <cell r="B25">
            <v>6.6483333333333299</v>
          </cell>
          <cell r="C25">
            <v>7.2510000000000003</v>
          </cell>
          <cell r="D25">
            <v>7.9556666666666702</v>
          </cell>
          <cell r="E25">
            <v>8.6620000000000008</v>
          </cell>
          <cell r="F25">
            <v>7.4429999999999996</v>
          </cell>
        </row>
      </sheetData>
      <sheetData sheetId="22">
        <row r="2">
          <cell r="A2" t="str">
            <v>Colombia</v>
          </cell>
          <cell r="B2">
            <v>169.820333333333</v>
          </cell>
          <cell r="C2">
            <v>170.55133333333299</v>
          </cell>
          <cell r="D2">
            <v>222.916333333333</v>
          </cell>
          <cell r="E2">
            <v>205.66499999999999</v>
          </cell>
          <cell r="F2">
            <v>169.31233330000001</v>
          </cell>
        </row>
        <row r="3">
          <cell r="A3" t="str">
            <v>Bogotá</v>
          </cell>
          <cell r="B3">
            <v>19.744666666666699</v>
          </cell>
          <cell r="C3">
            <v>18.6673333333333</v>
          </cell>
          <cell r="D3">
            <v>22.633666666666699</v>
          </cell>
          <cell r="E3">
            <v>27.822666666666699</v>
          </cell>
          <cell r="F3">
            <v>32.219333329999998</v>
          </cell>
        </row>
        <row r="4">
          <cell r="A4" t="str">
            <v>Medellín</v>
          </cell>
          <cell r="B4">
            <v>15.5583333333333</v>
          </cell>
          <cell r="C4">
            <v>24.072666666666699</v>
          </cell>
          <cell r="D4">
            <v>19.385666666666701</v>
          </cell>
          <cell r="E4">
            <v>18.794333333333299</v>
          </cell>
          <cell r="F4">
            <v>20.248000000000001</v>
          </cell>
        </row>
        <row r="5">
          <cell r="A5" t="str">
            <v>Cali</v>
          </cell>
          <cell r="B5">
            <v>8.4179999999999993</v>
          </cell>
          <cell r="C5">
            <v>10.2106666666667</v>
          </cell>
          <cell r="D5">
            <v>18.699666666666701</v>
          </cell>
          <cell r="E5">
            <v>6.8653333333333304</v>
          </cell>
          <cell r="F5">
            <v>10.091333329999999</v>
          </cell>
        </row>
        <row r="6">
          <cell r="A6" t="str">
            <v>Barranquilla</v>
          </cell>
          <cell r="B6">
            <v>1.8946666666666701</v>
          </cell>
          <cell r="C6">
            <v>3.1586666666666701</v>
          </cell>
          <cell r="D6">
            <v>4.3620000000000001</v>
          </cell>
          <cell r="E6">
            <v>0.98566666666666702</v>
          </cell>
          <cell r="F6">
            <v>3.9359999999999999</v>
          </cell>
        </row>
        <row r="7">
          <cell r="A7" t="str">
            <v>Bucaramanga</v>
          </cell>
          <cell r="B7">
            <v>3.9510000000000001</v>
          </cell>
          <cell r="C7">
            <v>3.49033333333333</v>
          </cell>
          <cell r="D7">
            <v>3.2469999999999999</v>
          </cell>
          <cell r="E7">
            <v>1.8723333333333301</v>
          </cell>
          <cell r="F7">
            <v>2.6309999999999998</v>
          </cell>
        </row>
        <row r="8">
          <cell r="A8" t="str">
            <v>Cúcuta</v>
          </cell>
          <cell r="B8">
            <v>2.7896666666666698</v>
          </cell>
          <cell r="C8">
            <v>1.8460000000000001</v>
          </cell>
          <cell r="D8">
            <v>3.08</v>
          </cell>
          <cell r="E8">
            <v>1.8173333333333299</v>
          </cell>
          <cell r="F8">
            <v>2.3010000000000002</v>
          </cell>
        </row>
        <row r="9">
          <cell r="A9" t="str">
            <v>Ibagué</v>
          </cell>
          <cell r="B9">
            <v>3.8763333333333301</v>
          </cell>
          <cell r="C9">
            <v>1.13266666666667</v>
          </cell>
          <cell r="D9">
            <v>2.4470000000000001</v>
          </cell>
          <cell r="E9">
            <v>2.6203333333333299</v>
          </cell>
          <cell r="F9">
            <v>2.1429999999999998</v>
          </cell>
        </row>
        <row r="10">
          <cell r="A10" t="str">
            <v>Sincelejo</v>
          </cell>
          <cell r="B10">
            <v>1.82</v>
          </cell>
          <cell r="C10">
            <v>0.89733333333333298</v>
          </cell>
          <cell r="D10">
            <v>0.85266666666666702</v>
          </cell>
          <cell r="E10">
            <v>1.2649999999999999</v>
          </cell>
          <cell r="F10">
            <v>1.8966666670000001</v>
          </cell>
        </row>
        <row r="11">
          <cell r="A11" t="str">
            <v>Pasto</v>
          </cell>
          <cell r="B11">
            <v>0.57066666666666699</v>
          </cell>
          <cell r="C11">
            <v>0.56133333333333302</v>
          </cell>
          <cell r="D11">
            <v>1.5609999999999999</v>
          </cell>
          <cell r="E11">
            <v>0.94033333333333302</v>
          </cell>
          <cell r="F11">
            <v>1.7396666670000001</v>
          </cell>
        </row>
        <row r="12">
          <cell r="A12" t="str">
            <v>Manizales</v>
          </cell>
          <cell r="B12">
            <v>3.5356666666666698</v>
          </cell>
          <cell r="C12">
            <v>1.282</v>
          </cell>
          <cell r="D12">
            <v>2.6183333333333301</v>
          </cell>
          <cell r="E12">
            <v>1.45933333333333</v>
          </cell>
          <cell r="F12">
            <v>1.6566666670000001</v>
          </cell>
        </row>
        <row r="13">
          <cell r="A13" t="str">
            <v>Santa Marta</v>
          </cell>
          <cell r="B13">
            <v>1.63066666666667</v>
          </cell>
          <cell r="C13">
            <v>1.57066666666667</v>
          </cell>
          <cell r="D13">
            <v>2</v>
          </cell>
          <cell r="E13">
            <v>1.7796666666666701</v>
          </cell>
          <cell r="F13">
            <v>1.6</v>
          </cell>
        </row>
        <row r="14">
          <cell r="A14" t="str">
            <v>Neiva</v>
          </cell>
          <cell r="B14">
            <v>0.63</v>
          </cell>
          <cell r="C14">
            <v>2.0433333333333299</v>
          </cell>
          <cell r="D14">
            <v>1.4246666666666701</v>
          </cell>
          <cell r="E14">
            <v>1.07</v>
          </cell>
          <cell r="F14">
            <v>1.5249999999999999</v>
          </cell>
        </row>
        <row r="15">
          <cell r="A15" t="str">
            <v>Armenia</v>
          </cell>
          <cell r="B15">
            <v>0.74933333333333296</v>
          </cell>
          <cell r="C15">
            <v>1.12066666666667</v>
          </cell>
          <cell r="D15">
            <v>1.5736666666666701</v>
          </cell>
          <cell r="E15">
            <v>1.619</v>
          </cell>
          <cell r="F15">
            <v>1.3883333330000001</v>
          </cell>
        </row>
        <row r="16">
          <cell r="A16" t="str">
            <v>Cartagena</v>
          </cell>
          <cell r="B16">
            <v>1.379</v>
          </cell>
          <cell r="C16">
            <v>1.2023333333333299</v>
          </cell>
          <cell r="D16">
            <v>1.73766666666667</v>
          </cell>
          <cell r="E16">
            <v>2.45333333333333</v>
          </cell>
          <cell r="F16">
            <v>1.3173333330000001</v>
          </cell>
        </row>
        <row r="17">
          <cell r="A17" t="str">
            <v>Pereira</v>
          </cell>
          <cell r="B17">
            <v>1.502</v>
          </cell>
          <cell r="C17">
            <v>4.7393333333333301</v>
          </cell>
          <cell r="D17">
            <v>3.3656666666666699</v>
          </cell>
          <cell r="E17">
            <v>2.9513333333333298</v>
          </cell>
          <cell r="F17">
            <v>0.98066666700000005</v>
          </cell>
        </row>
        <row r="18">
          <cell r="A18" t="str">
            <v>Quibdó</v>
          </cell>
          <cell r="B18">
            <v>1.246</v>
          </cell>
          <cell r="C18">
            <v>0.89566666666666706</v>
          </cell>
          <cell r="D18">
            <v>0.78866666666666696</v>
          </cell>
          <cell r="E18">
            <v>0.61766666666666703</v>
          </cell>
          <cell r="F18">
            <v>0.932666667</v>
          </cell>
        </row>
        <row r="19">
          <cell r="A19" t="str">
            <v>Riohacha</v>
          </cell>
          <cell r="B19">
            <v>0.80266666666666697</v>
          </cell>
          <cell r="C19">
            <v>1.0169999999999999</v>
          </cell>
          <cell r="D19">
            <v>0.48499999999999999</v>
          </cell>
          <cell r="E19">
            <v>0.53666666666666696</v>
          </cell>
          <cell r="F19">
            <v>0.88100000000000001</v>
          </cell>
        </row>
        <row r="20">
          <cell r="A20" t="str">
            <v>Popayán</v>
          </cell>
          <cell r="B20">
            <v>0.167333333333333</v>
          </cell>
          <cell r="C20">
            <v>0.286333333333333</v>
          </cell>
          <cell r="D20">
            <v>0.67333333333333301</v>
          </cell>
          <cell r="E20">
            <v>0.54300000000000004</v>
          </cell>
          <cell r="F20">
            <v>0.77266666699999997</v>
          </cell>
        </row>
        <row r="21">
          <cell r="A21" t="str">
            <v>Montería</v>
          </cell>
          <cell r="B21">
            <v>0.72099999999999997</v>
          </cell>
          <cell r="C21">
            <v>1.09233333333333</v>
          </cell>
          <cell r="D21">
            <v>1.17366666666667</v>
          </cell>
          <cell r="E21">
            <v>1.46566666666667</v>
          </cell>
          <cell r="F21">
            <v>0.674666667</v>
          </cell>
        </row>
        <row r="22">
          <cell r="A22" t="str">
            <v>Valledupar</v>
          </cell>
          <cell r="B22">
            <v>1.21766666666667</v>
          </cell>
          <cell r="C22">
            <v>1.28633333333333</v>
          </cell>
          <cell r="D22">
            <v>1.577</v>
          </cell>
          <cell r="E22">
            <v>0.49633333333333302</v>
          </cell>
          <cell r="F22">
            <v>0.62333333300000004</v>
          </cell>
        </row>
        <row r="23">
          <cell r="A23" t="str">
            <v>Villavicencio</v>
          </cell>
          <cell r="B23">
            <v>0.88166666666666704</v>
          </cell>
          <cell r="C23">
            <v>0.85599999999999998</v>
          </cell>
          <cell r="D23">
            <v>1.208</v>
          </cell>
          <cell r="E23">
            <v>0.22900000000000001</v>
          </cell>
          <cell r="F23">
            <v>0.554666667</v>
          </cell>
        </row>
        <row r="24">
          <cell r="A24" t="str">
            <v>Florencia</v>
          </cell>
          <cell r="B24">
            <v>0.28799999999999998</v>
          </cell>
          <cell r="C24">
            <v>0.26533333333333298</v>
          </cell>
          <cell r="D24">
            <v>0.22233333333333299</v>
          </cell>
          <cell r="E24">
            <v>0.30266666666666697</v>
          </cell>
          <cell r="F24">
            <v>0.166333333</v>
          </cell>
        </row>
        <row r="25">
          <cell r="A25" t="str">
            <v>Tunja</v>
          </cell>
          <cell r="B25">
            <v>0.45133333333333298</v>
          </cell>
          <cell r="C25">
            <v>0.16900000000000001</v>
          </cell>
          <cell r="D25">
            <v>0.13466666666666699</v>
          </cell>
          <cell r="E25">
            <v>0.113666666666667</v>
          </cell>
          <cell r="F25">
            <v>5.0666666999999999E-2</v>
          </cell>
        </row>
      </sheetData>
      <sheetData sheetId="23">
        <row r="2">
          <cell r="A2" t="str">
            <v>Colombia</v>
          </cell>
          <cell r="B2">
            <v>13987.5856666667</v>
          </cell>
          <cell r="C2">
            <v>13165.707</v>
          </cell>
          <cell r="D2">
            <v>13023.062666666699</v>
          </cell>
          <cell r="E2">
            <v>12948.6176666667</v>
          </cell>
          <cell r="F2">
            <v>12542.99567</v>
          </cell>
        </row>
        <row r="3">
          <cell r="A3" t="str">
            <v>Bogotá</v>
          </cell>
          <cell r="B3">
            <v>1960.432</v>
          </cell>
          <cell r="C3">
            <v>1933.75966666667</v>
          </cell>
          <cell r="D3">
            <v>1868.62466666667</v>
          </cell>
          <cell r="E3">
            <v>1745.8966666666699</v>
          </cell>
          <cell r="F3">
            <v>1638.8116669999999</v>
          </cell>
        </row>
        <row r="4">
          <cell r="A4" t="str">
            <v>Medellín</v>
          </cell>
          <cell r="B4">
            <v>1049.271</v>
          </cell>
          <cell r="C4">
            <v>988.80166666666696</v>
          </cell>
          <cell r="D4">
            <v>1007.099</v>
          </cell>
          <cell r="E4">
            <v>1014.59933333333</v>
          </cell>
          <cell r="F4">
            <v>999.19166670000004</v>
          </cell>
        </row>
        <row r="5">
          <cell r="A5" t="str">
            <v>Cali</v>
          </cell>
          <cell r="B5">
            <v>640.41399999999999</v>
          </cell>
          <cell r="C5">
            <v>596.38699999999994</v>
          </cell>
          <cell r="D5">
            <v>584.63066666666703</v>
          </cell>
          <cell r="E5">
            <v>666.28133333333301</v>
          </cell>
          <cell r="F5">
            <v>640.59733329999995</v>
          </cell>
        </row>
        <row r="6">
          <cell r="A6" t="str">
            <v>Barranquilla</v>
          </cell>
          <cell r="B6">
            <v>577.19066666666697</v>
          </cell>
          <cell r="C6">
            <v>564.64466666666704</v>
          </cell>
          <cell r="D6">
            <v>590.13300000000004</v>
          </cell>
          <cell r="E6">
            <v>569.92100000000005</v>
          </cell>
          <cell r="F6">
            <v>522.11866669999995</v>
          </cell>
        </row>
        <row r="7">
          <cell r="A7" t="str">
            <v>Cartagena</v>
          </cell>
          <cell r="B7">
            <v>320.09500000000003</v>
          </cell>
          <cell r="C7">
            <v>297.84666666666698</v>
          </cell>
          <cell r="D7">
            <v>300.60333333333301</v>
          </cell>
          <cell r="E7">
            <v>298.52166666666699</v>
          </cell>
          <cell r="F7">
            <v>296.39400000000001</v>
          </cell>
        </row>
        <row r="8">
          <cell r="A8" t="str">
            <v>Bucaramanga</v>
          </cell>
          <cell r="B8">
            <v>290.17633333333299</v>
          </cell>
          <cell r="C8">
            <v>255.732</v>
          </cell>
          <cell r="D8">
            <v>229.54433333333299</v>
          </cell>
          <cell r="E8">
            <v>258.63433333333302</v>
          </cell>
          <cell r="F8">
            <v>244.4146667</v>
          </cell>
        </row>
        <row r="9">
          <cell r="A9" t="str">
            <v>Cúcuta</v>
          </cell>
          <cell r="B9">
            <v>219.607</v>
          </cell>
          <cell r="C9">
            <v>213.29533333333299</v>
          </cell>
          <cell r="D9">
            <v>216.517</v>
          </cell>
          <cell r="E9">
            <v>211.582666666667</v>
          </cell>
          <cell r="F9">
            <v>202.0133333</v>
          </cell>
        </row>
        <row r="10">
          <cell r="A10" t="str">
            <v>Pereira</v>
          </cell>
          <cell r="B10">
            <v>198.470666666667</v>
          </cell>
          <cell r="C10">
            <v>169.61133333333299</v>
          </cell>
          <cell r="D10">
            <v>169.304</v>
          </cell>
          <cell r="E10">
            <v>166.39766666666699</v>
          </cell>
          <cell r="F10">
            <v>171.20633330000001</v>
          </cell>
        </row>
        <row r="11">
          <cell r="A11" t="str">
            <v>Manizales</v>
          </cell>
          <cell r="B11">
            <v>141.97800000000001</v>
          </cell>
          <cell r="C11">
            <v>140.19733333333301</v>
          </cell>
          <cell r="D11">
            <v>137.05600000000001</v>
          </cell>
          <cell r="E11">
            <v>136.660666666667</v>
          </cell>
          <cell r="F11">
            <v>136.57033329999999</v>
          </cell>
        </row>
        <row r="12">
          <cell r="A12" t="str">
            <v>Ibagué</v>
          </cell>
          <cell r="B12">
            <v>116.855</v>
          </cell>
          <cell r="C12">
            <v>115.542333333333</v>
          </cell>
          <cell r="D12">
            <v>131.595333333333</v>
          </cell>
          <cell r="E12">
            <v>121.84699999999999</v>
          </cell>
          <cell r="F12">
            <v>126.60299999999999</v>
          </cell>
        </row>
        <row r="13">
          <cell r="A13" t="str">
            <v>Santa Marta</v>
          </cell>
          <cell r="B13">
            <v>118.241</v>
          </cell>
          <cell r="C13">
            <v>124.49299999999999</v>
          </cell>
          <cell r="D13">
            <v>123.563666666667</v>
          </cell>
          <cell r="E13">
            <v>125.946666666667</v>
          </cell>
          <cell r="F13">
            <v>122.54900000000001</v>
          </cell>
        </row>
        <row r="14">
          <cell r="A14" t="str">
            <v>Villavicencio</v>
          </cell>
          <cell r="B14">
            <v>104.399</v>
          </cell>
          <cell r="C14">
            <v>106.82899999999999</v>
          </cell>
          <cell r="D14">
            <v>113.634666666667</v>
          </cell>
          <cell r="E14">
            <v>108.50700000000001</v>
          </cell>
          <cell r="F14">
            <v>107.4886667</v>
          </cell>
        </row>
        <row r="15">
          <cell r="A15" t="str">
            <v>Valledupar</v>
          </cell>
          <cell r="B15">
            <v>104.339</v>
          </cell>
          <cell r="C15">
            <v>94.946666666666701</v>
          </cell>
          <cell r="D15">
            <v>98.544333333333299</v>
          </cell>
          <cell r="E15">
            <v>108.471</v>
          </cell>
          <cell r="F15">
            <v>95.570999999999998</v>
          </cell>
        </row>
        <row r="16">
          <cell r="A16" t="str">
            <v>Pasto</v>
          </cell>
          <cell r="B16">
            <v>95.139333333333298</v>
          </cell>
          <cell r="C16">
            <v>91.1816666666667</v>
          </cell>
          <cell r="D16">
            <v>91.703333333333305</v>
          </cell>
          <cell r="E16">
            <v>93.511666666666699</v>
          </cell>
          <cell r="F16">
            <v>88.057000000000002</v>
          </cell>
        </row>
        <row r="17">
          <cell r="A17" t="str">
            <v>Neiva</v>
          </cell>
          <cell r="B17">
            <v>85.683999999999997</v>
          </cell>
          <cell r="C17">
            <v>90.976333333333301</v>
          </cell>
          <cell r="D17">
            <v>89.2023333333333</v>
          </cell>
          <cell r="E17">
            <v>86.847666666666697</v>
          </cell>
          <cell r="F17">
            <v>87.034333329999995</v>
          </cell>
        </row>
        <row r="18">
          <cell r="A18" t="str">
            <v>Armenia</v>
          </cell>
          <cell r="B18">
            <v>91.335333333333296</v>
          </cell>
          <cell r="C18">
            <v>97.560666666666705</v>
          </cell>
          <cell r="D18">
            <v>91.771000000000001</v>
          </cell>
          <cell r="E18">
            <v>88.708666666666701</v>
          </cell>
          <cell r="F18">
            <v>84.025999999999996</v>
          </cell>
        </row>
        <row r="19">
          <cell r="A19" t="str">
            <v>Popayán</v>
          </cell>
          <cell r="B19">
            <v>73.774333333333303</v>
          </cell>
          <cell r="C19">
            <v>81.771000000000001</v>
          </cell>
          <cell r="D19">
            <v>79.114999999999995</v>
          </cell>
          <cell r="E19">
            <v>80.888000000000005</v>
          </cell>
          <cell r="F19">
            <v>82.637666670000002</v>
          </cell>
        </row>
        <row r="20">
          <cell r="A20" t="str">
            <v>Montería</v>
          </cell>
          <cell r="B20">
            <v>74.4286666666667</v>
          </cell>
          <cell r="C20">
            <v>73.707999999999998</v>
          </cell>
          <cell r="D20">
            <v>75.040666666666695</v>
          </cell>
          <cell r="E20">
            <v>78.591666666666697</v>
          </cell>
          <cell r="F20">
            <v>79.510000000000005</v>
          </cell>
        </row>
        <row r="21">
          <cell r="A21" t="str">
            <v>Sincelejo</v>
          </cell>
          <cell r="B21">
            <v>66.977000000000004</v>
          </cell>
          <cell r="C21">
            <v>75.608333333333306</v>
          </cell>
          <cell r="D21">
            <v>80.085333333333296</v>
          </cell>
          <cell r="E21">
            <v>71.799333333333294</v>
          </cell>
          <cell r="F21">
            <v>63.749333329999999</v>
          </cell>
        </row>
        <row r="22">
          <cell r="A22" t="str">
            <v>Tunja</v>
          </cell>
          <cell r="B22">
            <v>49.082000000000001</v>
          </cell>
          <cell r="C22">
            <v>50.373666666666701</v>
          </cell>
          <cell r="D22">
            <v>49.029000000000003</v>
          </cell>
          <cell r="E22">
            <v>49.756666666666703</v>
          </cell>
          <cell r="F22">
            <v>50.149000000000001</v>
          </cell>
        </row>
        <row r="23">
          <cell r="A23" t="str">
            <v>Florencia</v>
          </cell>
          <cell r="B23">
            <v>40.749333333333297</v>
          </cell>
          <cell r="C23">
            <v>43.171333333333301</v>
          </cell>
          <cell r="D23">
            <v>43.393333333333302</v>
          </cell>
          <cell r="E23">
            <v>41.887666666666703</v>
          </cell>
          <cell r="F23">
            <v>45.091999999999999</v>
          </cell>
        </row>
        <row r="24">
          <cell r="A24" t="str">
            <v>Riohacha</v>
          </cell>
          <cell r="B24">
            <v>46.210999999999999</v>
          </cell>
          <cell r="C24">
            <v>37.8556666666667</v>
          </cell>
          <cell r="D24">
            <v>40.035333333333298</v>
          </cell>
          <cell r="E24">
            <v>45.717666666666702</v>
          </cell>
          <cell r="F24">
            <v>42.874000000000002</v>
          </cell>
        </row>
        <row r="25">
          <cell r="A25" t="str">
            <v>Quibdó</v>
          </cell>
          <cell r="B25">
            <v>34.4746666666667</v>
          </cell>
          <cell r="C25">
            <v>33.578333333333298</v>
          </cell>
          <cell r="D25">
            <v>29.406333333333301</v>
          </cell>
          <cell r="E25">
            <v>28.32</v>
          </cell>
          <cell r="F25">
            <v>27.056666669999998</v>
          </cell>
        </row>
      </sheetData>
      <sheetData sheetId="24">
        <row r="2">
          <cell r="A2" t="str">
            <v>Colombia</v>
          </cell>
          <cell r="B2">
            <v>5737.6976666666696</v>
          </cell>
          <cell r="C2">
            <v>6203.6646666666702</v>
          </cell>
          <cell r="D2">
            <v>7200.5519999999997</v>
          </cell>
          <cell r="E2">
            <v>6950.1243333333296</v>
          </cell>
          <cell r="F2">
            <v>7804.0596670000004</v>
          </cell>
        </row>
        <row r="3">
          <cell r="A3" t="str">
            <v>Bogotá</v>
          </cell>
          <cell r="B3">
            <v>994.07166666666706</v>
          </cell>
          <cell r="C3">
            <v>891.56766666666704</v>
          </cell>
          <cell r="D3">
            <v>1328.11466666667</v>
          </cell>
          <cell r="E3">
            <v>1397.2</v>
          </cell>
          <cell r="F3">
            <v>1609.275333</v>
          </cell>
        </row>
        <row r="4">
          <cell r="A4" t="str">
            <v>Medellín</v>
          </cell>
          <cell r="B4">
            <v>448.952</v>
          </cell>
          <cell r="C4">
            <v>505.13833333333298</v>
          </cell>
          <cell r="D4">
            <v>546.97500000000002</v>
          </cell>
          <cell r="E4">
            <v>552.41566666666699</v>
          </cell>
          <cell r="F4">
            <v>617.70733329999996</v>
          </cell>
        </row>
        <row r="5">
          <cell r="A5" t="str">
            <v>Cali</v>
          </cell>
          <cell r="B5">
            <v>400.97933333333299</v>
          </cell>
          <cell r="C5">
            <v>494.60166666666697</v>
          </cell>
          <cell r="D5">
            <v>512.56333333333305</v>
          </cell>
          <cell r="E5">
            <v>342.55766666666699</v>
          </cell>
          <cell r="F5">
            <v>421.15300000000002</v>
          </cell>
        </row>
        <row r="6">
          <cell r="A6" t="str">
            <v>Bucaramanga</v>
          </cell>
          <cell r="B6">
            <v>184.92466666666701</v>
          </cell>
          <cell r="C6">
            <v>197.429</v>
          </cell>
          <cell r="D6">
            <v>231.863666666667</v>
          </cell>
          <cell r="E6">
            <v>193.58199999999999</v>
          </cell>
          <cell r="F6">
            <v>202.7873333</v>
          </cell>
        </row>
        <row r="7">
          <cell r="A7" t="str">
            <v>Barranquilla</v>
          </cell>
          <cell r="B7">
            <v>93.676666666666705</v>
          </cell>
          <cell r="C7">
            <v>128.18199999999999</v>
          </cell>
          <cell r="D7">
            <v>125.148333333333</v>
          </cell>
          <cell r="E7">
            <v>94.605666666666707</v>
          </cell>
          <cell r="F7">
            <v>140.54533330000001</v>
          </cell>
        </row>
        <row r="8">
          <cell r="A8" t="str">
            <v>Cúcuta</v>
          </cell>
          <cell r="B8">
            <v>119.04300000000001</v>
          </cell>
          <cell r="C8">
            <v>112.607</v>
          </cell>
          <cell r="D8">
            <v>130.19266666666701</v>
          </cell>
          <cell r="E8">
            <v>110.728666666667</v>
          </cell>
          <cell r="F8">
            <v>136.709</v>
          </cell>
        </row>
        <row r="9">
          <cell r="A9" t="str">
            <v>Ibagué</v>
          </cell>
          <cell r="B9">
            <v>90.094666666666697</v>
          </cell>
          <cell r="C9">
            <v>76.216666666666697</v>
          </cell>
          <cell r="D9">
            <v>91.853666666666697</v>
          </cell>
          <cell r="E9">
            <v>97.097666666666697</v>
          </cell>
          <cell r="F9">
            <v>109.437</v>
          </cell>
        </row>
        <row r="10">
          <cell r="A10" t="str">
            <v>Pasto</v>
          </cell>
          <cell r="B10">
            <v>63.001333333333299</v>
          </cell>
          <cell r="C10">
            <v>58.152666666666697</v>
          </cell>
          <cell r="D10">
            <v>65.849333333333306</v>
          </cell>
          <cell r="E10">
            <v>70.613</v>
          </cell>
          <cell r="F10">
            <v>86.057666670000003</v>
          </cell>
        </row>
        <row r="11">
          <cell r="A11" t="str">
            <v>Pereira</v>
          </cell>
          <cell r="B11">
            <v>74.418666666666695</v>
          </cell>
          <cell r="C11">
            <v>69.266999999999996</v>
          </cell>
          <cell r="D11">
            <v>97.674666666666695</v>
          </cell>
          <cell r="E11">
            <v>85.286333333333303</v>
          </cell>
          <cell r="F11">
            <v>84.599000000000004</v>
          </cell>
        </row>
        <row r="12">
          <cell r="A12" t="str">
            <v>Santa Marta</v>
          </cell>
          <cell r="B12">
            <v>53.423000000000002</v>
          </cell>
          <cell r="C12">
            <v>63.689333333333302</v>
          </cell>
          <cell r="D12">
            <v>55.246333333333297</v>
          </cell>
          <cell r="E12">
            <v>66.302333333333294</v>
          </cell>
          <cell r="F12">
            <v>73.048000000000002</v>
          </cell>
        </row>
        <row r="13">
          <cell r="A13" t="str">
            <v>Cartagena</v>
          </cell>
          <cell r="B13">
            <v>59.7856666666667</v>
          </cell>
          <cell r="C13">
            <v>114.163</v>
          </cell>
          <cell r="D13">
            <v>109.556666666667</v>
          </cell>
          <cell r="E13">
            <v>72.049000000000007</v>
          </cell>
          <cell r="F13">
            <v>69.594999999999999</v>
          </cell>
        </row>
        <row r="14">
          <cell r="A14" t="str">
            <v>Villavicencio</v>
          </cell>
          <cell r="B14">
            <v>63.781333333333301</v>
          </cell>
          <cell r="C14">
            <v>55.456000000000003</v>
          </cell>
          <cell r="D14">
            <v>51.956333333333298</v>
          </cell>
          <cell r="E14">
            <v>57.7603333333333</v>
          </cell>
          <cell r="F14">
            <v>65.992000000000004</v>
          </cell>
        </row>
        <row r="15">
          <cell r="A15" t="str">
            <v>Manizales</v>
          </cell>
          <cell r="B15">
            <v>49.938333333333297</v>
          </cell>
          <cell r="C15">
            <v>47.057000000000002</v>
          </cell>
          <cell r="D15">
            <v>51.000333333333302</v>
          </cell>
          <cell r="E15">
            <v>67.430666666666696</v>
          </cell>
          <cell r="F15">
            <v>61.566333329999999</v>
          </cell>
        </row>
        <row r="16">
          <cell r="A16" t="str">
            <v>Neiva</v>
          </cell>
          <cell r="B16">
            <v>55.743666666666698</v>
          </cell>
          <cell r="C16">
            <v>47.612333333333297</v>
          </cell>
          <cell r="D16">
            <v>58.326000000000001</v>
          </cell>
          <cell r="E16">
            <v>57.460999999999999</v>
          </cell>
          <cell r="F16">
            <v>58.887</v>
          </cell>
        </row>
        <row r="17">
          <cell r="A17" t="str">
            <v>Sincelejo</v>
          </cell>
          <cell r="B17">
            <v>32.487666666666698</v>
          </cell>
          <cell r="C17">
            <v>36.945333333333302</v>
          </cell>
          <cell r="D17">
            <v>45.701666666666704</v>
          </cell>
          <cell r="E17">
            <v>44.198333333333302</v>
          </cell>
          <cell r="F17">
            <v>47.511666669999997</v>
          </cell>
        </row>
        <row r="18">
          <cell r="A18" t="str">
            <v>Armenia</v>
          </cell>
          <cell r="B18">
            <v>47.154666666666699</v>
          </cell>
          <cell r="C18">
            <v>34.155000000000001</v>
          </cell>
          <cell r="D18">
            <v>34.654333333333298</v>
          </cell>
          <cell r="E18">
            <v>34.466000000000001</v>
          </cell>
          <cell r="F18">
            <v>41.500333329999997</v>
          </cell>
        </row>
        <row r="19">
          <cell r="A19" t="str">
            <v>Valledupar</v>
          </cell>
          <cell r="B19">
            <v>41.924333333333301</v>
          </cell>
          <cell r="C19">
            <v>35.6503333333333</v>
          </cell>
          <cell r="D19">
            <v>41.975333333333303</v>
          </cell>
          <cell r="E19">
            <v>30.872666666666699</v>
          </cell>
          <cell r="F19">
            <v>39.426333329999999</v>
          </cell>
        </row>
        <row r="20">
          <cell r="A20" t="str">
            <v>Riohacha</v>
          </cell>
          <cell r="B20">
            <v>24.4903333333333</v>
          </cell>
          <cell r="C20">
            <v>30.753</v>
          </cell>
          <cell r="D20">
            <v>36.533999999999999</v>
          </cell>
          <cell r="E20">
            <v>20.266666666666701</v>
          </cell>
          <cell r="F20">
            <v>38.493000000000002</v>
          </cell>
        </row>
        <row r="21">
          <cell r="A21" t="str">
            <v>Montería</v>
          </cell>
          <cell r="B21">
            <v>60.7603333333333</v>
          </cell>
          <cell r="C21">
            <v>49.540666666666702</v>
          </cell>
          <cell r="D21">
            <v>51.512666666666703</v>
          </cell>
          <cell r="E21">
            <v>37.654666666666699</v>
          </cell>
          <cell r="F21">
            <v>32.552999999999997</v>
          </cell>
        </row>
        <row r="22">
          <cell r="A22" t="str">
            <v>Popayán</v>
          </cell>
          <cell r="B22">
            <v>42.518333333333302</v>
          </cell>
          <cell r="C22">
            <v>37.576333333333302</v>
          </cell>
          <cell r="D22">
            <v>40.832333333333303</v>
          </cell>
          <cell r="E22">
            <v>34.8066666666667</v>
          </cell>
          <cell r="F22">
            <v>31.567</v>
          </cell>
        </row>
        <row r="23">
          <cell r="A23" t="str">
            <v>Tunja</v>
          </cell>
          <cell r="B23">
            <v>18.489999999999998</v>
          </cell>
          <cell r="C23">
            <v>8.3610000000000007</v>
          </cell>
          <cell r="D23">
            <v>21.783333333333299</v>
          </cell>
          <cell r="E23">
            <v>18.408999999999999</v>
          </cell>
          <cell r="F23">
            <v>18.740333329999999</v>
          </cell>
        </row>
        <row r="24">
          <cell r="A24" t="str">
            <v>Quibdó</v>
          </cell>
          <cell r="B24">
            <v>8.0670000000000002</v>
          </cell>
          <cell r="C24">
            <v>8.8746666666666592</v>
          </cell>
          <cell r="D24">
            <v>8.0933333333333302</v>
          </cell>
          <cell r="E24">
            <v>8.7880000000000003</v>
          </cell>
          <cell r="F24">
            <v>11.57433333</v>
          </cell>
        </row>
        <row r="25">
          <cell r="A25" t="str">
            <v>Florencia</v>
          </cell>
          <cell r="B25">
            <v>13.9</v>
          </cell>
          <cell r="C25">
            <v>7.81633333333333</v>
          </cell>
          <cell r="D25">
            <v>11.6976666666667</v>
          </cell>
          <cell r="E25">
            <v>12.286666666666701</v>
          </cell>
          <cell r="F25">
            <v>9.7696666669999992</v>
          </cell>
        </row>
      </sheetData>
      <sheetData sheetId="25">
        <row r="2">
          <cell r="A2" t="str">
            <v>Colombia</v>
          </cell>
          <cell r="B2">
            <v>1617.70033333333</v>
          </cell>
          <cell r="C2">
            <v>1849.10666666667</v>
          </cell>
          <cell r="D2">
            <v>2391.5163333333298</v>
          </cell>
          <cell r="E2">
            <v>2268.74866666667</v>
          </cell>
          <cell r="F2">
            <v>2634.5386669999998</v>
          </cell>
        </row>
        <row r="3">
          <cell r="A3" t="str">
            <v>Bogotá</v>
          </cell>
          <cell r="B3">
            <v>277.80566666666698</v>
          </cell>
          <cell r="C3">
            <v>231.26</v>
          </cell>
          <cell r="D3">
            <v>472.62966666666699</v>
          </cell>
          <cell r="E3">
            <v>507.50766666666698</v>
          </cell>
          <cell r="F3">
            <v>562.68433330000005</v>
          </cell>
        </row>
        <row r="4">
          <cell r="A4" t="str">
            <v>Medellín</v>
          </cell>
          <cell r="B4">
            <v>151.429</v>
          </cell>
          <cell r="C4">
            <v>199.345</v>
          </cell>
          <cell r="D4">
            <v>224.77166666666699</v>
          </cell>
          <cell r="E4">
            <v>210.13233333333301</v>
          </cell>
          <cell r="F4">
            <v>258.8283333</v>
          </cell>
        </row>
        <row r="5">
          <cell r="A5" t="str">
            <v>Cali</v>
          </cell>
          <cell r="B5">
            <v>142.376</v>
          </cell>
          <cell r="C5">
            <v>200.14033333333299</v>
          </cell>
          <cell r="D5">
            <v>236.731666666667</v>
          </cell>
          <cell r="E5">
            <v>98.665666666666695</v>
          </cell>
          <cell r="F5">
            <v>140.09800000000001</v>
          </cell>
        </row>
        <row r="6">
          <cell r="A6" t="str">
            <v>Bucaramanga</v>
          </cell>
          <cell r="B6">
            <v>41.863</v>
          </cell>
          <cell r="C6">
            <v>53.001333333333299</v>
          </cell>
          <cell r="D6">
            <v>68.3243333333333</v>
          </cell>
          <cell r="E6">
            <v>74.267666666666699</v>
          </cell>
          <cell r="F6">
            <v>67.506</v>
          </cell>
        </row>
        <row r="7">
          <cell r="A7" t="str">
            <v>Ibagué</v>
          </cell>
          <cell r="B7">
            <v>34.871000000000002</v>
          </cell>
          <cell r="C7">
            <v>32.382666666666701</v>
          </cell>
          <cell r="D7">
            <v>30.559333333333299</v>
          </cell>
          <cell r="E7">
            <v>32.494333333333302</v>
          </cell>
          <cell r="F7">
            <v>47.638333330000002</v>
          </cell>
        </row>
        <row r="8">
          <cell r="A8" t="str">
            <v>Cúcuta</v>
          </cell>
          <cell r="B8">
            <v>26.0386666666667</v>
          </cell>
          <cell r="C8">
            <v>30.915666666666699</v>
          </cell>
          <cell r="D8">
            <v>50.548000000000002</v>
          </cell>
          <cell r="E8">
            <v>38.073666666666703</v>
          </cell>
          <cell r="F8">
            <v>39.144333330000002</v>
          </cell>
        </row>
        <row r="9">
          <cell r="A9" t="str">
            <v>Barranquilla</v>
          </cell>
          <cell r="B9">
            <v>17.766666666666701</v>
          </cell>
          <cell r="C9">
            <v>17.602333333333299</v>
          </cell>
          <cell r="D9">
            <v>28.773</v>
          </cell>
          <cell r="E9">
            <v>25.969000000000001</v>
          </cell>
          <cell r="F9">
            <v>36.970999999999997</v>
          </cell>
        </row>
        <row r="10">
          <cell r="A10" t="str">
            <v>Pasto</v>
          </cell>
          <cell r="B10">
            <v>20.059666666666701</v>
          </cell>
          <cell r="C10">
            <v>17.515000000000001</v>
          </cell>
          <cell r="D10">
            <v>21.708666666666701</v>
          </cell>
          <cell r="E10">
            <v>21.261333333333301</v>
          </cell>
          <cell r="F10">
            <v>31.100666669999999</v>
          </cell>
        </row>
        <row r="11">
          <cell r="A11" t="str">
            <v>Manizales</v>
          </cell>
          <cell r="B11">
            <v>15.4876666666667</v>
          </cell>
          <cell r="C11">
            <v>16.853999999999999</v>
          </cell>
          <cell r="D11">
            <v>17.422000000000001</v>
          </cell>
          <cell r="E11">
            <v>24.138000000000002</v>
          </cell>
          <cell r="F11">
            <v>26.968666670000001</v>
          </cell>
        </row>
        <row r="12">
          <cell r="A12" t="str">
            <v>Pereira</v>
          </cell>
          <cell r="B12">
            <v>19.434000000000001</v>
          </cell>
          <cell r="C12">
            <v>17.533000000000001</v>
          </cell>
          <cell r="D12">
            <v>33.314666666666703</v>
          </cell>
          <cell r="E12">
            <v>20.876333333333299</v>
          </cell>
          <cell r="F12">
            <v>25.025333329999999</v>
          </cell>
        </row>
        <row r="13">
          <cell r="A13" t="str">
            <v>Neiva</v>
          </cell>
          <cell r="B13">
            <v>13.5033333333333</v>
          </cell>
          <cell r="C13">
            <v>12.882999999999999</v>
          </cell>
          <cell r="D13">
            <v>21.455666666666701</v>
          </cell>
          <cell r="E13">
            <v>19.004000000000001</v>
          </cell>
          <cell r="F13">
            <v>20.716999999999999</v>
          </cell>
        </row>
        <row r="14">
          <cell r="A14" t="str">
            <v>Cartagena</v>
          </cell>
          <cell r="B14">
            <v>8.2539999999999996</v>
          </cell>
          <cell r="C14">
            <v>12.274333333333299</v>
          </cell>
          <cell r="D14">
            <v>13.886333333333299</v>
          </cell>
          <cell r="E14">
            <v>6.8673333333333302</v>
          </cell>
          <cell r="F14">
            <v>18.944333329999999</v>
          </cell>
        </row>
        <row r="15">
          <cell r="A15" t="str">
            <v>Riohacha</v>
          </cell>
          <cell r="B15">
            <v>6.7706666666666697</v>
          </cell>
          <cell r="C15">
            <v>8.6986666666666697</v>
          </cell>
          <cell r="D15">
            <v>7.6420000000000003</v>
          </cell>
          <cell r="E15">
            <v>2.5793333333333299</v>
          </cell>
          <cell r="F15">
            <v>11.89233333</v>
          </cell>
        </row>
        <row r="16">
          <cell r="A16" t="str">
            <v>Armenia</v>
          </cell>
          <cell r="B16">
            <v>17.1123333333333</v>
          </cell>
          <cell r="C16">
            <v>14.481999999999999</v>
          </cell>
          <cell r="D16">
            <v>13.933</v>
          </cell>
          <cell r="E16">
            <v>9.3206666666666695</v>
          </cell>
          <cell r="F16">
            <v>11.88366667</v>
          </cell>
        </row>
        <row r="17">
          <cell r="A17" t="str">
            <v>Villavicencio</v>
          </cell>
          <cell r="B17">
            <v>9.9226666666666699</v>
          </cell>
          <cell r="C17">
            <v>7.95766666666667</v>
          </cell>
          <cell r="D17">
            <v>10.3656666666667</v>
          </cell>
          <cell r="E17">
            <v>14.8213333333333</v>
          </cell>
          <cell r="F17">
            <v>11.86033333</v>
          </cell>
        </row>
        <row r="18">
          <cell r="A18" t="str">
            <v>Sincelejo</v>
          </cell>
          <cell r="B18">
            <v>8.1263333333333296</v>
          </cell>
          <cell r="C18">
            <v>6.0486666666666702</v>
          </cell>
          <cell r="D18">
            <v>8.7516666666666705</v>
          </cell>
          <cell r="E18">
            <v>7.2956666666666701</v>
          </cell>
          <cell r="F18">
            <v>11.77333333</v>
          </cell>
        </row>
        <row r="19">
          <cell r="A19" t="str">
            <v>Santa Marta</v>
          </cell>
          <cell r="B19">
            <v>7.1319999999999997</v>
          </cell>
          <cell r="C19">
            <v>7.7463333333333297</v>
          </cell>
          <cell r="D19">
            <v>6.78466666666667</v>
          </cell>
          <cell r="E19">
            <v>8.91733333333333</v>
          </cell>
          <cell r="F19">
            <v>10.385999999999999</v>
          </cell>
        </row>
        <row r="20">
          <cell r="A20" t="str">
            <v>Tunja</v>
          </cell>
          <cell r="B20">
            <v>4.2916666666666696</v>
          </cell>
          <cell r="C20">
            <v>2.1139999999999999</v>
          </cell>
          <cell r="D20">
            <v>5.94</v>
          </cell>
          <cell r="E20">
            <v>5.4383333333333299</v>
          </cell>
          <cell r="F20">
            <v>6.7043333330000001</v>
          </cell>
        </row>
        <row r="21">
          <cell r="A21" t="str">
            <v>Valledupar</v>
          </cell>
          <cell r="B21">
            <v>6.0110000000000001</v>
          </cell>
          <cell r="C21">
            <v>3.38133333333333</v>
          </cell>
          <cell r="D21">
            <v>6.649</v>
          </cell>
          <cell r="E21">
            <v>4.8916666666666702</v>
          </cell>
          <cell r="F21">
            <v>5.7606666669999997</v>
          </cell>
        </row>
        <row r="22">
          <cell r="A22" t="str">
            <v>Popayán</v>
          </cell>
          <cell r="B22">
            <v>11.757666666666699</v>
          </cell>
          <cell r="C22">
            <v>8.3873333333333306</v>
          </cell>
          <cell r="D22">
            <v>10.019</v>
          </cell>
          <cell r="E22">
            <v>7.6203333333333303</v>
          </cell>
          <cell r="F22">
            <v>5.3036666669999999</v>
          </cell>
        </row>
        <row r="23">
          <cell r="A23" t="str">
            <v>Montería</v>
          </cell>
          <cell r="B23">
            <v>14.071999999999999</v>
          </cell>
          <cell r="C23">
            <v>5.9359999999999999</v>
          </cell>
          <cell r="D23">
            <v>9.7910000000000004</v>
          </cell>
          <cell r="E23">
            <v>5.2346666666666701</v>
          </cell>
          <cell r="F23">
            <v>5.1913333330000002</v>
          </cell>
        </row>
        <row r="24">
          <cell r="A24" t="str">
            <v>Quibdó</v>
          </cell>
          <cell r="B24">
            <v>1.1903333333333299</v>
          </cell>
          <cell r="C24">
            <v>0.77133333333333298</v>
          </cell>
          <cell r="D24">
            <v>0.98933333333333295</v>
          </cell>
          <cell r="E24">
            <v>1.2713333333333301</v>
          </cell>
          <cell r="F24">
            <v>2.9936666669999998</v>
          </cell>
        </row>
        <row r="25">
          <cell r="A25" t="str">
            <v>Florencia</v>
          </cell>
          <cell r="B25">
            <v>3.0670000000000002</v>
          </cell>
          <cell r="C25">
            <v>1.6443333333333301</v>
          </cell>
          <cell r="D25">
            <v>1.06066666666667</v>
          </cell>
          <cell r="E25">
            <v>3.03066666666667</v>
          </cell>
          <cell r="F25">
            <v>1.516</v>
          </cell>
        </row>
      </sheetData>
      <sheetData sheetId="26">
        <row r="2">
          <cell r="A2" t="str">
            <v>Colombia</v>
          </cell>
          <cell r="B2">
            <v>3160.3213333333301</v>
          </cell>
          <cell r="C2">
            <v>3049.5230000000001</v>
          </cell>
          <cell r="D2">
            <v>3522.8973333333302</v>
          </cell>
          <cell r="E2">
            <v>3569.8933333333298</v>
          </cell>
          <cell r="F2">
            <v>4007.2036670000002</v>
          </cell>
        </row>
        <row r="3">
          <cell r="A3" t="str">
            <v>Bogotá</v>
          </cell>
          <cell r="B3">
            <v>693.07500000000005</v>
          </cell>
          <cell r="C3">
            <v>570.41399999999999</v>
          </cell>
          <cell r="D3">
            <v>800.035666666667</v>
          </cell>
          <cell r="E3">
            <v>815.73566666666704</v>
          </cell>
          <cell r="F3">
            <v>931.04866670000001</v>
          </cell>
        </row>
        <row r="4">
          <cell r="A4" t="str">
            <v>Medellín</v>
          </cell>
          <cell r="B4">
            <v>171.21100000000001</v>
          </cell>
          <cell r="C4">
            <v>261.66666666666703</v>
          </cell>
          <cell r="D4">
            <v>278.93833333333299</v>
          </cell>
          <cell r="E4">
            <v>303.48500000000001</v>
          </cell>
          <cell r="F4">
            <v>385.51966670000002</v>
          </cell>
        </row>
        <row r="5">
          <cell r="A5" t="str">
            <v>Cali</v>
          </cell>
          <cell r="B5">
            <v>221.56633333333301</v>
          </cell>
          <cell r="C5">
            <v>270.952</v>
          </cell>
          <cell r="D5">
            <v>274.197</v>
          </cell>
          <cell r="E5">
            <v>180.74633333333301</v>
          </cell>
          <cell r="F5">
            <v>198.17133329999999</v>
          </cell>
        </row>
        <row r="6">
          <cell r="A6" t="str">
            <v>Bucaramanga</v>
          </cell>
          <cell r="B6">
            <v>152.79466666666701</v>
          </cell>
          <cell r="C6">
            <v>105.23399999999999</v>
          </cell>
          <cell r="D6">
            <v>142.315333333333</v>
          </cell>
          <cell r="E6">
            <v>117.33433333333301</v>
          </cell>
          <cell r="F6">
            <v>135.411</v>
          </cell>
        </row>
        <row r="7">
          <cell r="A7" t="str">
            <v>Barranquilla</v>
          </cell>
          <cell r="B7">
            <v>50.491666666666703</v>
          </cell>
          <cell r="C7">
            <v>65.536000000000001</v>
          </cell>
          <cell r="D7">
            <v>73.643666666666704</v>
          </cell>
          <cell r="E7">
            <v>70.894000000000005</v>
          </cell>
          <cell r="F7">
            <v>110.3463333</v>
          </cell>
        </row>
        <row r="8">
          <cell r="A8" t="str">
            <v>Cúcuta</v>
          </cell>
          <cell r="B8">
            <v>71.542333333333303</v>
          </cell>
          <cell r="C8">
            <v>54.271999999999998</v>
          </cell>
          <cell r="D8">
            <v>81.582666666666697</v>
          </cell>
          <cell r="E8">
            <v>65.474000000000004</v>
          </cell>
          <cell r="F8">
            <v>86.477666670000005</v>
          </cell>
        </row>
        <row r="9">
          <cell r="A9" t="str">
            <v>Ibagué</v>
          </cell>
          <cell r="B9">
            <v>48.470999999999997</v>
          </cell>
          <cell r="C9">
            <v>44.5833333333333</v>
          </cell>
          <cell r="D9">
            <v>43.664333333333303</v>
          </cell>
          <cell r="E9">
            <v>61.267666666666699</v>
          </cell>
          <cell r="F9">
            <v>53.561333329999997</v>
          </cell>
        </row>
        <row r="10">
          <cell r="A10" t="str">
            <v>Pasto</v>
          </cell>
          <cell r="B10">
            <v>28.641999999999999</v>
          </cell>
          <cell r="C10">
            <v>20.981666666666701</v>
          </cell>
          <cell r="D10">
            <v>24.439333333333298</v>
          </cell>
          <cell r="E10">
            <v>34.887999999999998</v>
          </cell>
          <cell r="F10">
            <v>40.398000000000003</v>
          </cell>
        </row>
        <row r="11">
          <cell r="A11" t="str">
            <v>Manizales</v>
          </cell>
          <cell r="B11">
            <v>32.629666666666701</v>
          </cell>
          <cell r="C11">
            <v>34.031333333333301</v>
          </cell>
          <cell r="D11">
            <v>36.307000000000002</v>
          </cell>
          <cell r="E11">
            <v>44.916333333333299</v>
          </cell>
          <cell r="F11">
            <v>40.261333329999999</v>
          </cell>
        </row>
        <row r="12">
          <cell r="A12" t="str">
            <v>Neiva</v>
          </cell>
          <cell r="B12">
            <v>42.490333333333297</v>
          </cell>
          <cell r="C12">
            <v>33.191333333333297</v>
          </cell>
          <cell r="D12">
            <v>40.898000000000003</v>
          </cell>
          <cell r="E12">
            <v>41.097333333333303</v>
          </cell>
          <cell r="F12">
            <v>40.225333329999998</v>
          </cell>
        </row>
        <row r="13">
          <cell r="A13" t="str">
            <v>Villavicencio</v>
          </cell>
          <cell r="B13">
            <v>41.246333333333297</v>
          </cell>
          <cell r="C13">
            <v>42.1696666666667</v>
          </cell>
          <cell r="D13">
            <v>30.477</v>
          </cell>
          <cell r="E13">
            <v>32.186333333333302</v>
          </cell>
          <cell r="F13">
            <v>31.059666669999999</v>
          </cell>
        </row>
        <row r="14">
          <cell r="A14" t="str">
            <v>Valledupar</v>
          </cell>
          <cell r="B14">
            <v>32.731999999999999</v>
          </cell>
          <cell r="C14">
            <v>27.564</v>
          </cell>
          <cell r="D14">
            <v>35.893333333333302</v>
          </cell>
          <cell r="E14">
            <v>27.196000000000002</v>
          </cell>
          <cell r="F14">
            <v>30.405999999999999</v>
          </cell>
        </row>
        <row r="15">
          <cell r="A15" t="str">
            <v>Armenia</v>
          </cell>
          <cell r="B15">
            <v>24.182666666666702</v>
          </cell>
          <cell r="C15">
            <v>18.920666666666701</v>
          </cell>
          <cell r="D15">
            <v>23.468333333333302</v>
          </cell>
          <cell r="E15">
            <v>26.866333333333301</v>
          </cell>
          <cell r="F15">
            <v>24.978333330000002</v>
          </cell>
        </row>
        <row r="16">
          <cell r="A16" t="str">
            <v>Sincelejo</v>
          </cell>
          <cell r="B16">
            <v>22.56</v>
          </cell>
          <cell r="C16">
            <v>12.9723333333333</v>
          </cell>
          <cell r="D16">
            <v>31.129000000000001</v>
          </cell>
          <cell r="E16">
            <v>15.0613333333333</v>
          </cell>
          <cell r="F16">
            <v>22.303999999999998</v>
          </cell>
        </row>
        <row r="17">
          <cell r="A17" t="str">
            <v>Pereira</v>
          </cell>
          <cell r="B17">
            <v>25.880666666666698</v>
          </cell>
          <cell r="C17">
            <v>15.303333333333301</v>
          </cell>
          <cell r="D17">
            <v>21.259333333333299</v>
          </cell>
          <cell r="E17">
            <v>28.6473333333333</v>
          </cell>
          <cell r="F17">
            <v>21.095333329999999</v>
          </cell>
        </row>
        <row r="18">
          <cell r="A18" t="str">
            <v>Cartagena</v>
          </cell>
          <cell r="B18">
            <v>23.844000000000001</v>
          </cell>
          <cell r="C18">
            <v>23.107333333333301</v>
          </cell>
          <cell r="D18">
            <v>33.483333333333299</v>
          </cell>
          <cell r="E18">
            <v>29.3073333333333</v>
          </cell>
          <cell r="F18">
            <v>20.925666669999998</v>
          </cell>
        </row>
        <row r="19">
          <cell r="A19" t="str">
            <v>Santa Marta</v>
          </cell>
          <cell r="B19">
            <v>24.972000000000001</v>
          </cell>
          <cell r="C19">
            <v>35.082333333333303</v>
          </cell>
          <cell r="D19">
            <v>10.2703333333333</v>
          </cell>
          <cell r="E19">
            <v>17.622333333333302</v>
          </cell>
          <cell r="F19">
            <v>19.887666670000002</v>
          </cell>
        </row>
        <row r="20">
          <cell r="A20" t="str">
            <v>Popayán</v>
          </cell>
          <cell r="B20">
            <v>17.382999999999999</v>
          </cell>
          <cell r="C20">
            <v>20.297333333333299</v>
          </cell>
          <cell r="D20">
            <v>28.2663333333333</v>
          </cell>
          <cell r="E20">
            <v>24.348333333333301</v>
          </cell>
          <cell r="F20">
            <v>19.47366667</v>
          </cell>
        </row>
        <row r="21">
          <cell r="A21" t="str">
            <v>Riohacha</v>
          </cell>
          <cell r="B21">
            <v>18.6606666666667</v>
          </cell>
          <cell r="C21">
            <v>17.6956666666667</v>
          </cell>
          <cell r="D21">
            <v>19.41</v>
          </cell>
          <cell r="E21">
            <v>11.913</v>
          </cell>
          <cell r="F21">
            <v>16.579333330000001</v>
          </cell>
        </row>
        <row r="22">
          <cell r="A22" t="str">
            <v>Tunja</v>
          </cell>
          <cell r="B22">
            <v>12.482666666666701</v>
          </cell>
          <cell r="C22">
            <v>6.23166666666667</v>
          </cell>
          <cell r="D22">
            <v>13.8053333333333</v>
          </cell>
          <cell r="E22">
            <v>13.1126666666667</v>
          </cell>
          <cell r="F22">
            <v>11.91366667</v>
          </cell>
        </row>
        <row r="23">
          <cell r="A23" t="str">
            <v>Montería</v>
          </cell>
          <cell r="B23">
            <v>26.642666666666699</v>
          </cell>
          <cell r="C23">
            <v>7.6036666666666699</v>
          </cell>
          <cell r="D23">
            <v>12.145</v>
          </cell>
          <cell r="E23">
            <v>9.5016666666666705</v>
          </cell>
          <cell r="F23">
            <v>9.1156666669999993</v>
          </cell>
        </row>
        <row r="24">
          <cell r="A24" t="str">
            <v>Quibdó</v>
          </cell>
          <cell r="B24">
            <v>5.9290000000000003</v>
          </cell>
          <cell r="C24">
            <v>6.2336666666666698</v>
          </cell>
          <cell r="D24">
            <v>6.0549999999999997</v>
          </cell>
          <cell r="E24">
            <v>6.5880000000000001</v>
          </cell>
          <cell r="F24">
            <v>7.9290000000000003</v>
          </cell>
        </row>
        <row r="25">
          <cell r="A25" t="str">
            <v>Florencia</v>
          </cell>
          <cell r="B25">
            <v>5.4426666666666703</v>
          </cell>
          <cell r="C25">
            <v>3.7</v>
          </cell>
          <cell r="D25">
            <v>2.2063333333333301</v>
          </cell>
          <cell r="E25">
            <v>7.18366666666667</v>
          </cell>
          <cell r="F25">
            <v>6.758</v>
          </cell>
        </row>
      </sheetData>
      <sheetData sheetId="27">
        <row r="2">
          <cell r="A2" t="str">
            <v>Colombia</v>
          </cell>
          <cell r="B2">
            <v>5077.8239999999996</v>
          </cell>
          <cell r="C2">
            <v>5480.6523333333298</v>
          </cell>
          <cell r="D2">
            <v>6237.2843333333303</v>
          </cell>
          <cell r="E2">
            <v>6100.6013333333303</v>
          </cell>
          <cell r="F2">
            <v>6765.1726669999998</v>
          </cell>
        </row>
        <row r="3">
          <cell r="A3" t="str">
            <v>Bogotá</v>
          </cell>
          <cell r="B3">
            <v>853.81366666666702</v>
          </cell>
          <cell r="C3">
            <v>769.46566666666695</v>
          </cell>
          <cell r="D3">
            <v>1100.19066666667</v>
          </cell>
          <cell r="E3">
            <v>1176.96366666667</v>
          </cell>
          <cell r="F3">
            <v>1331.6173329999999</v>
          </cell>
        </row>
        <row r="4">
          <cell r="A4" t="str">
            <v>Medellín</v>
          </cell>
          <cell r="B4">
            <v>371.69633333333297</v>
          </cell>
          <cell r="C4">
            <v>418.37799999999999</v>
          </cell>
          <cell r="D4">
            <v>452.88833333333298</v>
          </cell>
          <cell r="E4">
            <v>457.70600000000002</v>
          </cell>
          <cell r="F4">
            <v>525.73400000000004</v>
          </cell>
        </row>
        <row r="5">
          <cell r="A5" t="str">
            <v>Cali</v>
          </cell>
          <cell r="B5">
            <v>349.76666666666699</v>
          </cell>
          <cell r="C5">
            <v>414.17733333333302</v>
          </cell>
          <cell r="D5">
            <v>408.72033333333297</v>
          </cell>
          <cell r="E5">
            <v>293.47433333333299</v>
          </cell>
          <cell r="F5">
            <v>355.27199999999999</v>
          </cell>
        </row>
        <row r="6">
          <cell r="A6" t="str">
            <v>Bucaramanga</v>
          </cell>
          <cell r="B6">
            <v>167.18966666666699</v>
          </cell>
          <cell r="C6">
            <v>177.28833333333299</v>
          </cell>
          <cell r="D6">
            <v>204.63499999999999</v>
          </cell>
          <cell r="E6">
            <v>161.869333333333</v>
          </cell>
          <cell r="F6">
            <v>173.13866669999999</v>
          </cell>
        </row>
        <row r="7">
          <cell r="A7" t="str">
            <v>Barranquilla</v>
          </cell>
          <cell r="B7">
            <v>89.465666666666706</v>
          </cell>
          <cell r="C7">
            <v>121.694</v>
          </cell>
          <cell r="D7">
            <v>113.94866666666699</v>
          </cell>
          <cell r="E7">
            <v>85.892666666666699</v>
          </cell>
          <cell r="F7">
            <v>131.57499999999999</v>
          </cell>
        </row>
        <row r="8">
          <cell r="A8" t="str">
            <v>Cúcuta</v>
          </cell>
          <cell r="B8">
            <v>107.246</v>
          </cell>
          <cell r="C8">
            <v>96.730666666666707</v>
          </cell>
          <cell r="D8">
            <v>107.395666666667</v>
          </cell>
          <cell r="E8">
            <v>95.718999999999994</v>
          </cell>
          <cell r="F8">
            <v>120.5306667</v>
          </cell>
        </row>
        <row r="9">
          <cell r="A9" t="str">
            <v>Ibagué</v>
          </cell>
          <cell r="B9">
            <v>76.287000000000006</v>
          </cell>
          <cell r="C9">
            <v>65.749666666666698</v>
          </cell>
          <cell r="D9">
            <v>80.388000000000005</v>
          </cell>
          <cell r="E9">
            <v>85.7023333333333</v>
          </cell>
          <cell r="F9">
            <v>90.692999999999998</v>
          </cell>
        </row>
        <row r="10">
          <cell r="A10" t="str">
            <v>Pereira</v>
          </cell>
          <cell r="B10">
            <v>65.749333333333297</v>
          </cell>
          <cell r="C10">
            <v>62.97</v>
          </cell>
          <cell r="D10">
            <v>84.804666666666705</v>
          </cell>
          <cell r="E10">
            <v>78.520666666666699</v>
          </cell>
          <cell r="F10">
            <v>75.574333330000002</v>
          </cell>
        </row>
        <row r="11">
          <cell r="A11" t="str">
            <v>Pasto</v>
          </cell>
          <cell r="B11">
            <v>54.337000000000003</v>
          </cell>
          <cell r="C11">
            <v>50.838333333333303</v>
          </cell>
          <cell r="D11">
            <v>56</v>
          </cell>
          <cell r="E11">
            <v>61.909666666666702</v>
          </cell>
          <cell r="F11">
            <v>74.606333329999998</v>
          </cell>
        </row>
        <row r="12">
          <cell r="A12" t="str">
            <v>Santa Marta</v>
          </cell>
          <cell r="B12">
            <v>51.384</v>
          </cell>
          <cell r="C12">
            <v>60.8526666666667</v>
          </cell>
          <cell r="D12">
            <v>53.320666666666703</v>
          </cell>
          <cell r="E12">
            <v>62.234666666666698</v>
          </cell>
          <cell r="F12">
            <v>69.835666669999995</v>
          </cell>
        </row>
        <row r="13">
          <cell r="A13" t="str">
            <v>Cartagena</v>
          </cell>
          <cell r="B13">
            <v>55.969000000000001</v>
          </cell>
          <cell r="C13">
            <v>111.21599999999999</v>
          </cell>
          <cell r="D13">
            <v>106.026333333333</v>
          </cell>
          <cell r="E13">
            <v>70.032666666666699</v>
          </cell>
          <cell r="F13">
            <v>65.017666669999997</v>
          </cell>
        </row>
        <row r="14">
          <cell r="A14" t="str">
            <v>Villavicencio</v>
          </cell>
          <cell r="B14">
            <v>58.832666666666697</v>
          </cell>
          <cell r="C14">
            <v>51.376333333333299</v>
          </cell>
          <cell r="D14">
            <v>46.891666666666701</v>
          </cell>
          <cell r="E14">
            <v>49.674666666666702</v>
          </cell>
          <cell r="F14">
            <v>60.416666669999998</v>
          </cell>
        </row>
        <row r="15">
          <cell r="A15" t="str">
            <v>Neiva</v>
          </cell>
          <cell r="B15">
            <v>50.3883333333333</v>
          </cell>
          <cell r="C15">
            <v>42.045666666666698</v>
          </cell>
          <cell r="D15">
            <v>50.182666666666698</v>
          </cell>
          <cell r="E15">
            <v>50.512333333333302</v>
          </cell>
          <cell r="F15">
            <v>50.317</v>
          </cell>
        </row>
        <row r="16">
          <cell r="A16" t="str">
            <v>Manizales</v>
          </cell>
          <cell r="B16">
            <v>43.875</v>
          </cell>
          <cell r="C16">
            <v>39.161000000000001</v>
          </cell>
          <cell r="D16">
            <v>43.152333333333303</v>
          </cell>
          <cell r="E16">
            <v>58.034333333333301</v>
          </cell>
          <cell r="F16">
            <v>50.076333329999997</v>
          </cell>
        </row>
        <row r="17">
          <cell r="A17" t="str">
            <v>Sincelejo</v>
          </cell>
          <cell r="B17">
            <v>30.470666666666698</v>
          </cell>
          <cell r="C17">
            <v>35.981000000000002</v>
          </cell>
          <cell r="D17">
            <v>44.805999999999997</v>
          </cell>
          <cell r="E17">
            <v>43.204666666666697</v>
          </cell>
          <cell r="F17">
            <v>44.037333330000003</v>
          </cell>
        </row>
        <row r="18">
          <cell r="A18" t="str">
            <v>Valledupar</v>
          </cell>
          <cell r="B18">
            <v>39.76</v>
          </cell>
          <cell r="C18">
            <v>33.841333333333303</v>
          </cell>
          <cell r="D18">
            <v>38.898000000000003</v>
          </cell>
          <cell r="E18">
            <v>28.991666666666699</v>
          </cell>
          <cell r="F18">
            <v>37.579000000000001</v>
          </cell>
        </row>
        <row r="19">
          <cell r="A19" t="str">
            <v>Armenia</v>
          </cell>
          <cell r="B19">
            <v>40.443666666666701</v>
          </cell>
          <cell r="C19">
            <v>27.900666666666702</v>
          </cell>
          <cell r="D19">
            <v>29.489000000000001</v>
          </cell>
          <cell r="E19">
            <v>31.507000000000001</v>
          </cell>
          <cell r="F19">
            <v>37.139333329999999</v>
          </cell>
        </row>
        <row r="20">
          <cell r="A20" t="str">
            <v>Riohacha</v>
          </cell>
          <cell r="B20">
            <v>21.724</v>
          </cell>
          <cell r="C20">
            <v>27.7753333333333</v>
          </cell>
          <cell r="D20">
            <v>34.441000000000003</v>
          </cell>
          <cell r="E20">
            <v>19.487666666666701</v>
          </cell>
          <cell r="F20">
            <v>33.674666670000001</v>
          </cell>
        </row>
        <row r="21">
          <cell r="A21" t="str">
            <v>Montería</v>
          </cell>
          <cell r="B21">
            <v>56.106999999999999</v>
          </cell>
          <cell r="C21">
            <v>47.861333333333299</v>
          </cell>
          <cell r="D21">
            <v>48.890666666666696</v>
          </cell>
          <cell r="E21">
            <v>35.999333333333297</v>
          </cell>
          <cell r="F21">
            <v>31.193999999999999</v>
          </cell>
        </row>
        <row r="22">
          <cell r="A22" t="str">
            <v>Popayán</v>
          </cell>
          <cell r="B22">
            <v>37.972666666666697</v>
          </cell>
          <cell r="C22">
            <v>34.987666666666698</v>
          </cell>
          <cell r="D22">
            <v>37.963333333333303</v>
          </cell>
          <cell r="E22">
            <v>32.084666666666699</v>
          </cell>
          <cell r="F22">
            <v>29.554333329999999</v>
          </cell>
        </row>
        <row r="23">
          <cell r="A23" t="str">
            <v>Tunja</v>
          </cell>
          <cell r="B23">
            <v>16.802</v>
          </cell>
          <cell r="C23">
            <v>7.6269999999999998</v>
          </cell>
          <cell r="D23">
            <v>20.0856666666667</v>
          </cell>
          <cell r="E23">
            <v>16.8676666666667</v>
          </cell>
          <cell r="F23">
            <v>17.03</v>
          </cell>
        </row>
        <row r="24">
          <cell r="A24" t="str">
            <v>Quibdó</v>
          </cell>
          <cell r="B24">
            <v>7.6523333333333303</v>
          </cell>
          <cell r="C24">
            <v>8.6023333333333305</v>
          </cell>
          <cell r="D24">
            <v>7.5756666666666703</v>
          </cell>
          <cell r="E24">
            <v>8.3333333333333304</v>
          </cell>
          <cell r="F24">
            <v>10.08333333</v>
          </cell>
        </row>
        <row r="25">
          <cell r="A25" t="str">
            <v>Florencia</v>
          </cell>
          <cell r="B25">
            <v>12.9563333333333</v>
          </cell>
          <cell r="C25">
            <v>7.1669999999999998</v>
          </cell>
          <cell r="D25">
            <v>11.254666666666701</v>
          </cell>
          <cell r="E25">
            <v>11.318</v>
          </cell>
          <cell r="F25">
            <v>9.2003333329999997</v>
          </cell>
        </row>
      </sheetData>
      <sheetData sheetId="28">
        <row r="2">
          <cell r="A2" t="str">
            <v>Colombia</v>
          </cell>
          <cell r="B2">
            <v>1851.49</v>
          </cell>
          <cell r="C2">
            <v>2411.0439999999999</v>
          </cell>
          <cell r="D2">
            <v>2732.8906666666699</v>
          </cell>
          <cell r="E2">
            <v>2643.8243333333298</v>
          </cell>
          <cell r="F2">
            <v>2958.5639999999999</v>
          </cell>
        </row>
        <row r="3">
          <cell r="A3" t="str">
            <v>Bogotá</v>
          </cell>
          <cell r="B3">
            <v>382.262333333333</v>
          </cell>
          <cell r="C3">
            <v>430.821666666667</v>
          </cell>
          <cell r="D3">
            <v>563.57733333333294</v>
          </cell>
          <cell r="E3">
            <v>563.35366666666698</v>
          </cell>
          <cell r="F3">
            <v>616.53</v>
          </cell>
        </row>
        <row r="4">
          <cell r="A4" t="str">
            <v>Medellín</v>
          </cell>
          <cell r="B4">
            <v>170.72433333333299</v>
          </cell>
          <cell r="C4">
            <v>234.24100000000001</v>
          </cell>
          <cell r="D4">
            <v>239.637</v>
          </cell>
          <cell r="E4">
            <v>232.36500000000001</v>
          </cell>
          <cell r="F4">
            <v>238.7006667</v>
          </cell>
        </row>
        <row r="5">
          <cell r="A5" t="str">
            <v>Cali</v>
          </cell>
          <cell r="B5">
            <v>121.39433333333299</v>
          </cell>
          <cell r="C5">
            <v>203.43733333333299</v>
          </cell>
          <cell r="D5">
            <v>220.945333333333</v>
          </cell>
          <cell r="E5">
            <v>149.14633333333299</v>
          </cell>
          <cell r="F5">
            <v>164.5903333</v>
          </cell>
        </row>
        <row r="6">
          <cell r="A6" t="str">
            <v>Barranquilla</v>
          </cell>
          <cell r="B6">
            <v>53.222333333333303</v>
          </cell>
          <cell r="C6">
            <v>61.959666666666699</v>
          </cell>
          <cell r="D6">
            <v>53.996000000000002</v>
          </cell>
          <cell r="E6">
            <v>65.066666666666706</v>
          </cell>
          <cell r="F6">
            <v>98.730999999999995</v>
          </cell>
        </row>
        <row r="7">
          <cell r="A7" t="str">
            <v>Bucaramanga</v>
          </cell>
          <cell r="B7">
            <v>53.192333333333302</v>
          </cell>
          <cell r="C7">
            <v>59.394666666666701</v>
          </cell>
          <cell r="D7">
            <v>83.022333333333293</v>
          </cell>
          <cell r="E7">
            <v>73.757666666666694</v>
          </cell>
          <cell r="F7">
            <v>77.590999999999994</v>
          </cell>
        </row>
        <row r="8">
          <cell r="A8" t="str">
            <v>Cúcuta</v>
          </cell>
          <cell r="B8">
            <v>35.747</v>
          </cell>
          <cell r="C8">
            <v>38.946666666666701</v>
          </cell>
          <cell r="D8">
            <v>46.341000000000001</v>
          </cell>
          <cell r="E8">
            <v>41.311</v>
          </cell>
          <cell r="F8">
            <v>62.846666669999998</v>
          </cell>
        </row>
        <row r="9">
          <cell r="A9" t="str">
            <v>Ibagué</v>
          </cell>
          <cell r="B9">
            <v>42.588333333333303</v>
          </cell>
          <cell r="C9">
            <v>42.110666666666702</v>
          </cell>
          <cell r="D9">
            <v>41.220666666666702</v>
          </cell>
          <cell r="E9">
            <v>49.121000000000002</v>
          </cell>
          <cell r="F9">
            <v>52.02</v>
          </cell>
        </row>
        <row r="10">
          <cell r="A10" t="str">
            <v>Pereira</v>
          </cell>
          <cell r="B10">
            <v>26.601666666666699</v>
          </cell>
          <cell r="C10">
            <v>28.491333333333301</v>
          </cell>
          <cell r="D10">
            <v>37.613333333333301</v>
          </cell>
          <cell r="E10">
            <v>37.184666666666701</v>
          </cell>
          <cell r="F10">
            <v>39.087000000000003</v>
          </cell>
        </row>
        <row r="11">
          <cell r="A11" t="str">
            <v>Pasto</v>
          </cell>
          <cell r="B11">
            <v>25.848666666666698</v>
          </cell>
          <cell r="C11">
            <v>28.956333333333301</v>
          </cell>
          <cell r="D11">
            <v>33.947666666666699</v>
          </cell>
          <cell r="E11">
            <v>32.209333333333298</v>
          </cell>
          <cell r="F11">
            <v>33.326666670000002</v>
          </cell>
        </row>
        <row r="12">
          <cell r="A12" t="str">
            <v>Villavicencio</v>
          </cell>
          <cell r="B12">
            <v>22.383666666666699</v>
          </cell>
          <cell r="C12">
            <v>25.6793333333333</v>
          </cell>
          <cell r="D12">
            <v>25.844666666666701</v>
          </cell>
          <cell r="E12">
            <v>29.0423333333333</v>
          </cell>
          <cell r="F12">
            <v>33.03833333</v>
          </cell>
        </row>
        <row r="13">
          <cell r="A13" t="str">
            <v>Santa Marta</v>
          </cell>
          <cell r="B13">
            <v>22.853999999999999</v>
          </cell>
          <cell r="C13">
            <v>29.700666666666699</v>
          </cell>
          <cell r="D13">
            <v>18.972666666666701</v>
          </cell>
          <cell r="E13">
            <v>24.72</v>
          </cell>
          <cell r="F13">
            <v>25.902000000000001</v>
          </cell>
        </row>
        <row r="14">
          <cell r="A14" t="str">
            <v>Neiva</v>
          </cell>
          <cell r="B14">
            <v>19.7633333333333</v>
          </cell>
          <cell r="C14">
            <v>22.190333333333299</v>
          </cell>
          <cell r="D14">
            <v>23.645666666666699</v>
          </cell>
          <cell r="E14">
            <v>25.106666666666701</v>
          </cell>
          <cell r="F14">
            <v>25.276666670000001</v>
          </cell>
        </row>
        <row r="15">
          <cell r="A15" t="str">
            <v>Montería</v>
          </cell>
          <cell r="B15">
            <v>22.108000000000001</v>
          </cell>
          <cell r="C15">
            <v>19.612666666666701</v>
          </cell>
          <cell r="D15">
            <v>25.188666666666698</v>
          </cell>
          <cell r="E15">
            <v>24.0156666666667</v>
          </cell>
          <cell r="F15">
            <v>23.62</v>
          </cell>
        </row>
        <row r="16">
          <cell r="A16" t="str">
            <v>Cartagena</v>
          </cell>
          <cell r="B16">
            <v>30.213000000000001</v>
          </cell>
          <cell r="C16">
            <v>81.364999999999995</v>
          </cell>
          <cell r="D16">
            <v>58.414999999999999</v>
          </cell>
          <cell r="E16">
            <v>26.417999999999999</v>
          </cell>
          <cell r="F16">
            <v>23.193999999999999</v>
          </cell>
        </row>
        <row r="17">
          <cell r="A17" t="str">
            <v>Armenia</v>
          </cell>
          <cell r="B17">
            <v>14.285</v>
          </cell>
          <cell r="C17">
            <v>11.8746666666667</v>
          </cell>
          <cell r="D17">
            <v>16.366666666666699</v>
          </cell>
          <cell r="E17">
            <v>19.7893333333333</v>
          </cell>
          <cell r="F17">
            <v>21.194333329999999</v>
          </cell>
        </row>
        <row r="18">
          <cell r="A18" t="str">
            <v>Manizales</v>
          </cell>
          <cell r="B18">
            <v>16.838333333333299</v>
          </cell>
          <cell r="C18">
            <v>20.937666666666701</v>
          </cell>
          <cell r="D18">
            <v>24.372</v>
          </cell>
          <cell r="E18">
            <v>28.229666666666699</v>
          </cell>
          <cell r="F18">
            <v>19.757333330000002</v>
          </cell>
        </row>
        <row r="19">
          <cell r="A19" t="str">
            <v>Valledupar</v>
          </cell>
          <cell r="B19">
            <v>16.505333333333301</v>
          </cell>
          <cell r="C19">
            <v>14.803333333333301</v>
          </cell>
          <cell r="D19">
            <v>17.459333333333301</v>
          </cell>
          <cell r="E19">
            <v>14.107333333333299</v>
          </cell>
          <cell r="F19">
            <v>19.510000000000002</v>
          </cell>
        </row>
        <row r="20">
          <cell r="A20" t="str">
            <v>Popayán</v>
          </cell>
          <cell r="B20">
            <v>21.959666666666699</v>
          </cell>
          <cell r="C20">
            <v>17.891999999999999</v>
          </cell>
          <cell r="D20">
            <v>19.369</v>
          </cell>
          <cell r="E20">
            <v>17.558666666666699</v>
          </cell>
          <cell r="F20">
            <v>16.099</v>
          </cell>
        </row>
        <row r="21">
          <cell r="A21" t="str">
            <v>Riohacha</v>
          </cell>
          <cell r="B21">
            <v>10.157</v>
          </cell>
          <cell r="C21">
            <v>12.636333333333299</v>
          </cell>
          <cell r="D21">
            <v>16.581666666666699</v>
          </cell>
          <cell r="E21">
            <v>5.9649999999999999</v>
          </cell>
          <cell r="F21">
            <v>16.02633333</v>
          </cell>
        </row>
        <row r="22">
          <cell r="A22" t="str">
            <v>Sincelejo</v>
          </cell>
          <cell r="B22">
            <v>9.9706666666666699</v>
          </cell>
          <cell r="C22">
            <v>10.9773333333333</v>
          </cell>
          <cell r="D22">
            <v>12.5733333333333</v>
          </cell>
          <cell r="E22">
            <v>15.82</v>
          </cell>
          <cell r="F22">
            <v>15.15066667</v>
          </cell>
        </row>
        <row r="23">
          <cell r="A23" t="str">
            <v>Tunja</v>
          </cell>
          <cell r="B23">
            <v>5.1603333333333303</v>
          </cell>
          <cell r="C23">
            <v>4.2956666666666701</v>
          </cell>
          <cell r="D23">
            <v>9.2050000000000001</v>
          </cell>
          <cell r="E23">
            <v>8.4269999999999996</v>
          </cell>
          <cell r="F23">
            <v>10.092333330000001</v>
          </cell>
        </row>
        <row r="24">
          <cell r="A24" t="str">
            <v>Florencia</v>
          </cell>
          <cell r="B24">
            <v>3.7793333333333301</v>
          </cell>
          <cell r="C24">
            <v>3.2473333333333301</v>
          </cell>
          <cell r="D24">
            <v>3.8959999999999999</v>
          </cell>
          <cell r="E24">
            <v>4.4086666666666696</v>
          </cell>
          <cell r="F24">
            <v>4.4873333329999996</v>
          </cell>
        </row>
        <row r="25">
          <cell r="A25" t="str">
            <v>Quibdó</v>
          </cell>
          <cell r="B25">
            <v>1.81666666666667</v>
          </cell>
          <cell r="C25">
            <v>2.7290000000000001</v>
          </cell>
          <cell r="D25">
            <v>1.6910000000000001</v>
          </cell>
          <cell r="E25">
            <v>2.81266666666667</v>
          </cell>
          <cell r="F25">
            <v>4.2439999999999998</v>
          </cell>
        </row>
      </sheetData>
      <sheetData sheetId="29">
        <row r="2">
          <cell r="A2" t="str">
            <v>Colombia</v>
          </cell>
          <cell r="B2">
            <v>615.90666666666698</v>
          </cell>
          <cell r="C2">
            <v>858.04666666666697</v>
          </cell>
          <cell r="D2">
            <v>1052.998</v>
          </cell>
          <cell r="E2">
            <v>986.48133333333305</v>
          </cell>
          <cell r="F2">
            <v>1149.636</v>
          </cell>
        </row>
        <row r="3">
          <cell r="A3" t="str">
            <v>Bogotá</v>
          </cell>
          <cell r="B3">
            <v>117.70099999999999</v>
          </cell>
          <cell r="C3">
            <v>131.053666666667</v>
          </cell>
          <cell r="D3">
            <v>234.37233333333299</v>
          </cell>
          <cell r="E3">
            <v>241.26933333333301</v>
          </cell>
          <cell r="F3">
            <v>273.46233330000001</v>
          </cell>
        </row>
        <row r="4">
          <cell r="A4" t="str">
            <v>Medellín</v>
          </cell>
          <cell r="B4">
            <v>70.412333333333294</v>
          </cell>
          <cell r="C4">
            <v>104.059666666667</v>
          </cell>
          <cell r="D4">
            <v>116.437333333333</v>
          </cell>
          <cell r="E4">
            <v>90.290999999999997</v>
          </cell>
          <cell r="F4">
            <v>113.22</v>
          </cell>
        </row>
        <row r="5">
          <cell r="A5" t="str">
            <v>Cali</v>
          </cell>
          <cell r="B5">
            <v>49.2886666666667</v>
          </cell>
          <cell r="C5">
            <v>80.188999999999993</v>
          </cell>
          <cell r="D5">
            <v>104.30433333333301</v>
          </cell>
          <cell r="E5">
            <v>45.110333333333301</v>
          </cell>
          <cell r="F5">
            <v>56.650333330000002</v>
          </cell>
        </row>
        <row r="6">
          <cell r="A6" t="str">
            <v>Bucaramanga</v>
          </cell>
          <cell r="B6">
            <v>16.794</v>
          </cell>
          <cell r="C6">
            <v>20.765000000000001</v>
          </cell>
          <cell r="D6">
            <v>29.835999999999999</v>
          </cell>
          <cell r="E6">
            <v>33.402666666666697</v>
          </cell>
          <cell r="F6">
            <v>28.751333330000001</v>
          </cell>
        </row>
        <row r="7">
          <cell r="A7" t="str">
            <v>Barranquilla</v>
          </cell>
          <cell r="B7">
            <v>13.0566666666667</v>
          </cell>
          <cell r="C7">
            <v>10.010666666666699</v>
          </cell>
          <cell r="D7">
            <v>13.0186666666667</v>
          </cell>
          <cell r="E7">
            <v>16.5096666666667</v>
          </cell>
          <cell r="F7">
            <v>26.837</v>
          </cell>
        </row>
        <row r="8">
          <cell r="A8" t="str">
            <v>Ibagué</v>
          </cell>
          <cell r="B8">
            <v>16.998000000000001</v>
          </cell>
          <cell r="C8">
            <v>20.259</v>
          </cell>
          <cell r="D8">
            <v>16.332333333333299</v>
          </cell>
          <cell r="E8">
            <v>19.1526666666667</v>
          </cell>
          <cell r="F8">
            <v>24.22966667</v>
          </cell>
        </row>
        <row r="9">
          <cell r="A9" t="str">
            <v>Cúcuta</v>
          </cell>
          <cell r="B9">
            <v>7.9046666666666701</v>
          </cell>
          <cell r="C9">
            <v>11.2463333333333</v>
          </cell>
          <cell r="D9">
            <v>21.298666666666701</v>
          </cell>
          <cell r="E9">
            <v>17.045000000000002</v>
          </cell>
          <cell r="F9">
            <v>20.22</v>
          </cell>
        </row>
        <row r="10">
          <cell r="A10" t="str">
            <v>Pasto</v>
          </cell>
          <cell r="B10">
            <v>9.4056666666666704</v>
          </cell>
          <cell r="C10">
            <v>8.0786666666666704</v>
          </cell>
          <cell r="D10">
            <v>13.352</v>
          </cell>
          <cell r="E10">
            <v>11.081666666666701</v>
          </cell>
          <cell r="F10">
            <v>13.43633333</v>
          </cell>
        </row>
        <row r="11">
          <cell r="A11" t="str">
            <v>Pereira</v>
          </cell>
          <cell r="B11">
            <v>7.4236666666666702</v>
          </cell>
          <cell r="C11">
            <v>8.2010000000000005</v>
          </cell>
          <cell r="D11">
            <v>14.805</v>
          </cell>
          <cell r="E11">
            <v>8.8689999999999998</v>
          </cell>
          <cell r="F11">
            <v>11.43</v>
          </cell>
        </row>
        <row r="12">
          <cell r="A12" t="str">
            <v>Neiva</v>
          </cell>
          <cell r="B12">
            <v>5.2350000000000003</v>
          </cell>
          <cell r="C12">
            <v>6.9506666666666703</v>
          </cell>
          <cell r="D12">
            <v>10.163</v>
          </cell>
          <cell r="E12">
            <v>9.7853333333333303</v>
          </cell>
          <cell r="F12">
            <v>10.594666670000001</v>
          </cell>
        </row>
        <row r="13">
          <cell r="A13" t="str">
            <v>Manizales</v>
          </cell>
          <cell r="B13">
            <v>5.9216666666666704</v>
          </cell>
          <cell r="C13">
            <v>8.9593333333333298</v>
          </cell>
          <cell r="D13">
            <v>8.2406666666666695</v>
          </cell>
          <cell r="E13">
            <v>10.891999999999999</v>
          </cell>
          <cell r="F13">
            <v>8.5306666670000002</v>
          </cell>
        </row>
        <row r="14">
          <cell r="A14" t="str">
            <v>Cartagena</v>
          </cell>
          <cell r="B14">
            <v>4.9610000000000003</v>
          </cell>
          <cell r="C14">
            <v>7.8483333333333301</v>
          </cell>
          <cell r="D14">
            <v>7.6059999999999999</v>
          </cell>
          <cell r="E14">
            <v>2.8996666666666702</v>
          </cell>
          <cell r="F14">
            <v>8.2216666669999992</v>
          </cell>
        </row>
        <row r="15">
          <cell r="A15" t="str">
            <v>Villavicencio</v>
          </cell>
          <cell r="B15">
            <v>4.2326666666666704</v>
          </cell>
          <cell r="C15">
            <v>4.98166666666667</v>
          </cell>
          <cell r="D15">
            <v>5.7893333333333299</v>
          </cell>
          <cell r="E15">
            <v>8.6123333333333303</v>
          </cell>
          <cell r="F15">
            <v>7.375</v>
          </cell>
        </row>
        <row r="16">
          <cell r="A16" t="str">
            <v>Armenia</v>
          </cell>
          <cell r="B16">
            <v>7.51366666666667</v>
          </cell>
          <cell r="C16">
            <v>5.968</v>
          </cell>
          <cell r="D16">
            <v>6.9889999999999999</v>
          </cell>
          <cell r="E16">
            <v>5.5673333333333304</v>
          </cell>
          <cell r="F16">
            <v>6.8203333329999998</v>
          </cell>
        </row>
        <row r="17">
          <cell r="A17" t="str">
            <v>Riohacha</v>
          </cell>
          <cell r="B17">
            <v>3.3679999999999999</v>
          </cell>
          <cell r="C17">
            <v>4.0890000000000004</v>
          </cell>
          <cell r="D17">
            <v>3.6036666666666699</v>
          </cell>
          <cell r="E17">
            <v>1.24966666666667</v>
          </cell>
          <cell r="F17">
            <v>5.73</v>
          </cell>
        </row>
        <row r="18">
          <cell r="A18" t="str">
            <v>Santa Marta</v>
          </cell>
          <cell r="B18">
            <v>3.4529999999999998</v>
          </cell>
          <cell r="C18">
            <v>5.13866666666667</v>
          </cell>
          <cell r="D18">
            <v>4.0106666666666699</v>
          </cell>
          <cell r="E18">
            <v>4.7163333333333304</v>
          </cell>
          <cell r="F18">
            <v>4.3803333330000003</v>
          </cell>
        </row>
        <row r="19">
          <cell r="A19" t="str">
            <v>Sincelejo</v>
          </cell>
          <cell r="B19">
            <v>3.32433333333333</v>
          </cell>
          <cell r="C19">
            <v>2.5529999999999999</v>
          </cell>
          <cell r="D19">
            <v>2.5760000000000001</v>
          </cell>
          <cell r="E19">
            <v>2.4916666666666698</v>
          </cell>
          <cell r="F19">
            <v>4.0766666669999996</v>
          </cell>
        </row>
        <row r="20">
          <cell r="A20" t="str">
            <v>Montería</v>
          </cell>
          <cell r="B20">
            <v>6.36133333333333</v>
          </cell>
          <cell r="C20">
            <v>3.5449999999999999</v>
          </cell>
          <cell r="D20">
            <v>5.4753333333333298</v>
          </cell>
          <cell r="E20">
            <v>2.742</v>
          </cell>
          <cell r="F20">
            <v>3.963666667</v>
          </cell>
        </row>
        <row r="21">
          <cell r="A21" t="str">
            <v>Popayán</v>
          </cell>
          <cell r="B21">
            <v>6.0473333333333299</v>
          </cell>
          <cell r="C21">
            <v>4.7906666666666702</v>
          </cell>
          <cell r="D21">
            <v>6.2046666666666699</v>
          </cell>
          <cell r="E21">
            <v>5.0466666666666704</v>
          </cell>
          <cell r="F21">
            <v>3.7679999999999998</v>
          </cell>
        </row>
        <row r="22">
          <cell r="A22" t="str">
            <v>Tunja</v>
          </cell>
          <cell r="B22">
            <v>1.66766666666667</v>
          </cell>
          <cell r="C22">
            <v>0.95033333333333303</v>
          </cell>
          <cell r="D22">
            <v>2.718</v>
          </cell>
          <cell r="E22">
            <v>2.0603333333333298</v>
          </cell>
          <cell r="F22">
            <v>3.741333333</v>
          </cell>
        </row>
        <row r="23">
          <cell r="A23" t="str">
            <v>Valledupar</v>
          </cell>
          <cell r="B23">
            <v>2.63866666666667</v>
          </cell>
          <cell r="C23">
            <v>1.1886666666666701</v>
          </cell>
          <cell r="D23">
            <v>2.3836666666666702</v>
          </cell>
          <cell r="E23">
            <v>2.1190000000000002</v>
          </cell>
          <cell r="F23">
            <v>2.11</v>
          </cell>
        </row>
        <row r="24">
          <cell r="A24" t="str">
            <v>Quibdó</v>
          </cell>
          <cell r="B24">
            <v>0.42099999999999999</v>
          </cell>
          <cell r="C24">
            <v>0.25566666666666699</v>
          </cell>
          <cell r="D24">
            <v>0.275666666666667</v>
          </cell>
          <cell r="E24">
            <v>0.62433333333333296</v>
          </cell>
          <cell r="F24">
            <v>1.590666667</v>
          </cell>
        </row>
        <row r="25">
          <cell r="A25" t="str">
            <v>Florencia</v>
          </cell>
          <cell r="B25">
            <v>1.2130000000000001</v>
          </cell>
          <cell r="C25">
            <v>0.71</v>
          </cell>
          <cell r="D25">
            <v>0.53466666666666696</v>
          </cell>
          <cell r="E25">
            <v>1.24833333333333</v>
          </cell>
          <cell r="F25">
            <v>0.72233333300000002</v>
          </cell>
        </row>
      </sheetData>
      <sheetData sheetId="30">
        <row r="2">
          <cell r="A2" t="str">
            <v>Colombia</v>
          </cell>
          <cell r="B2">
            <v>1055.5239999999999</v>
          </cell>
          <cell r="C2">
            <v>1291.3136666666701</v>
          </cell>
          <cell r="D2">
            <v>1431.453</v>
          </cell>
          <cell r="E2">
            <v>1440.223</v>
          </cell>
          <cell r="F2">
            <v>1609.826</v>
          </cell>
        </row>
        <row r="3">
          <cell r="A3" t="str">
            <v>Bogotá</v>
          </cell>
          <cell r="B3">
            <v>261.09266666666701</v>
          </cell>
          <cell r="C3">
            <v>288.35666666666702</v>
          </cell>
          <cell r="D3">
            <v>332.59800000000001</v>
          </cell>
          <cell r="E3">
            <v>328.67433333333298</v>
          </cell>
          <cell r="F3">
            <v>353.43400000000003</v>
          </cell>
        </row>
        <row r="4">
          <cell r="A4" t="str">
            <v>Medellín</v>
          </cell>
          <cell r="B4">
            <v>69.86</v>
          </cell>
          <cell r="C4">
            <v>123.27566666666699</v>
          </cell>
          <cell r="D4">
            <v>134.07933333333301</v>
          </cell>
          <cell r="E4">
            <v>142.047333333333</v>
          </cell>
          <cell r="F4">
            <v>155.70733329999999</v>
          </cell>
        </row>
        <row r="5">
          <cell r="A5" t="str">
            <v>Cali</v>
          </cell>
          <cell r="B5">
            <v>66.673333333333304</v>
          </cell>
          <cell r="C5">
            <v>118.886</v>
          </cell>
          <cell r="D5">
            <v>122.267</v>
          </cell>
          <cell r="E5">
            <v>89.882333333333307</v>
          </cell>
          <cell r="F5">
            <v>91.234999999999999</v>
          </cell>
        </row>
        <row r="6">
          <cell r="A6" t="str">
            <v>Barranquilla</v>
          </cell>
          <cell r="B6">
            <v>32.295333333333303</v>
          </cell>
          <cell r="C6">
            <v>38.2886666666667</v>
          </cell>
          <cell r="D6">
            <v>32.262666666666703</v>
          </cell>
          <cell r="E6">
            <v>51.316666666666698</v>
          </cell>
          <cell r="F6">
            <v>80.292666670000003</v>
          </cell>
        </row>
        <row r="7">
          <cell r="A7" t="str">
            <v>Bucaramanga</v>
          </cell>
          <cell r="B7">
            <v>41.398666666666699</v>
          </cell>
          <cell r="C7">
            <v>35.04</v>
          </cell>
          <cell r="D7">
            <v>54.813666666666698</v>
          </cell>
          <cell r="E7">
            <v>44.822333333333297</v>
          </cell>
          <cell r="F7">
            <v>55.308333330000004</v>
          </cell>
        </row>
        <row r="8">
          <cell r="A8" t="str">
            <v>Cúcuta</v>
          </cell>
          <cell r="B8">
            <v>23.463333333333299</v>
          </cell>
          <cell r="C8">
            <v>21.539000000000001</v>
          </cell>
          <cell r="D8">
            <v>26.816333333333301</v>
          </cell>
          <cell r="E8">
            <v>24.555333333333301</v>
          </cell>
          <cell r="F8">
            <v>41.552</v>
          </cell>
        </row>
        <row r="9">
          <cell r="A9" t="str">
            <v>Ibagué</v>
          </cell>
          <cell r="B9">
            <v>22.734666666666701</v>
          </cell>
          <cell r="C9">
            <v>26.330666666666701</v>
          </cell>
          <cell r="D9">
            <v>19.326000000000001</v>
          </cell>
          <cell r="E9">
            <v>32.671999999999997</v>
          </cell>
          <cell r="F9">
            <v>26.856666669999999</v>
          </cell>
        </row>
        <row r="10">
          <cell r="A10" t="str">
            <v>Villavicencio</v>
          </cell>
          <cell r="B10">
            <v>15.170999999999999</v>
          </cell>
          <cell r="C10">
            <v>19.063333333333301</v>
          </cell>
          <cell r="D10">
            <v>15.747999999999999</v>
          </cell>
          <cell r="E10">
            <v>16.2946666666667</v>
          </cell>
          <cell r="F10">
            <v>16.353666669999999</v>
          </cell>
        </row>
        <row r="11">
          <cell r="A11" t="str">
            <v>Neiva</v>
          </cell>
          <cell r="B11">
            <v>15.559666666666701</v>
          </cell>
          <cell r="C11">
            <v>15.934333333333299</v>
          </cell>
          <cell r="D11">
            <v>16.1613333333333</v>
          </cell>
          <cell r="E11">
            <v>17.045666666666701</v>
          </cell>
          <cell r="F11">
            <v>16.109000000000002</v>
          </cell>
        </row>
        <row r="12">
          <cell r="A12" t="str">
            <v>Valledupar</v>
          </cell>
          <cell r="B12">
            <v>13.434333333333299</v>
          </cell>
          <cell r="C12">
            <v>12.5933333333333</v>
          </cell>
          <cell r="D12">
            <v>15.339</v>
          </cell>
          <cell r="E12">
            <v>12.109666666666699</v>
          </cell>
          <cell r="F12">
            <v>15.896333329999999</v>
          </cell>
        </row>
        <row r="13">
          <cell r="A13" t="str">
            <v>Pasto</v>
          </cell>
          <cell r="B13">
            <v>11.2816666666667</v>
          </cell>
          <cell r="C13">
            <v>10.105</v>
          </cell>
          <cell r="D13">
            <v>12.787333333333301</v>
          </cell>
          <cell r="E13">
            <v>13.940333333333299</v>
          </cell>
          <cell r="F13">
            <v>15.558</v>
          </cell>
        </row>
        <row r="14">
          <cell r="A14" t="str">
            <v>Manizales</v>
          </cell>
          <cell r="B14">
            <v>10.8686666666667</v>
          </cell>
          <cell r="C14">
            <v>16.196999999999999</v>
          </cell>
          <cell r="D14">
            <v>18.581666666666699</v>
          </cell>
          <cell r="E14">
            <v>19.478666666666701</v>
          </cell>
          <cell r="F14">
            <v>14.01566667</v>
          </cell>
        </row>
        <row r="15">
          <cell r="A15" t="str">
            <v>Armenia</v>
          </cell>
          <cell r="B15">
            <v>7.7809999999999997</v>
          </cell>
          <cell r="C15">
            <v>5.9273333333333298</v>
          </cell>
          <cell r="D15">
            <v>11.83</v>
          </cell>
          <cell r="E15">
            <v>16.2863333333333</v>
          </cell>
          <cell r="F15">
            <v>13.88666667</v>
          </cell>
        </row>
        <row r="16">
          <cell r="A16" t="str">
            <v>Cartagena</v>
          </cell>
          <cell r="B16">
            <v>13.6466666666667</v>
          </cell>
          <cell r="C16">
            <v>15.61</v>
          </cell>
          <cell r="D16">
            <v>16.811666666666699</v>
          </cell>
          <cell r="E16">
            <v>11.9903333333333</v>
          </cell>
          <cell r="F16">
            <v>12.00866667</v>
          </cell>
        </row>
        <row r="17">
          <cell r="A17" t="str">
            <v>Santa Marta</v>
          </cell>
          <cell r="B17">
            <v>13.845000000000001</v>
          </cell>
          <cell r="C17">
            <v>17.729333333333301</v>
          </cell>
          <cell r="D17">
            <v>5.4953333333333303</v>
          </cell>
          <cell r="E17">
            <v>8.76</v>
          </cell>
          <cell r="F17">
            <v>10.901</v>
          </cell>
        </row>
        <row r="18">
          <cell r="A18" t="str">
            <v>Sincelejo</v>
          </cell>
          <cell r="B18">
            <v>6.5679999999999996</v>
          </cell>
          <cell r="C18">
            <v>5.2826666666666702</v>
          </cell>
          <cell r="D18">
            <v>9.5253333333333305</v>
          </cell>
          <cell r="E18">
            <v>9.9143333333333299</v>
          </cell>
          <cell r="F18">
            <v>10.580666669999999</v>
          </cell>
        </row>
        <row r="19">
          <cell r="A19" t="str">
            <v>Pereira</v>
          </cell>
          <cell r="B19">
            <v>8.5909999999999993</v>
          </cell>
          <cell r="C19">
            <v>7.6023333333333296</v>
          </cell>
          <cell r="D19">
            <v>8.1933333333333298</v>
          </cell>
          <cell r="E19">
            <v>13.6536666666667</v>
          </cell>
          <cell r="F19">
            <v>10.319000000000001</v>
          </cell>
        </row>
        <row r="20">
          <cell r="A20" t="str">
            <v>Popayán</v>
          </cell>
          <cell r="B20">
            <v>8.4966666666666697</v>
          </cell>
          <cell r="C20">
            <v>9.8366666666666696</v>
          </cell>
          <cell r="D20">
            <v>12.459</v>
          </cell>
          <cell r="E20">
            <v>11.168333333333299</v>
          </cell>
          <cell r="F20">
            <v>8.9109999999999996</v>
          </cell>
        </row>
        <row r="21">
          <cell r="A21" t="str">
            <v>Riohacha</v>
          </cell>
          <cell r="B21">
            <v>7.8793333333333297</v>
          </cell>
          <cell r="C21">
            <v>7.73633333333333</v>
          </cell>
          <cell r="D21">
            <v>10.7943333333333</v>
          </cell>
          <cell r="E21">
            <v>4.8586666666666698</v>
          </cell>
          <cell r="F21">
            <v>7.8479999999999999</v>
          </cell>
        </row>
        <row r="22">
          <cell r="A22" t="str">
            <v>Montería</v>
          </cell>
          <cell r="B22">
            <v>9.4486666666666697</v>
          </cell>
          <cell r="C22">
            <v>4.7873333333333301</v>
          </cell>
          <cell r="D22">
            <v>6.8683333333333296</v>
          </cell>
          <cell r="E22">
            <v>6.7329999999999997</v>
          </cell>
          <cell r="F22">
            <v>6.6196666669999997</v>
          </cell>
        </row>
        <row r="23">
          <cell r="A23" t="str">
            <v>Tunja</v>
          </cell>
          <cell r="B23">
            <v>3.9466666666666699</v>
          </cell>
          <cell r="C23">
            <v>3.27233333333333</v>
          </cell>
          <cell r="D23">
            <v>5.0606666666666698</v>
          </cell>
          <cell r="E23">
            <v>5.4729999999999999</v>
          </cell>
          <cell r="F23">
            <v>5.9263333329999996</v>
          </cell>
        </row>
        <row r="24">
          <cell r="A24" t="str">
            <v>Quibdó</v>
          </cell>
          <cell r="B24">
            <v>1.53033333333333</v>
          </cell>
          <cell r="C24">
            <v>2.0236666666666698</v>
          </cell>
          <cell r="D24">
            <v>1.29266666666667</v>
          </cell>
          <cell r="E24">
            <v>1.88866666666667</v>
          </cell>
          <cell r="F24">
            <v>2.7396666669999998</v>
          </cell>
        </row>
        <row r="25">
          <cell r="A25" t="str">
            <v>Florencia</v>
          </cell>
          <cell r="B25">
            <v>1.5133333333333301</v>
          </cell>
          <cell r="C25">
            <v>1.411</v>
          </cell>
          <cell r="D25">
            <v>0.35899999999999999</v>
          </cell>
          <cell r="E25">
            <v>1.9279999999999999</v>
          </cell>
          <cell r="F25">
            <v>2.6133333329999999</v>
          </cell>
        </row>
      </sheetData>
      <sheetData sheetId="31">
        <row r="2">
          <cell r="A2" t="str">
            <v>Colombia</v>
          </cell>
          <cell r="B2">
            <v>1579.2339999999999</v>
          </cell>
          <cell r="C2">
            <v>2049.75766666667</v>
          </cell>
          <cell r="D2">
            <v>2283.5459999999998</v>
          </cell>
          <cell r="E2">
            <v>2226.7350000000001</v>
          </cell>
          <cell r="F2">
            <v>2476.416667</v>
          </cell>
        </row>
        <row r="3">
          <cell r="A3" t="str">
            <v>Bogotá</v>
          </cell>
          <cell r="B3">
            <v>312.71233333333299</v>
          </cell>
          <cell r="C3">
            <v>357.79666666666702</v>
          </cell>
          <cell r="D3">
            <v>451.46733333333299</v>
          </cell>
          <cell r="E3">
            <v>447.27966666666703</v>
          </cell>
          <cell r="F3">
            <v>479.22899999999998</v>
          </cell>
        </row>
        <row r="4">
          <cell r="A4" t="str">
            <v>Medellín</v>
          </cell>
          <cell r="B4">
            <v>133.376</v>
          </cell>
          <cell r="C4">
            <v>191.143333333333</v>
          </cell>
          <cell r="D4">
            <v>191.24</v>
          </cell>
          <cell r="E4">
            <v>193.88366666666701</v>
          </cell>
          <cell r="F4">
            <v>202.91066670000001</v>
          </cell>
        </row>
        <row r="5">
          <cell r="A5" t="str">
            <v>Cali</v>
          </cell>
          <cell r="B5">
            <v>97.298333333333304</v>
          </cell>
          <cell r="C5">
            <v>175.65733333333301</v>
          </cell>
          <cell r="D5">
            <v>172.10366666666701</v>
          </cell>
          <cell r="E5">
            <v>127.73333333333299</v>
          </cell>
          <cell r="F5">
            <v>138.98400000000001</v>
          </cell>
        </row>
        <row r="6">
          <cell r="A6" t="str">
            <v>Barranquilla</v>
          </cell>
          <cell r="B6">
            <v>50.316666666666698</v>
          </cell>
          <cell r="C6">
            <v>55.648666666666699</v>
          </cell>
          <cell r="D6">
            <v>47.437333333333299</v>
          </cell>
          <cell r="E6">
            <v>60.8</v>
          </cell>
          <cell r="F6">
            <v>91.970333330000003</v>
          </cell>
        </row>
        <row r="7">
          <cell r="A7" t="str">
            <v>Bucaramanga</v>
          </cell>
          <cell r="B7">
            <v>44.933666666666703</v>
          </cell>
          <cell r="C7">
            <v>51.219000000000001</v>
          </cell>
          <cell r="D7">
            <v>72.015333333333302</v>
          </cell>
          <cell r="E7">
            <v>56.553333333333299</v>
          </cell>
          <cell r="F7">
            <v>64.667333330000005</v>
          </cell>
        </row>
        <row r="8">
          <cell r="A8" t="str">
            <v>Cúcuta</v>
          </cell>
          <cell r="B8">
            <v>32.2023333333333</v>
          </cell>
          <cell r="C8">
            <v>31.4926666666667</v>
          </cell>
          <cell r="D8">
            <v>34.274000000000001</v>
          </cell>
          <cell r="E8">
            <v>32.789333333333303</v>
          </cell>
          <cell r="F8">
            <v>53.884999999999998</v>
          </cell>
        </row>
        <row r="9">
          <cell r="A9" t="str">
            <v>Ibagué</v>
          </cell>
          <cell r="B9">
            <v>35.128</v>
          </cell>
          <cell r="C9">
            <v>36.282333333333298</v>
          </cell>
          <cell r="D9">
            <v>35.596333333333298</v>
          </cell>
          <cell r="E9">
            <v>42.835999999999999</v>
          </cell>
          <cell r="F9">
            <v>43.13</v>
          </cell>
        </row>
        <row r="10">
          <cell r="A10" t="str">
            <v>Pereira</v>
          </cell>
          <cell r="B10">
            <v>23.911999999999999</v>
          </cell>
          <cell r="C10">
            <v>25.0773333333333</v>
          </cell>
          <cell r="D10">
            <v>32.563000000000002</v>
          </cell>
          <cell r="E10">
            <v>35.667666666666697</v>
          </cell>
          <cell r="F10">
            <v>36.120666669999999</v>
          </cell>
        </row>
        <row r="11">
          <cell r="A11" t="str">
            <v>Villavicencio</v>
          </cell>
          <cell r="B11">
            <v>20.5796666666667</v>
          </cell>
          <cell r="C11">
            <v>23.087333333333302</v>
          </cell>
          <cell r="D11">
            <v>22.734666666666701</v>
          </cell>
          <cell r="E11">
            <v>24.423666666666701</v>
          </cell>
          <cell r="F11">
            <v>29.647333329999999</v>
          </cell>
        </row>
        <row r="12">
          <cell r="A12" t="str">
            <v>Pasto</v>
          </cell>
          <cell r="B12">
            <v>20.681999999999999</v>
          </cell>
          <cell r="C12">
            <v>24.8846666666667</v>
          </cell>
          <cell r="D12">
            <v>26.9106666666667</v>
          </cell>
          <cell r="E12">
            <v>26.988333333333301</v>
          </cell>
          <cell r="F12">
            <v>28.142666670000001</v>
          </cell>
        </row>
        <row r="13">
          <cell r="A13" t="str">
            <v>Santa Marta</v>
          </cell>
          <cell r="B13">
            <v>21.716999999999999</v>
          </cell>
          <cell r="C13">
            <v>27.491333333333301</v>
          </cell>
          <cell r="D13">
            <v>17.688666666666698</v>
          </cell>
          <cell r="E13">
            <v>22.645</v>
          </cell>
          <cell r="F13">
            <v>24.497666670000001</v>
          </cell>
        </row>
        <row r="14">
          <cell r="A14" t="str">
            <v>Montería</v>
          </cell>
          <cell r="B14">
            <v>18.946666666666701</v>
          </cell>
          <cell r="C14">
            <v>18.582333333333299</v>
          </cell>
          <cell r="D14">
            <v>23.2693333333333</v>
          </cell>
          <cell r="E14">
            <v>23.437000000000001</v>
          </cell>
          <cell r="F14">
            <v>22.370333330000001</v>
          </cell>
        </row>
        <row r="15">
          <cell r="A15" t="str">
            <v>Cartagena</v>
          </cell>
          <cell r="B15">
            <v>27.3273333333333</v>
          </cell>
          <cell r="C15">
            <v>79.408000000000001</v>
          </cell>
          <cell r="D15">
            <v>56.156999999999996</v>
          </cell>
          <cell r="E15">
            <v>25.303999999999998</v>
          </cell>
          <cell r="F15">
            <v>21.425666669999998</v>
          </cell>
        </row>
        <row r="16">
          <cell r="A16" t="str">
            <v>Neiva</v>
          </cell>
          <cell r="B16">
            <v>17.5773333333333</v>
          </cell>
          <cell r="C16">
            <v>19.27</v>
          </cell>
          <cell r="D16">
            <v>19.286999999999999</v>
          </cell>
          <cell r="E16">
            <v>20.524333333333299</v>
          </cell>
          <cell r="F16">
            <v>20.004999999999999</v>
          </cell>
        </row>
        <row r="17">
          <cell r="A17" t="str">
            <v>Armenia</v>
          </cell>
          <cell r="B17">
            <v>11.024333333333299</v>
          </cell>
          <cell r="C17">
            <v>8.9809999999999999</v>
          </cell>
          <cell r="D17">
            <v>13.438000000000001</v>
          </cell>
          <cell r="E17">
            <v>18.343666666666699</v>
          </cell>
          <cell r="F17">
            <v>18.859333329999998</v>
          </cell>
        </row>
        <row r="18">
          <cell r="A18" t="str">
            <v>Valledupar</v>
          </cell>
          <cell r="B18">
            <v>15.077</v>
          </cell>
          <cell r="C18">
            <v>14.325666666666701</v>
          </cell>
          <cell r="D18">
            <v>16.556333333333299</v>
          </cell>
          <cell r="E18">
            <v>12.6953333333333</v>
          </cell>
          <cell r="F18">
            <v>18.588333330000001</v>
          </cell>
        </row>
        <row r="19">
          <cell r="A19" t="str">
            <v>Manizales</v>
          </cell>
          <cell r="B19">
            <v>14.733333333333301</v>
          </cell>
          <cell r="C19">
            <v>17.238666666666699</v>
          </cell>
          <cell r="D19">
            <v>20.777333333333299</v>
          </cell>
          <cell r="E19">
            <v>23.860333333333301</v>
          </cell>
          <cell r="F19">
            <v>16.628</v>
          </cell>
        </row>
        <row r="20">
          <cell r="A20" t="str">
            <v>Popayán</v>
          </cell>
          <cell r="B20">
            <v>19.278666666666702</v>
          </cell>
          <cell r="C20">
            <v>16.456</v>
          </cell>
          <cell r="D20">
            <v>17.7083333333333</v>
          </cell>
          <cell r="E20">
            <v>15.9066666666667</v>
          </cell>
          <cell r="F20">
            <v>14.77</v>
          </cell>
        </row>
        <row r="21">
          <cell r="A21" t="str">
            <v>Riohacha</v>
          </cell>
          <cell r="B21">
            <v>8.6463333333333292</v>
          </cell>
          <cell r="C21">
            <v>10.9453333333333</v>
          </cell>
          <cell r="D21">
            <v>15.6956666666667</v>
          </cell>
          <cell r="E21">
            <v>5.5773333333333301</v>
          </cell>
          <cell r="F21">
            <v>13.44866667</v>
          </cell>
        </row>
        <row r="22">
          <cell r="A22" t="str">
            <v>Sincelejo</v>
          </cell>
          <cell r="B22">
            <v>8.5709999999999997</v>
          </cell>
          <cell r="C22">
            <v>10.066000000000001</v>
          </cell>
          <cell r="D22">
            <v>11.962666666666699</v>
          </cell>
          <cell r="E22">
            <v>15.1376666666667</v>
          </cell>
          <cell r="F22">
            <v>13.36333333</v>
          </cell>
        </row>
        <row r="23">
          <cell r="A23" t="str">
            <v>Tunja</v>
          </cell>
          <cell r="B23">
            <v>4.4489999999999998</v>
          </cell>
          <cell r="C23">
            <v>3.9969999999999999</v>
          </cell>
          <cell r="D23">
            <v>8.4190000000000005</v>
          </cell>
          <cell r="E23">
            <v>8.0256666666666696</v>
          </cell>
          <cell r="F23">
            <v>9.0276666670000001</v>
          </cell>
        </row>
        <row r="24">
          <cell r="A24" t="str">
            <v>Florencia</v>
          </cell>
          <cell r="B24">
            <v>3.13466666666667</v>
          </cell>
          <cell r="C24">
            <v>3.0146666666666699</v>
          </cell>
          <cell r="D24">
            <v>3.5270000000000001</v>
          </cell>
          <cell r="E24">
            <v>3.84066666666667</v>
          </cell>
          <cell r="F24">
            <v>4.1506666670000003</v>
          </cell>
        </row>
        <row r="25">
          <cell r="A25" t="str">
            <v>Quibdó</v>
          </cell>
          <cell r="B25">
            <v>1.607</v>
          </cell>
          <cell r="C25">
            <v>2.62333333333333</v>
          </cell>
          <cell r="D25">
            <v>1.54433333333333</v>
          </cell>
          <cell r="E25">
            <v>2.5310000000000001</v>
          </cell>
          <cell r="F25">
            <v>3.4173333330000002</v>
          </cell>
        </row>
      </sheetData>
      <sheetData sheetId="32">
        <row r="3">
          <cell r="C3">
            <v>3426.877</v>
          </cell>
          <cell r="D3">
            <v>3569.748</v>
          </cell>
          <cell r="E3">
            <v>3858.91166666667</v>
          </cell>
          <cell r="F3">
            <v>4019.5970000000002</v>
          </cell>
        </row>
        <row r="4">
          <cell r="C4">
            <v>1744.87666666667</v>
          </cell>
          <cell r="D4">
            <v>1807.9190000000001</v>
          </cell>
          <cell r="E4">
            <v>1958.94133333333</v>
          </cell>
          <cell r="F4">
            <v>2041.0313329999999</v>
          </cell>
        </row>
        <row r="5">
          <cell r="C5">
            <v>157.80699999999999</v>
          </cell>
          <cell r="D5">
            <v>142.61066666666699</v>
          </cell>
          <cell r="E5">
            <v>154.02600000000001</v>
          </cell>
          <cell r="F5">
            <v>160.80366670000001</v>
          </cell>
        </row>
        <row r="6">
          <cell r="C6">
            <v>136.047333333333</v>
          </cell>
          <cell r="D6">
            <v>158.018</v>
          </cell>
          <cell r="E6">
            <v>139.37066666666701</v>
          </cell>
          <cell r="F6">
            <v>160.1143333</v>
          </cell>
        </row>
        <row r="7">
          <cell r="C7">
            <v>1171.5260000000001</v>
          </cell>
          <cell r="D7">
            <v>1202.4290000000001</v>
          </cell>
          <cell r="E7">
            <v>1301.645</v>
          </cell>
          <cell r="F7">
            <v>1317.5526669999999</v>
          </cell>
        </row>
        <row r="8">
          <cell r="C8">
            <v>147.267666666667</v>
          </cell>
          <cell r="D8">
            <v>170.00700000000001</v>
          </cell>
          <cell r="E8">
            <v>211.822</v>
          </cell>
          <cell r="F8">
            <v>223.2163333</v>
          </cell>
        </row>
        <row r="9">
          <cell r="C9">
            <v>61.19</v>
          </cell>
          <cell r="D9">
            <v>79.983333333333306</v>
          </cell>
          <cell r="E9">
            <v>82.6606666666667</v>
          </cell>
          <cell r="F9">
            <v>95.612333329999998</v>
          </cell>
        </row>
        <row r="10">
          <cell r="C10">
            <v>2.3793333333333302</v>
          </cell>
          <cell r="D10">
            <v>5.8293333333333299</v>
          </cell>
          <cell r="E10">
            <v>7.3036666666666701</v>
          </cell>
          <cell r="F10">
            <v>16.568666669999999</v>
          </cell>
        </row>
        <row r="11">
          <cell r="C11">
            <v>0.80133333333333301</v>
          </cell>
          <cell r="D11">
            <v>0</v>
          </cell>
          <cell r="E11">
            <v>0</v>
          </cell>
          <cell r="F11">
            <v>0</v>
          </cell>
        </row>
        <row r="12">
          <cell r="C12">
            <v>4.9809999999999999</v>
          </cell>
          <cell r="D12">
            <v>2.9516666666666702</v>
          </cell>
          <cell r="E12">
            <v>3.1426666666666701</v>
          </cell>
          <cell r="F12">
            <v>4.6980000000000004</v>
          </cell>
        </row>
      </sheetData>
      <sheetData sheetId="33">
        <row r="2">
          <cell r="A2" t="str">
            <v>Colombia</v>
          </cell>
          <cell r="B2">
            <v>6214.3493333333299</v>
          </cell>
          <cell r="C2">
            <v>6408.9070000000002</v>
          </cell>
          <cell r="D2">
            <v>6620.6986666666699</v>
          </cell>
          <cell r="E2">
            <v>6806.5140000000001</v>
          </cell>
          <cell r="F2">
            <v>7250.1153329999997</v>
          </cell>
        </row>
        <row r="3">
          <cell r="A3" t="str">
            <v>Bogotá</v>
          </cell>
          <cell r="B3">
            <v>1667.595</v>
          </cell>
          <cell r="C3">
            <v>1744.87666666667</v>
          </cell>
          <cell r="D3">
            <v>1807.9190000000001</v>
          </cell>
          <cell r="E3">
            <v>1958.94133333333</v>
          </cell>
          <cell r="F3">
            <v>2041.0313329999999</v>
          </cell>
        </row>
        <row r="4">
          <cell r="A4" t="str">
            <v>Medellín</v>
          </cell>
          <cell r="B4">
            <v>726.12366666666696</v>
          </cell>
          <cell r="C4">
            <v>776.56333333333305</v>
          </cell>
          <cell r="D4">
            <v>781.67899999999997</v>
          </cell>
          <cell r="E4">
            <v>824.71299999999997</v>
          </cell>
          <cell r="F4">
            <v>898.03800000000001</v>
          </cell>
        </row>
        <row r="5">
          <cell r="A5" t="str">
            <v>Cali</v>
          </cell>
          <cell r="B5">
            <v>475.86533333333301</v>
          </cell>
          <cell r="C5">
            <v>463.93666666666701</v>
          </cell>
          <cell r="D5">
            <v>485.30633333333299</v>
          </cell>
          <cell r="E5">
            <v>474.803</v>
          </cell>
          <cell r="F5">
            <v>484.58333329999999</v>
          </cell>
        </row>
        <row r="6">
          <cell r="A6" t="str">
            <v>Barranquilla</v>
          </cell>
          <cell r="B6">
            <v>221.87633333333301</v>
          </cell>
          <cell r="C6">
            <v>246.029333333333</v>
          </cell>
          <cell r="D6">
            <v>253.00366666666699</v>
          </cell>
          <cell r="E6">
            <v>268.43433333333297</v>
          </cell>
          <cell r="F6">
            <v>302.25533330000002</v>
          </cell>
        </row>
        <row r="7">
          <cell r="A7" t="str">
            <v>Bucaramanga</v>
          </cell>
          <cell r="B7">
            <v>192.09899999999999</v>
          </cell>
          <cell r="C7">
            <v>179.190666666667</v>
          </cell>
          <cell r="D7">
            <v>185.452666666667</v>
          </cell>
          <cell r="E7">
            <v>177.68899999999999</v>
          </cell>
          <cell r="F7">
            <v>206.727</v>
          </cell>
        </row>
        <row r="8">
          <cell r="A8" t="str">
            <v>Cartagena</v>
          </cell>
          <cell r="B8">
            <v>97.756666666666703</v>
          </cell>
          <cell r="C8">
            <v>119.301666666667</v>
          </cell>
          <cell r="D8">
            <v>121.34633333333301</v>
          </cell>
          <cell r="E8">
            <v>113.264666666667</v>
          </cell>
          <cell r="F8">
            <v>126.51900000000001</v>
          </cell>
        </row>
        <row r="9">
          <cell r="A9" t="str">
            <v>Pereira</v>
          </cell>
          <cell r="B9">
            <v>117.417666666667</v>
          </cell>
          <cell r="C9">
            <v>115.51066666666701</v>
          </cell>
          <cell r="D9">
            <v>113.392</v>
          </cell>
          <cell r="E9">
            <v>120.167</v>
          </cell>
          <cell r="F9">
            <v>118.8606667</v>
          </cell>
        </row>
        <row r="10">
          <cell r="A10" t="str">
            <v>Cúcuta</v>
          </cell>
          <cell r="B10">
            <v>85.480999999999995</v>
          </cell>
          <cell r="C10">
            <v>114.20933333333301</v>
          </cell>
          <cell r="D10">
            <v>119.229666666667</v>
          </cell>
          <cell r="E10">
            <v>102.56699999999999</v>
          </cell>
          <cell r="F10">
            <v>96.72666667</v>
          </cell>
        </row>
        <row r="11">
          <cell r="A11" t="str">
            <v>Ibagué</v>
          </cell>
          <cell r="B11">
            <v>90.116333333333301</v>
          </cell>
          <cell r="C11">
            <v>85.555999999999997</v>
          </cell>
          <cell r="D11">
            <v>84.855999999999995</v>
          </cell>
          <cell r="E11">
            <v>85.977666666666707</v>
          </cell>
          <cell r="F11">
            <v>94.10466667</v>
          </cell>
        </row>
        <row r="12">
          <cell r="A12" t="str">
            <v>Manizales</v>
          </cell>
          <cell r="B12">
            <v>84.415999999999997</v>
          </cell>
          <cell r="C12">
            <v>81.126333333333307</v>
          </cell>
          <cell r="D12">
            <v>77.394333333333293</v>
          </cell>
          <cell r="E12">
            <v>86.742999999999995</v>
          </cell>
          <cell r="F12">
            <v>93.313666670000003</v>
          </cell>
        </row>
        <row r="13">
          <cell r="A13" t="str">
            <v>Villavicencio</v>
          </cell>
          <cell r="B13">
            <v>61.252000000000002</v>
          </cell>
          <cell r="C13">
            <v>63.168999999999997</v>
          </cell>
          <cell r="D13">
            <v>65.549666666666695</v>
          </cell>
          <cell r="E13">
            <v>73.534999999999997</v>
          </cell>
          <cell r="F13">
            <v>77.814666669999994</v>
          </cell>
        </row>
        <row r="14">
          <cell r="A14" t="str">
            <v>Pasto</v>
          </cell>
          <cell r="B14">
            <v>51.636666666666699</v>
          </cell>
          <cell r="C14">
            <v>50.557333333333297</v>
          </cell>
          <cell r="D14">
            <v>54.3466666666667</v>
          </cell>
          <cell r="E14">
            <v>58.703000000000003</v>
          </cell>
          <cell r="F14">
            <v>63.286999999999999</v>
          </cell>
        </row>
        <row r="15">
          <cell r="A15" t="str">
            <v>Montería</v>
          </cell>
          <cell r="B15">
            <v>45.677333333333301</v>
          </cell>
          <cell r="C15">
            <v>39.697666666666699</v>
          </cell>
          <cell r="D15">
            <v>39.973333333333301</v>
          </cell>
          <cell r="E15">
            <v>43.491999999999997</v>
          </cell>
          <cell r="F15">
            <v>49.376666669999999</v>
          </cell>
        </row>
      </sheetData>
      <sheetData sheetId="34">
        <row r="2">
          <cell r="A2" t="str">
            <v>Colombia</v>
          </cell>
          <cell r="B2">
            <v>970.15266666666696</v>
          </cell>
          <cell r="C2">
            <v>871.78133333333301</v>
          </cell>
          <cell r="D2">
            <v>809.22766666666701</v>
          </cell>
          <cell r="E2">
            <v>854.12833333333299</v>
          </cell>
          <cell r="F2">
            <v>842.93266670000003</v>
          </cell>
        </row>
        <row r="3">
          <cell r="A3" t="str">
            <v>Bogotá</v>
          </cell>
          <cell r="B3">
            <v>135.566666666667</v>
          </cell>
          <cell r="C3">
            <v>157.80699999999999</v>
          </cell>
          <cell r="D3">
            <v>142.61066666666699</v>
          </cell>
          <cell r="E3">
            <v>154.02600000000001</v>
          </cell>
          <cell r="F3">
            <v>160.80366670000001</v>
          </cell>
        </row>
        <row r="4">
          <cell r="A4" t="str">
            <v>Medellín</v>
          </cell>
          <cell r="B4">
            <v>67.293333333333294</v>
          </cell>
          <cell r="C4">
            <v>65.583666666666701</v>
          </cell>
          <cell r="D4">
            <v>54.884</v>
          </cell>
          <cell r="E4">
            <v>58.554333333333297</v>
          </cell>
          <cell r="F4">
            <v>59.963666670000002</v>
          </cell>
        </row>
        <row r="5">
          <cell r="A5" t="str">
            <v>Cali</v>
          </cell>
          <cell r="B5">
            <v>37.551666666666698</v>
          </cell>
          <cell r="C5">
            <v>23.396999999999998</v>
          </cell>
          <cell r="D5">
            <v>35.844666666666697</v>
          </cell>
          <cell r="E5">
            <v>39.776666666666699</v>
          </cell>
          <cell r="F5">
            <v>36.767666669999997</v>
          </cell>
        </row>
        <row r="6">
          <cell r="A6" t="str">
            <v>Barranquilla</v>
          </cell>
          <cell r="B6">
            <v>25.4516666666667</v>
          </cell>
          <cell r="C6">
            <v>24.599</v>
          </cell>
          <cell r="D6">
            <v>26.54</v>
          </cell>
          <cell r="E6">
            <v>24.113</v>
          </cell>
          <cell r="F6">
            <v>21.603000000000002</v>
          </cell>
        </row>
        <row r="7">
          <cell r="A7" t="str">
            <v>Cartagena</v>
          </cell>
          <cell r="B7">
            <v>24.396000000000001</v>
          </cell>
          <cell r="C7">
            <v>23.091666666666701</v>
          </cell>
          <cell r="D7">
            <v>20.538333333333298</v>
          </cell>
          <cell r="E7">
            <v>20.458666666666701</v>
          </cell>
          <cell r="F7">
            <v>20.669666670000002</v>
          </cell>
        </row>
        <row r="8">
          <cell r="A8" t="str">
            <v>Bucaramanga</v>
          </cell>
          <cell r="B8">
            <v>17.783999999999999</v>
          </cell>
          <cell r="C8">
            <v>17.966000000000001</v>
          </cell>
          <cell r="D8">
            <v>18.641999999999999</v>
          </cell>
          <cell r="E8">
            <v>17.0066666666667</v>
          </cell>
          <cell r="F8">
            <v>16.266333329999998</v>
          </cell>
        </row>
        <row r="9">
          <cell r="A9" t="str">
            <v>Cúcuta</v>
          </cell>
          <cell r="B9">
            <v>13.014666666666701</v>
          </cell>
          <cell r="C9">
            <v>15.8373333333333</v>
          </cell>
          <cell r="D9">
            <v>14.464</v>
          </cell>
          <cell r="E9">
            <v>15.536666666666701</v>
          </cell>
          <cell r="F9">
            <v>13.590999999999999</v>
          </cell>
        </row>
        <row r="10">
          <cell r="A10" t="str">
            <v>Ibagué</v>
          </cell>
          <cell r="B10">
            <v>11.398</v>
          </cell>
          <cell r="C10">
            <v>12.8746666666667</v>
          </cell>
          <cell r="D10">
            <v>13.663</v>
          </cell>
          <cell r="E10">
            <v>12.875999999999999</v>
          </cell>
          <cell r="F10">
            <v>11.57566667</v>
          </cell>
        </row>
        <row r="11">
          <cell r="A11" t="str">
            <v>Pereira</v>
          </cell>
          <cell r="B11">
            <v>16.498666666666701</v>
          </cell>
          <cell r="C11">
            <v>12.026</v>
          </cell>
          <cell r="D11">
            <v>13.183666666666699</v>
          </cell>
          <cell r="E11">
            <v>12.6383333333333</v>
          </cell>
          <cell r="F11">
            <v>10.221666669999999</v>
          </cell>
        </row>
        <row r="12">
          <cell r="A12" t="str">
            <v>Manizales</v>
          </cell>
          <cell r="B12">
            <v>12.8676666666667</v>
          </cell>
          <cell r="C12">
            <v>11.453666666666701</v>
          </cell>
          <cell r="D12">
            <v>11.8466666666667</v>
          </cell>
          <cell r="E12">
            <v>10.5316666666667</v>
          </cell>
          <cell r="F12">
            <v>10.140333330000001</v>
          </cell>
        </row>
        <row r="13">
          <cell r="A13" t="str">
            <v>Montería</v>
          </cell>
          <cell r="B13">
            <v>7.4169999999999998</v>
          </cell>
          <cell r="C13">
            <v>8.3956666666666706</v>
          </cell>
          <cell r="D13">
            <v>7.3543333333333303</v>
          </cell>
          <cell r="E13">
            <v>9.33</v>
          </cell>
          <cell r="F13">
            <v>9.9513333329999991</v>
          </cell>
        </row>
        <row r="14">
          <cell r="A14" t="str">
            <v>Villavicencio</v>
          </cell>
          <cell r="B14">
            <v>10.254</v>
          </cell>
          <cell r="C14">
            <v>9.7223333333333297</v>
          </cell>
          <cell r="D14">
            <v>10.000666666666699</v>
          </cell>
          <cell r="E14">
            <v>9.6470000000000002</v>
          </cell>
          <cell r="F14">
            <v>9.8216666670000006</v>
          </cell>
        </row>
        <row r="15">
          <cell r="A15" t="str">
            <v>Pasto</v>
          </cell>
          <cell r="B15">
            <v>10.625999999999999</v>
          </cell>
          <cell r="C15">
            <v>8.6453333333333298</v>
          </cell>
          <cell r="D15">
            <v>9.8520000000000003</v>
          </cell>
          <cell r="E15">
            <v>8.7226666666666706</v>
          </cell>
          <cell r="F15">
            <v>8.1826666669999994</v>
          </cell>
        </row>
      </sheetData>
      <sheetData sheetId="35">
        <row r="2">
          <cell r="A2" t="str">
            <v>Colombia</v>
          </cell>
          <cell r="B2">
            <v>608.20100000000002</v>
          </cell>
          <cell r="C2">
            <v>690.44600000000003</v>
          </cell>
          <cell r="D2">
            <v>703.94466666666699</v>
          </cell>
          <cell r="E2">
            <v>687.73099999999999</v>
          </cell>
          <cell r="F2">
            <v>763.94533330000002</v>
          </cell>
        </row>
        <row r="3">
          <cell r="A3" t="str">
            <v>Bogotá</v>
          </cell>
          <cell r="B3">
            <v>126.324666666667</v>
          </cell>
          <cell r="C3">
            <v>136.047333333333</v>
          </cell>
          <cell r="D3">
            <v>158.018</v>
          </cell>
          <cell r="E3">
            <v>139.37066666666701</v>
          </cell>
          <cell r="F3">
            <v>160.1143333</v>
          </cell>
        </row>
        <row r="4">
          <cell r="A4" t="str">
            <v>Medellín</v>
          </cell>
          <cell r="B4">
            <v>58.964666666666702</v>
          </cell>
          <cell r="C4">
            <v>53.877333333333297</v>
          </cell>
          <cell r="D4">
            <v>58.360666666666702</v>
          </cell>
          <cell r="E4">
            <v>63.996333333333297</v>
          </cell>
          <cell r="F4">
            <v>70.582666669999995</v>
          </cell>
        </row>
        <row r="5">
          <cell r="A5" t="str">
            <v>Cali</v>
          </cell>
          <cell r="B5">
            <v>42.902999999999999</v>
          </cell>
          <cell r="C5">
            <v>47.798000000000002</v>
          </cell>
          <cell r="D5">
            <v>43.816000000000003</v>
          </cell>
          <cell r="E5">
            <v>38.886666666666699</v>
          </cell>
          <cell r="F5">
            <v>51.615333329999999</v>
          </cell>
        </row>
        <row r="6">
          <cell r="A6" t="str">
            <v>Barranquilla</v>
          </cell>
          <cell r="B6">
            <v>30.234000000000002</v>
          </cell>
          <cell r="C6">
            <v>28.857333333333301</v>
          </cell>
          <cell r="D6">
            <v>29.9843333333333</v>
          </cell>
          <cell r="E6">
            <v>29.74</v>
          </cell>
          <cell r="F6">
            <v>41.832999999999998</v>
          </cell>
        </row>
        <row r="7">
          <cell r="A7" t="str">
            <v>Cartagena</v>
          </cell>
          <cell r="B7">
            <v>16.219000000000001</v>
          </cell>
          <cell r="C7">
            <v>20.201333333333299</v>
          </cell>
          <cell r="D7">
            <v>20.660333333333298</v>
          </cell>
          <cell r="E7">
            <v>20.256333333333298</v>
          </cell>
          <cell r="F7">
            <v>18.498000000000001</v>
          </cell>
        </row>
        <row r="8">
          <cell r="A8" t="str">
            <v>Bucaramanga</v>
          </cell>
          <cell r="B8">
            <v>17.3913333333333</v>
          </cell>
          <cell r="C8">
            <v>17.825666666666699</v>
          </cell>
          <cell r="D8">
            <v>19.050999999999998</v>
          </cell>
          <cell r="E8">
            <v>17.3563333333333</v>
          </cell>
          <cell r="F8">
            <v>15.758333329999999</v>
          </cell>
        </row>
        <row r="9">
          <cell r="A9" t="str">
            <v>Cúcuta</v>
          </cell>
          <cell r="B9">
            <v>10.082000000000001</v>
          </cell>
          <cell r="C9">
            <v>9.7816666666666698</v>
          </cell>
          <cell r="D9">
            <v>11.891666666666699</v>
          </cell>
          <cell r="E9">
            <v>9.1983333333333306</v>
          </cell>
          <cell r="F9">
            <v>9.677333333</v>
          </cell>
        </row>
        <row r="10">
          <cell r="A10" t="str">
            <v>Pasto</v>
          </cell>
          <cell r="B10">
            <v>7.4989999999999997</v>
          </cell>
          <cell r="C10">
            <v>6.8783333333333303</v>
          </cell>
          <cell r="D10">
            <v>6.6479999999999997</v>
          </cell>
          <cell r="E10">
            <v>9.0943333333333296</v>
          </cell>
          <cell r="F10">
            <v>9.5006666670000008</v>
          </cell>
        </row>
        <row r="11">
          <cell r="A11" t="str">
            <v>Montería</v>
          </cell>
          <cell r="B11">
            <v>10.067</v>
          </cell>
          <cell r="C11">
            <v>11.7603333333333</v>
          </cell>
          <cell r="D11">
            <v>9.8786666666666694</v>
          </cell>
          <cell r="E11">
            <v>10.436666666666699</v>
          </cell>
          <cell r="F11">
            <v>9.1803333330000001</v>
          </cell>
        </row>
        <row r="12">
          <cell r="A12" t="str">
            <v>Manizales</v>
          </cell>
          <cell r="B12">
            <v>7.3546666666666702</v>
          </cell>
          <cell r="C12">
            <v>6.5923333333333298</v>
          </cell>
          <cell r="D12">
            <v>7.37266666666667</v>
          </cell>
          <cell r="E12">
            <v>8.4393333333333302</v>
          </cell>
          <cell r="F12">
            <v>8.5386666669999993</v>
          </cell>
        </row>
        <row r="13">
          <cell r="A13" t="str">
            <v>Pereira</v>
          </cell>
          <cell r="B13">
            <v>9.016</v>
          </cell>
          <cell r="C13">
            <v>8.8879999999999999</v>
          </cell>
          <cell r="D13">
            <v>8.0676666666666694</v>
          </cell>
          <cell r="E13">
            <v>9.2346666666666692</v>
          </cell>
          <cell r="F13">
            <v>7.2776666670000001</v>
          </cell>
        </row>
        <row r="14">
          <cell r="A14" t="str">
            <v>Ibagué</v>
          </cell>
          <cell r="B14">
            <v>7.8346666666666698</v>
          </cell>
          <cell r="C14">
            <v>8.0403333333333293</v>
          </cell>
          <cell r="D14">
            <v>8.4146666666666707</v>
          </cell>
          <cell r="E14">
            <v>6.9119999999999999</v>
          </cell>
          <cell r="F14">
            <v>5.9883333329999999</v>
          </cell>
        </row>
        <row r="15">
          <cell r="A15" t="str">
            <v>Villavicencio</v>
          </cell>
          <cell r="B15">
            <v>5.0570000000000004</v>
          </cell>
          <cell r="C15">
            <v>6.3860000000000001</v>
          </cell>
          <cell r="D15">
            <v>4.6316666666666704</v>
          </cell>
          <cell r="E15">
            <v>5.19166666666667</v>
          </cell>
          <cell r="F15">
            <v>5.6936666669999996</v>
          </cell>
        </row>
      </sheetData>
      <sheetData sheetId="36">
        <row r="2">
          <cell r="A2" t="str">
            <v>Colombia</v>
          </cell>
          <cell r="B2">
            <v>7360.82</v>
          </cell>
          <cell r="C2">
            <v>7914.3933333333298</v>
          </cell>
          <cell r="D2">
            <v>8247.52</v>
          </cell>
          <cell r="E2">
            <v>8678.2939999999999</v>
          </cell>
          <cell r="F2">
            <v>8995.9356669999997</v>
          </cell>
        </row>
        <row r="3">
          <cell r="A3" t="str">
            <v>Bogotá</v>
          </cell>
          <cell r="B3">
            <v>1160.12633333333</v>
          </cell>
          <cell r="C3">
            <v>1171.5260000000001</v>
          </cell>
          <cell r="D3">
            <v>1202.4290000000001</v>
          </cell>
          <cell r="E3">
            <v>1301.645</v>
          </cell>
          <cell r="F3">
            <v>1317.5526669999999</v>
          </cell>
        </row>
        <row r="4">
          <cell r="A4" t="str">
            <v>Medellín</v>
          </cell>
          <cell r="B4">
            <v>472.78233333333299</v>
          </cell>
          <cell r="C4">
            <v>488.68233333333302</v>
          </cell>
          <cell r="D4">
            <v>521.35466666666696</v>
          </cell>
          <cell r="E4">
            <v>539.85533333333296</v>
          </cell>
          <cell r="F4">
            <v>515.04733329999999</v>
          </cell>
        </row>
        <row r="5">
          <cell r="A5" t="str">
            <v>Cali</v>
          </cell>
          <cell r="B5">
            <v>387.49833333333299</v>
          </cell>
          <cell r="C5">
            <v>427.571666666667</v>
          </cell>
          <cell r="D5">
            <v>405.27</v>
          </cell>
          <cell r="E5">
            <v>401.75799999999998</v>
          </cell>
          <cell r="F5">
            <v>439.55233329999999</v>
          </cell>
        </row>
        <row r="6">
          <cell r="A6" t="str">
            <v>Barranquilla</v>
          </cell>
          <cell r="B6">
            <v>329.213666666667</v>
          </cell>
          <cell r="C6">
            <v>331.59899999999999</v>
          </cell>
          <cell r="D6">
            <v>331.56833333333299</v>
          </cell>
          <cell r="E6">
            <v>361.70800000000003</v>
          </cell>
          <cell r="F6">
            <v>372.17466669999999</v>
          </cell>
        </row>
        <row r="7">
          <cell r="A7" t="str">
            <v>Bucaramanga</v>
          </cell>
          <cell r="B7">
            <v>187.84666666666701</v>
          </cell>
          <cell r="C7">
            <v>225.01599999999999</v>
          </cell>
          <cell r="D7">
            <v>236.03133333333301</v>
          </cell>
          <cell r="E7">
            <v>242.61666666666699</v>
          </cell>
          <cell r="F7">
            <v>239.17099999999999</v>
          </cell>
        </row>
        <row r="8">
          <cell r="A8" t="str">
            <v>Cartagena</v>
          </cell>
          <cell r="B8">
            <v>162.57300000000001</v>
          </cell>
          <cell r="C8">
            <v>164.82400000000001</v>
          </cell>
          <cell r="D8">
            <v>175.37666666666701</v>
          </cell>
          <cell r="E8">
            <v>201.524666666667</v>
          </cell>
          <cell r="F8">
            <v>204.18133330000001</v>
          </cell>
        </row>
        <row r="9">
          <cell r="A9" t="str">
            <v>Cúcuta</v>
          </cell>
          <cell r="B9">
            <v>177.934</v>
          </cell>
          <cell r="C9">
            <v>145.25466666666699</v>
          </cell>
          <cell r="D9">
            <v>142.77000000000001</v>
          </cell>
          <cell r="E9">
            <v>164.262666666667</v>
          </cell>
          <cell r="F9">
            <v>187.291</v>
          </cell>
        </row>
        <row r="10">
          <cell r="A10" t="str">
            <v>Pereira</v>
          </cell>
          <cell r="B10">
            <v>74.816999999999993</v>
          </cell>
          <cell r="C10">
            <v>84.071666666666701</v>
          </cell>
          <cell r="D10">
            <v>91.803333333333299</v>
          </cell>
          <cell r="E10">
            <v>98.215333333333305</v>
          </cell>
          <cell r="F10">
            <v>106.89333329999999</v>
          </cell>
        </row>
        <row r="11">
          <cell r="A11" t="str">
            <v>Ibagué</v>
          </cell>
          <cell r="B11">
            <v>73.899666666666704</v>
          </cell>
          <cell r="C11">
            <v>88.418333333333294</v>
          </cell>
          <cell r="D11">
            <v>85.296000000000006</v>
          </cell>
          <cell r="E11">
            <v>93.653999999999996</v>
          </cell>
          <cell r="F11">
            <v>98.005666669999997</v>
          </cell>
        </row>
        <row r="12">
          <cell r="A12" t="str">
            <v>Villavicencio</v>
          </cell>
          <cell r="B12">
            <v>73.647999999999996</v>
          </cell>
          <cell r="C12">
            <v>74.478333333333296</v>
          </cell>
          <cell r="D12">
            <v>76.119</v>
          </cell>
          <cell r="E12">
            <v>81.823333333333295</v>
          </cell>
          <cell r="F12">
            <v>78.053333330000001</v>
          </cell>
        </row>
        <row r="13">
          <cell r="A13" t="str">
            <v>Pasto</v>
          </cell>
          <cell r="B13">
            <v>56.792000000000002</v>
          </cell>
          <cell r="C13">
            <v>64.695999999999998</v>
          </cell>
          <cell r="D13">
            <v>66.477666666666707</v>
          </cell>
          <cell r="E13">
            <v>66.989999999999995</v>
          </cell>
          <cell r="F13">
            <v>74.570999999999998</v>
          </cell>
        </row>
        <row r="14">
          <cell r="A14" t="str">
            <v>Montería</v>
          </cell>
          <cell r="B14">
            <v>58.219333333333303</v>
          </cell>
          <cell r="C14">
            <v>59.378999999999998</v>
          </cell>
          <cell r="D14">
            <v>65.497333333333302</v>
          </cell>
          <cell r="E14">
            <v>62.5966666666667</v>
          </cell>
          <cell r="F14">
            <v>68.236333329999994</v>
          </cell>
        </row>
        <row r="15">
          <cell r="A15" t="str">
            <v>Manizales</v>
          </cell>
          <cell r="B15">
            <v>42.042666666666697</v>
          </cell>
          <cell r="C15">
            <v>53.545000000000002</v>
          </cell>
          <cell r="D15">
            <v>55.7856666666667</v>
          </cell>
          <cell r="E15">
            <v>55.168999999999997</v>
          </cell>
          <cell r="F15">
            <v>54.664000000000001</v>
          </cell>
        </row>
      </sheetData>
      <sheetData sheetId="37">
        <row r="2">
          <cell r="A2" t="str">
            <v>Colombia</v>
          </cell>
          <cell r="B2">
            <v>754.40599999999995</v>
          </cell>
          <cell r="C2">
            <v>948.01800000000003</v>
          </cell>
          <cell r="D2">
            <v>941.63800000000003</v>
          </cell>
          <cell r="E2">
            <v>996.60166666666703</v>
          </cell>
          <cell r="F2">
            <v>1009.975333</v>
          </cell>
        </row>
        <row r="3">
          <cell r="A3" t="str">
            <v>Bogotá</v>
          </cell>
          <cell r="B3">
            <v>178.928666666667</v>
          </cell>
          <cell r="C3">
            <v>147.267666666667</v>
          </cell>
          <cell r="D3">
            <v>170.00700000000001</v>
          </cell>
          <cell r="E3">
            <v>211.822</v>
          </cell>
          <cell r="F3">
            <v>223.2163333</v>
          </cell>
        </row>
        <row r="4">
          <cell r="A4" t="str">
            <v>Medellín</v>
          </cell>
          <cell r="B4">
            <v>64.129666666666694</v>
          </cell>
          <cell r="C4">
            <v>76.430999999999997</v>
          </cell>
          <cell r="D4">
            <v>79.680000000000007</v>
          </cell>
          <cell r="E4">
            <v>82.403333333333407</v>
          </cell>
          <cell r="F4">
            <v>72.741666670000001</v>
          </cell>
        </row>
        <row r="5">
          <cell r="A5" t="str">
            <v>Cali</v>
          </cell>
          <cell r="B5">
            <v>44.4136666666667</v>
          </cell>
          <cell r="C5">
            <v>56.2693333333333</v>
          </cell>
          <cell r="D5">
            <v>56.944333333333297</v>
          </cell>
          <cell r="E5">
            <v>43.701999999999998</v>
          </cell>
          <cell r="F5">
            <v>49.616333330000003</v>
          </cell>
        </row>
        <row r="6">
          <cell r="A6" t="str">
            <v>Bucaramanga</v>
          </cell>
          <cell r="B6">
            <v>26.3653333333333</v>
          </cell>
          <cell r="C6">
            <v>39.954333333333302</v>
          </cell>
          <cell r="D6">
            <v>45.350666666666697</v>
          </cell>
          <cell r="E6">
            <v>46.613</v>
          </cell>
          <cell r="F6">
            <v>40.808333330000004</v>
          </cell>
        </row>
        <row r="7">
          <cell r="A7" t="str">
            <v>Barranquilla</v>
          </cell>
          <cell r="B7">
            <v>16.324000000000002</v>
          </cell>
          <cell r="C7">
            <v>23.9256666666667</v>
          </cell>
          <cell r="D7">
            <v>17.477333333333299</v>
          </cell>
          <cell r="E7">
            <v>25.526333333333302</v>
          </cell>
          <cell r="F7">
            <v>24.323666670000001</v>
          </cell>
        </row>
        <row r="8">
          <cell r="A8" t="str">
            <v>Ibagué</v>
          </cell>
          <cell r="B8">
            <v>10.9996666666667</v>
          </cell>
          <cell r="C8">
            <v>12.547000000000001</v>
          </cell>
          <cell r="D8">
            <v>10.9926666666667</v>
          </cell>
          <cell r="E8">
            <v>13.334666666666701</v>
          </cell>
          <cell r="F8">
            <v>14.47766667</v>
          </cell>
        </row>
        <row r="9">
          <cell r="A9" t="str">
            <v>Cúcuta</v>
          </cell>
          <cell r="B9">
            <v>11.952666666666699</v>
          </cell>
          <cell r="C9">
            <v>20.907</v>
          </cell>
          <cell r="D9">
            <v>19.778666666666702</v>
          </cell>
          <cell r="E9">
            <v>21.85</v>
          </cell>
          <cell r="F9">
            <v>14.15266667</v>
          </cell>
        </row>
        <row r="10">
          <cell r="A10" t="str">
            <v>Villavicencio</v>
          </cell>
          <cell r="B10">
            <v>12.595333333333301</v>
          </cell>
          <cell r="C10">
            <v>12.1383333333333</v>
          </cell>
          <cell r="D10">
            <v>11.266999999999999</v>
          </cell>
          <cell r="E10">
            <v>11.960333333333301</v>
          </cell>
          <cell r="F10">
            <v>13.276999999999999</v>
          </cell>
        </row>
        <row r="11">
          <cell r="A11" t="str">
            <v>Pereira</v>
          </cell>
          <cell r="B11">
            <v>8.9286666666666701</v>
          </cell>
          <cell r="C11">
            <v>13.842000000000001</v>
          </cell>
          <cell r="D11">
            <v>12.048666666666699</v>
          </cell>
          <cell r="E11">
            <v>14.606666666666699</v>
          </cell>
          <cell r="F11">
            <v>12.94033333</v>
          </cell>
        </row>
        <row r="12">
          <cell r="A12" t="str">
            <v>Cartagena</v>
          </cell>
          <cell r="B12">
            <v>4.94966666666667</v>
          </cell>
          <cell r="C12">
            <v>8.0353333333333303</v>
          </cell>
          <cell r="D12">
            <v>7.024</v>
          </cell>
          <cell r="E12">
            <v>7.9866666666666699</v>
          </cell>
          <cell r="F12">
            <v>9.9930000000000003</v>
          </cell>
        </row>
        <row r="13">
          <cell r="A13" t="str">
            <v>Pasto</v>
          </cell>
          <cell r="B13">
            <v>9.327</v>
          </cell>
          <cell r="C13">
            <v>8.0649999999999995</v>
          </cell>
          <cell r="D13">
            <v>7.6760000000000002</v>
          </cell>
          <cell r="E13">
            <v>9.2696666666666694</v>
          </cell>
          <cell r="F13">
            <v>8.2656666669999996</v>
          </cell>
        </row>
        <row r="14">
          <cell r="A14" t="str">
            <v>Manizales</v>
          </cell>
          <cell r="B14">
            <v>7.5936666666666701</v>
          </cell>
          <cell r="C14">
            <v>6.931</v>
          </cell>
          <cell r="D14">
            <v>6.1336666666666702</v>
          </cell>
          <cell r="E14">
            <v>8.1723333333333308</v>
          </cell>
          <cell r="F14">
            <v>7.165666667</v>
          </cell>
        </row>
        <row r="15">
          <cell r="A15" t="str">
            <v>Montería</v>
          </cell>
          <cell r="B15">
            <v>7.4596666666666698</v>
          </cell>
          <cell r="C15">
            <v>8.9073333333333302</v>
          </cell>
          <cell r="D15">
            <v>9.38066666666667</v>
          </cell>
          <cell r="E15">
            <v>9.6286666666666694</v>
          </cell>
          <cell r="F15">
            <v>6.8129999999999997</v>
          </cell>
        </row>
      </sheetData>
      <sheetData sheetId="38">
        <row r="2">
          <cell r="A2" t="str">
            <v>Colombia</v>
          </cell>
          <cell r="B2">
            <v>625.14833333333297</v>
          </cell>
          <cell r="C2">
            <v>766.00066666666703</v>
          </cell>
          <cell r="D2">
            <v>837.86966666666694</v>
          </cell>
          <cell r="E2">
            <v>862.17933333333303</v>
          </cell>
          <cell r="F2">
            <v>1000.811</v>
          </cell>
        </row>
        <row r="3">
          <cell r="A3" t="str">
            <v>Bogotá</v>
          </cell>
          <cell r="B3">
            <v>82.832333333333295</v>
          </cell>
          <cell r="C3">
            <v>61.19</v>
          </cell>
          <cell r="D3">
            <v>79.983333333333306</v>
          </cell>
          <cell r="E3">
            <v>82.6606666666667</v>
          </cell>
          <cell r="F3">
            <v>95.612333329999998</v>
          </cell>
        </row>
        <row r="4">
          <cell r="A4" t="str">
            <v>Cali</v>
          </cell>
          <cell r="B4">
            <v>23.5066666666667</v>
          </cell>
          <cell r="C4">
            <v>38.3943333333333</v>
          </cell>
          <cell r="D4">
            <v>39.600999999999999</v>
          </cell>
          <cell r="E4">
            <v>27.282333333333298</v>
          </cell>
          <cell r="F4">
            <v>26.457666669999998</v>
          </cell>
        </row>
        <row r="5">
          <cell r="A5" t="str">
            <v>Barranquilla</v>
          </cell>
          <cell r="B5">
            <v>11.4576666666667</v>
          </cell>
          <cell r="C5">
            <v>14.779666666666699</v>
          </cell>
          <cell r="D5">
            <v>23.104333333333301</v>
          </cell>
          <cell r="E5">
            <v>26.343333333333302</v>
          </cell>
          <cell r="F5">
            <v>24.911666669999999</v>
          </cell>
        </row>
        <row r="6">
          <cell r="A6" t="str">
            <v>Medellín</v>
          </cell>
          <cell r="B6">
            <v>16.758666666666699</v>
          </cell>
          <cell r="C6">
            <v>27.164999999999999</v>
          </cell>
          <cell r="D6">
            <v>31.024999999999999</v>
          </cell>
          <cell r="E6">
            <v>31.251999999999999</v>
          </cell>
          <cell r="F6">
            <v>23.53233333</v>
          </cell>
        </row>
        <row r="7">
          <cell r="A7" t="str">
            <v>Cúcuta</v>
          </cell>
          <cell r="B7">
            <v>14.11</v>
          </cell>
          <cell r="C7">
            <v>10.110333333333299</v>
          </cell>
          <cell r="D7">
            <v>11.507999999999999</v>
          </cell>
          <cell r="E7">
            <v>14.438000000000001</v>
          </cell>
          <cell r="F7">
            <v>17.813333329999999</v>
          </cell>
        </row>
        <row r="8">
          <cell r="A8" t="str">
            <v>Ibagué</v>
          </cell>
          <cell r="B8">
            <v>12.783666666666701</v>
          </cell>
          <cell r="C8">
            <v>19.175999999999998</v>
          </cell>
          <cell r="D8">
            <v>12.5553333333333</v>
          </cell>
          <cell r="E8">
            <v>13.161666666666701</v>
          </cell>
          <cell r="F8">
            <v>16.853666669999999</v>
          </cell>
        </row>
        <row r="9">
          <cell r="A9" t="str">
            <v>Bucaramanga</v>
          </cell>
          <cell r="B9">
            <v>11.760666666666699</v>
          </cell>
          <cell r="C9">
            <v>22.353999999999999</v>
          </cell>
          <cell r="D9">
            <v>20.497666666666699</v>
          </cell>
          <cell r="E9">
            <v>14.9463333333333</v>
          </cell>
          <cell r="F9">
            <v>16.733333330000001</v>
          </cell>
        </row>
        <row r="10">
          <cell r="A10" t="str">
            <v>Villavicencio</v>
          </cell>
          <cell r="B10">
            <v>8.5150000000000006</v>
          </cell>
          <cell r="C10">
            <v>9.3443333333333296</v>
          </cell>
          <cell r="D10">
            <v>8.8439999999999994</v>
          </cell>
          <cell r="E10">
            <v>11.639333333333299</v>
          </cell>
          <cell r="F10">
            <v>12.337999999999999</v>
          </cell>
        </row>
        <row r="11">
          <cell r="A11" t="str">
            <v>Pereira</v>
          </cell>
          <cell r="B11">
            <v>7.2106666666666701</v>
          </cell>
          <cell r="C11">
            <v>5.8346666666666698</v>
          </cell>
          <cell r="D11">
            <v>7.7853333333333303</v>
          </cell>
          <cell r="E11">
            <v>10.3433333333333</v>
          </cell>
          <cell r="F11">
            <v>10.69866667</v>
          </cell>
        </row>
        <row r="12">
          <cell r="A12" t="str">
            <v>Cartagena</v>
          </cell>
          <cell r="B12">
            <v>3.4543333333333299</v>
          </cell>
          <cell r="C12">
            <v>5.0303333333333304</v>
          </cell>
          <cell r="D12">
            <v>5.5993333333333304</v>
          </cell>
          <cell r="E12">
            <v>7.4693333333333296</v>
          </cell>
          <cell r="F12">
            <v>8.84</v>
          </cell>
        </row>
        <row r="13">
          <cell r="A13" t="str">
            <v>Pasto</v>
          </cell>
          <cell r="B13">
            <v>4.1946666666666701</v>
          </cell>
          <cell r="C13">
            <v>5.4870000000000001</v>
          </cell>
          <cell r="D13">
            <v>5.6356666666666699</v>
          </cell>
          <cell r="E13">
            <v>6.2823333333333302</v>
          </cell>
          <cell r="F13">
            <v>7.6323333330000001</v>
          </cell>
        </row>
        <row r="14">
          <cell r="A14" t="str">
            <v>Montería</v>
          </cell>
          <cell r="B14">
            <v>9.65133333333333</v>
          </cell>
          <cell r="C14">
            <v>9.6553333333333295</v>
          </cell>
          <cell r="D14">
            <v>10.1773333333333</v>
          </cell>
          <cell r="E14">
            <v>9.5926666666666698</v>
          </cell>
          <cell r="F14">
            <v>7.1143333330000003</v>
          </cell>
        </row>
        <row r="15">
          <cell r="A15" t="str">
            <v>Manizales</v>
          </cell>
          <cell r="B15">
            <v>3.5393333333333299</v>
          </cell>
          <cell r="C15">
            <v>4.18366666666667</v>
          </cell>
          <cell r="D15">
            <v>4.8136666666666699</v>
          </cell>
          <cell r="E15">
            <v>3.8963333333333301</v>
          </cell>
          <cell r="F15">
            <v>2.3373333330000001</v>
          </cell>
        </row>
      </sheetData>
      <sheetData sheetId="39">
        <row r="2">
          <cell r="A2" t="str">
            <v>Colombia</v>
          </cell>
          <cell r="B2">
            <v>72.587000000000003</v>
          </cell>
          <cell r="C2">
            <v>74.953333333333305</v>
          </cell>
          <cell r="D2">
            <v>106.011333333333</v>
          </cell>
          <cell r="E2">
            <v>99.940333333333299</v>
          </cell>
          <cell r="F2">
            <v>126.2063333</v>
          </cell>
        </row>
        <row r="3">
          <cell r="A3" t="str">
            <v>Bogotá</v>
          </cell>
          <cell r="B3">
            <v>8.4953333333333294</v>
          </cell>
          <cell r="C3">
            <v>2.3793333333333302</v>
          </cell>
          <cell r="D3">
            <v>5.8293333333333299</v>
          </cell>
          <cell r="E3">
            <v>7.3036666666666701</v>
          </cell>
          <cell r="F3">
            <v>16.568666669999999</v>
          </cell>
        </row>
        <row r="4">
          <cell r="A4" t="str">
            <v>Cali</v>
          </cell>
          <cell r="B4">
            <v>5.8503333333333298</v>
          </cell>
          <cell r="C4">
            <v>7.1603333333333303</v>
          </cell>
          <cell r="D4">
            <v>9.4773333333333305</v>
          </cell>
          <cell r="E4">
            <v>2.90133333333333</v>
          </cell>
          <cell r="F4">
            <v>5.7473333330000003</v>
          </cell>
        </row>
        <row r="5">
          <cell r="A5" t="str">
            <v>Medellín</v>
          </cell>
          <cell r="B5">
            <v>1.04633333333333</v>
          </cell>
          <cell r="C5">
            <v>2.9116666666666702</v>
          </cell>
          <cell r="D5">
            <v>3.7313333333333301</v>
          </cell>
          <cell r="E5">
            <v>2.9910000000000001</v>
          </cell>
          <cell r="F5">
            <v>4.6120000000000001</v>
          </cell>
        </row>
        <row r="6">
          <cell r="A6" t="str">
            <v>Cúcuta</v>
          </cell>
          <cell r="B6">
            <v>1.2973333333333299</v>
          </cell>
          <cell r="C6">
            <v>0.582666666666667</v>
          </cell>
          <cell r="D6">
            <v>1.331</v>
          </cell>
          <cell r="E6">
            <v>0.87266666666666703</v>
          </cell>
          <cell r="F6">
            <v>2.7679999999999998</v>
          </cell>
        </row>
        <row r="7">
          <cell r="A7" t="str">
            <v>Barranquilla</v>
          </cell>
          <cell r="B7">
            <v>1.1000000000000001</v>
          </cell>
          <cell r="C7">
            <v>0.97133333333333305</v>
          </cell>
          <cell r="D7">
            <v>0.63733333333333297</v>
          </cell>
          <cell r="E7">
            <v>0.89666666666666694</v>
          </cell>
          <cell r="F7">
            <v>1.5776666669999999</v>
          </cell>
        </row>
        <row r="8">
          <cell r="A8" t="str">
            <v>Bucaramanga</v>
          </cell>
          <cell r="B8">
            <v>0.68200000000000005</v>
          </cell>
          <cell r="C8">
            <v>0.73733333333333295</v>
          </cell>
          <cell r="D8">
            <v>1.75633333333333</v>
          </cell>
          <cell r="E8">
            <v>1.873</v>
          </cell>
          <cell r="F8">
            <v>1.5156666670000001</v>
          </cell>
        </row>
        <row r="9">
          <cell r="A9" t="str">
            <v>Ibagué</v>
          </cell>
          <cell r="B9">
            <v>1.0216666666666701</v>
          </cell>
          <cell r="C9">
            <v>1.3743333333333301</v>
          </cell>
          <cell r="D9">
            <v>0.79066666666666696</v>
          </cell>
          <cell r="E9">
            <v>1.038</v>
          </cell>
          <cell r="F9">
            <v>1.341</v>
          </cell>
        </row>
        <row r="10">
          <cell r="A10" t="str">
            <v>Villavicencio</v>
          </cell>
          <cell r="B10">
            <v>0.166333333333333</v>
          </cell>
          <cell r="C10">
            <v>0.44066666666666698</v>
          </cell>
          <cell r="D10">
            <v>0.21833333333333299</v>
          </cell>
          <cell r="E10">
            <v>0.86933333333333296</v>
          </cell>
          <cell r="F10">
            <v>1.0456666670000001</v>
          </cell>
        </row>
        <row r="11">
          <cell r="A11" t="str">
            <v>Pasto</v>
          </cell>
          <cell r="B11">
            <v>0.56966666666666699</v>
          </cell>
          <cell r="C11">
            <v>0.50433333333333297</v>
          </cell>
          <cell r="D11">
            <v>0.56966666666666699</v>
          </cell>
          <cell r="E11">
            <v>0.139333333333333</v>
          </cell>
          <cell r="F11">
            <v>0.92300000000000004</v>
          </cell>
        </row>
        <row r="12">
          <cell r="A12" t="str">
            <v>Pereira</v>
          </cell>
          <cell r="B12">
            <v>0.95299999999999996</v>
          </cell>
          <cell r="C12">
            <v>9.1333333333333294E-2</v>
          </cell>
          <cell r="D12">
            <v>0.99199999999999999</v>
          </cell>
          <cell r="E12">
            <v>0.86699999999999999</v>
          </cell>
          <cell r="F12">
            <v>0.62366666699999995</v>
          </cell>
        </row>
        <row r="13">
          <cell r="A13" t="str">
            <v>Montería</v>
          </cell>
          <cell r="B13">
            <v>0.38966666666666699</v>
          </cell>
          <cell r="C13">
            <v>0.18633333333333299</v>
          </cell>
          <cell r="D13">
            <v>0.46933333333333299</v>
          </cell>
          <cell r="E13">
            <v>7.6333333333333295E-2</v>
          </cell>
          <cell r="F13">
            <v>0.493666667</v>
          </cell>
        </row>
        <row r="14">
          <cell r="A14" t="str">
            <v>Cartagena</v>
          </cell>
          <cell r="B14">
            <v>0</v>
          </cell>
          <cell r="C14">
            <v>0.46533333333333299</v>
          </cell>
          <cell r="D14">
            <v>0.21933333333333299</v>
          </cell>
          <cell r="E14">
            <v>0.85699999999999998</v>
          </cell>
          <cell r="F14">
            <v>0.24533333299999999</v>
          </cell>
        </row>
        <row r="15">
          <cell r="A15" t="str">
            <v>Manizales</v>
          </cell>
          <cell r="B15">
            <v>0.247</v>
          </cell>
          <cell r="C15">
            <v>0.163333333333333</v>
          </cell>
          <cell r="D15">
            <v>0.32200000000000001</v>
          </cell>
          <cell r="E15">
            <v>0.71799999999999997</v>
          </cell>
          <cell r="F15">
            <v>0.18933333299999999</v>
          </cell>
        </row>
      </sheetData>
      <sheetData sheetId="40">
        <row r="2">
          <cell r="A2" t="str">
            <v>Colombia</v>
          </cell>
          <cell r="B2">
            <v>758.08133333333296</v>
          </cell>
          <cell r="C2">
            <v>794.51199999999994</v>
          </cell>
          <cell r="D2">
            <v>755.79933333333304</v>
          </cell>
          <cell r="E2">
            <v>768.63466666666704</v>
          </cell>
          <cell r="F2">
            <v>760.25933329999998</v>
          </cell>
        </row>
        <row r="3">
          <cell r="A3" t="str">
            <v>Medellín</v>
          </cell>
          <cell r="B3">
            <v>0.25166666666666698</v>
          </cell>
          <cell r="C3">
            <v>0.393666666666667</v>
          </cell>
          <cell r="D3">
            <v>0.86599999999999999</v>
          </cell>
          <cell r="E3">
            <v>0.95299999999999996</v>
          </cell>
          <cell r="F3">
            <v>1.9363333330000001</v>
          </cell>
        </row>
        <row r="4">
          <cell r="A4" t="str">
            <v>Pereira</v>
          </cell>
          <cell r="B4">
            <v>1.43333333333333</v>
          </cell>
          <cell r="C4">
            <v>2.0099999999999998</v>
          </cell>
          <cell r="D4">
            <v>2.4159999999999999</v>
          </cell>
          <cell r="E4">
            <v>2.6443333333333299</v>
          </cell>
          <cell r="F4">
            <v>1.5780000000000001</v>
          </cell>
        </row>
        <row r="5">
          <cell r="A5" t="str">
            <v>Bucaramanga</v>
          </cell>
          <cell r="B5">
            <v>0.58399999999999996</v>
          </cell>
          <cell r="C5">
            <v>0.89266666666666705</v>
          </cell>
          <cell r="D5">
            <v>0.55300000000000005</v>
          </cell>
          <cell r="E5">
            <v>0.148666666666667</v>
          </cell>
          <cell r="F5">
            <v>1.278333333</v>
          </cell>
        </row>
        <row r="6">
          <cell r="A6" t="str">
            <v>Manizales</v>
          </cell>
          <cell r="B6">
            <v>0.35599999999999998</v>
          </cell>
          <cell r="C6">
            <v>0.49766666666666698</v>
          </cell>
          <cell r="D6">
            <v>0.71133333333333304</v>
          </cell>
          <cell r="E6">
            <v>0.71833333333333305</v>
          </cell>
          <cell r="F6">
            <v>0.80833333299999999</v>
          </cell>
        </row>
        <row r="7">
          <cell r="A7" t="str">
            <v>Villavicencio</v>
          </cell>
          <cell r="B7">
            <v>0.72233333333333305</v>
          </cell>
          <cell r="C7">
            <v>1.2786666666666699</v>
          </cell>
          <cell r="D7">
            <v>0.247</v>
          </cell>
          <cell r="E7">
            <v>8.0333333333333298E-2</v>
          </cell>
          <cell r="F7">
            <v>0.35399999999999998</v>
          </cell>
        </row>
        <row r="8">
          <cell r="A8" t="str">
            <v>Cali</v>
          </cell>
          <cell r="B8">
            <v>0.94199999999999995</v>
          </cell>
          <cell r="C8">
            <v>0</v>
          </cell>
          <cell r="D8">
            <v>0.29199999999999998</v>
          </cell>
          <cell r="E8">
            <v>0.30566666666666698</v>
          </cell>
          <cell r="F8">
            <v>0.31433333299999999</v>
          </cell>
        </row>
        <row r="9">
          <cell r="A9" t="str">
            <v>Ibagué</v>
          </cell>
          <cell r="B9">
            <v>0.61399999999999999</v>
          </cell>
          <cell r="C9">
            <v>0.94133333333333302</v>
          </cell>
          <cell r="D9">
            <v>0.46800000000000003</v>
          </cell>
          <cell r="E9">
            <v>0.73266666666666702</v>
          </cell>
          <cell r="F9">
            <v>0.304666667</v>
          </cell>
        </row>
        <row r="10">
          <cell r="A10" t="str">
            <v>Cúcuta</v>
          </cell>
          <cell r="B10">
            <v>0.51866666666666705</v>
          </cell>
          <cell r="C10">
            <v>1.32466666666667</v>
          </cell>
          <cell r="D10">
            <v>0.81699999999999995</v>
          </cell>
          <cell r="E10">
            <v>0.64</v>
          </cell>
          <cell r="F10">
            <v>0.225333333</v>
          </cell>
        </row>
        <row r="11">
          <cell r="A11" t="str">
            <v>Montería</v>
          </cell>
          <cell r="B11">
            <v>0.56899999999999995</v>
          </cell>
          <cell r="C11">
            <v>0.13466666666666699</v>
          </cell>
          <cell r="D11">
            <v>4.4999999999999998E-2</v>
          </cell>
          <cell r="E11">
            <v>0.26133333333333297</v>
          </cell>
          <cell r="F11">
            <v>0.14733333300000001</v>
          </cell>
        </row>
        <row r="12">
          <cell r="A12" t="str">
            <v>Cartagena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0.113</v>
          </cell>
        </row>
        <row r="13">
          <cell r="A13" t="str">
            <v>Pasto</v>
          </cell>
          <cell r="B13">
            <v>0.148666666666667</v>
          </cell>
          <cell r="C13">
            <v>0.16366666666666699</v>
          </cell>
          <cell r="D13">
            <v>0.40233333333333299</v>
          </cell>
          <cell r="E13">
            <v>0.22666666666666699</v>
          </cell>
          <cell r="F13">
            <v>7.5999999999999998E-2</v>
          </cell>
        </row>
        <row r="14">
          <cell r="A14" t="str">
            <v>Barranquilla</v>
          </cell>
          <cell r="B14">
            <v>0</v>
          </cell>
          <cell r="C14">
            <v>0</v>
          </cell>
          <cell r="D14">
            <v>0</v>
          </cell>
          <cell r="E14">
            <v>0.176666666666667</v>
          </cell>
          <cell r="F14">
            <v>0</v>
          </cell>
        </row>
        <row r="15">
          <cell r="A15" t="str">
            <v>Bogotá</v>
          </cell>
          <cell r="B15">
            <v>0.90366666666666695</v>
          </cell>
          <cell r="C15">
            <v>0.80133333333333301</v>
          </cell>
          <cell r="D15">
            <v>0</v>
          </cell>
          <cell r="E15">
            <v>0</v>
          </cell>
          <cell r="F15">
            <v>0</v>
          </cell>
        </row>
      </sheetData>
      <sheetData sheetId="41">
        <row r="2">
          <cell r="A2" t="str">
            <v>Colombia</v>
          </cell>
          <cell r="B2">
            <v>6.3616666666666699</v>
          </cell>
          <cell r="C2">
            <v>19.807666666666702</v>
          </cell>
          <cell r="D2">
            <v>22.904666666666699</v>
          </cell>
          <cell r="E2">
            <v>18.351666666666699</v>
          </cell>
          <cell r="F2">
            <v>21.228000000000002</v>
          </cell>
        </row>
        <row r="3">
          <cell r="A3" t="str">
            <v>Bogotá</v>
          </cell>
          <cell r="B3">
            <v>0</v>
          </cell>
          <cell r="C3">
            <v>4.9809999999999999</v>
          </cell>
          <cell r="D3">
            <v>2.9516666666666702</v>
          </cell>
          <cell r="E3">
            <v>3.1426666666666701</v>
          </cell>
          <cell r="F3">
            <v>4.6980000000000004</v>
          </cell>
        </row>
        <row r="4">
          <cell r="A4" t="str">
            <v>Bucaramanga</v>
          </cell>
          <cell r="B4">
            <v>0.43333333333333302</v>
          </cell>
          <cell r="C4">
            <v>1.13666666666667</v>
          </cell>
          <cell r="D4">
            <v>1.7529999999999999</v>
          </cell>
          <cell r="E4">
            <v>1.0069999999999999</v>
          </cell>
          <cell r="F4">
            <v>3.024666667</v>
          </cell>
        </row>
        <row r="5">
          <cell r="A5" t="str">
            <v>Medellín</v>
          </cell>
          <cell r="B5">
            <v>0.27</v>
          </cell>
          <cell r="C5">
            <v>0</v>
          </cell>
          <cell r="D5">
            <v>0.41966666666666702</v>
          </cell>
          <cell r="E5">
            <v>0.93966666666666698</v>
          </cell>
          <cell r="F5">
            <v>1.247333333</v>
          </cell>
        </row>
        <row r="6">
          <cell r="A6" t="str">
            <v>Cúcuta</v>
          </cell>
          <cell r="B6">
            <v>0</v>
          </cell>
          <cell r="C6">
            <v>3.2263333333333302</v>
          </cell>
          <cell r="D6">
            <v>1.0916666666666699</v>
          </cell>
          <cell r="E6">
            <v>1.27033333333333</v>
          </cell>
          <cell r="F6">
            <v>1.1346666670000001</v>
          </cell>
        </row>
        <row r="7">
          <cell r="A7" t="str">
            <v>Pasto</v>
          </cell>
          <cell r="B7">
            <v>7.3333333333333306E-2</v>
          </cell>
          <cell r="C7">
            <v>6.8000000000000005E-2</v>
          </cell>
          <cell r="D7">
            <v>0.149666666666667</v>
          </cell>
          <cell r="E7">
            <v>3.3000000000000002E-2</v>
          </cell>
          <cell r="F7">
            <v>0.6</v>
          </cell>
        </row>
        <row r="8">
          <cell r="A8" t="str">
            <v>Cali</v>
          </cell>
          <cell r="B8">
            <v>0.254</v>
          </cell>
          <cell r="C8">
            <v>1.31466666666667</v>
          </cell>
          <cell r="D8">
            <v>2.1883333333333299</v>
          </cell>
          <cell r="E8">
            <v>0</v>
          </cell>
          <cell r="F8">
            <v>0.55433333299999998</v>
          </cell>
        </row>
        <row r="9">
          <cell r="A9" t="str">
            <v>Barranquilla</v>
          </cell>
          <cell r="B9">
            <v>0</v>
          </cell>
          <cell r="C9">
            <v>1.18533333333333</v>
          </cell>
          <cell r="D9">
            <v>0.544333333333333</v>
          </cell>
          <cell r="E9">
            <v>0.46866666666666701</v>
          </cell>
          <cell r="F9">
            <v>0.37233333299999999</v>
          </cell>
        </row>
        <row r="10">
          <cell r="A10" t="str">
            <v>Villavicencio</v>
          </cell>
          <cell r="B10">
            <v>4.5999999999999999E-2</v>
          </cell>
          <cell r="C10">
            <v>0</v>
          </cell>
          <cell r="D10">
            <v>0.20100000000000001</v>
          </cell>
          <cell r="E10">
            <v>0.19566666666666699</v>
          </cell>
          <cell r="F10">
            <v>0.35199999999999998</v>
          </cell>
        </row>
        <row r="11">
          <cell r="A11" t="str">
            <v>Ibagué</v>
          </cell>
          <cell r="B11">
            <v>0.14533333333333301</v>
          </cell>
          <cell r="C11">
            <v>9.8000000000000004E-2</v>
          </cell>
          <cell r="D11">
            <v>0.46633333333333299</v>
          </cell>
          <cell r="E11">
            <v>0</v>
          </cell>
          <cell r="F11">
            <v>0.24299999999999999</v>
          </cell>
        </row>
        <row r="12">
          <cell r="A12" t="str">
            <v>Montería</v>
          </cell>
          <cell r="B12">
            <v>2.76666666666667E-2</v>
          </cell>
          <cell r="C12">
            <v>5.2999999999999999E-2</v>
          </cell>
          <cell r="D12">
            <v>0.270666666666667</v>
          </cell>
          <cell r="E12">
            <v>9.4333333333333297E-2</v>
          </cell>
          <cell r="F12">
            <v>0.104666667</v>
          </cell>
        </row>
        <row r="13">
          <cell r="A13" t="str">
            <v>Pereira</v>
          </cell>
          <cell r="B13">
            <v>0</v>
          </cell>
          <cell r="C13">
            <v>0</v>
          </cell>
          <cell r="D13">
            <v>0.101666666666667</v>
          </cell>
          <cell r="E13">
            <v>6.2E-2</v>
          </cell>
          <cell r="F13">
            <v>6.8000000000000005E-2</v>
          </cell>
        </row>
        <row r="14">
          <cell r="A14" t="str">
            <v>Cartagena</v>
          </cell>
          <cell r="B14">
            <v>0</v>
          </cell>
          <cell r="C14">
            <v>0</v>
          </cell>
          <cell r="D14">
            <v>9.6333333333333299E-2</v>
          </cell>
          <cell r="E14">
            <v>0</v>
          </cell>
          <cell r="F14">
            <v>0</v>
          </cell>
        </row>
        <row r="15">
          <cell r="A15" t="str">
            <v>Manizales</v>
          </cell>
          <cell r="B15">
            <v>0</v>
          </cell>
          <cell r="C15">
            <v>0.124</v>
          </cell>
          <cell r="D15">
            <v>2.9333333333333302E-2</v>
          </cell>
          <cell r="E15">
            <v>9.7000000000000003E-2</v>
          </cell>
          <cell r="F15">
            <v>0</v>
          </cell>
        </row>
      </sheetData>
      <sheetData sheetId="42">
        <row r="3">
          <cell r="C3">
            <v>1902.68366666667</v>
          </cell>
        </row>
      </sheetData>
      <sheetData sheetId="43">
        <row r="2">
          <cell r="A2" t="str">
            <v>Colombia</v>
          </cell>
          <cell r="B2">
            <v>7184.5020000000004</v>
          </cell>
          <cell r="C2">
            <v>7280.6883333333299</v>
          </cell>
          <cell r="D2">
            <v>7429.9263333333301</v>
          </cell>
          <cell r="E2">
            <v>7660.6423333333296</v>
          </cell>
          <cell r="F2">
            <v>8093.0479999999998</v>
          </cell>
        </row>
        <row r="3">
          <cell r="A3" t="str">
            <v>Bogotá</v>
          </cell>
          <cell r="B3">
            <v>1803.16166666667</v>
          </cell>
          <cell r="C3">
            <v>1902.68366666667</v>
          </cell>
          <cell r="D3">
            <v>1950.52966666667</v>
          </cell>
          <cell r="E3">
            <v>2112.9673333333299</v>
          </cell>
          <cell r="F3">
            <v>2201.835</v>
          </cell>
        </row>
        <row r="4">
          <cell r="A4" t="str">
            <v>Medellín</v>
          </cell>
          <cell r="B4">
            <v>793.41700000000003</v>
          </cell>
          <cell r="C4">
            <v>842.14700000000005</v>
          </cell>
          <cell r="D4">
            <v>836.56299999999999</v>
          </cell>
          <cell r="E4">
            <v>883.267333333333</v>
          </cell>
          <cell r="F4">
            <v>958.00166669999999</v>
          </cell>
        </row>
        <row r="5">
          <cell r="A5" t="str">
            <v>Cali</v>
          </cell>
          <cell r="B5">
            <v>513.41700000000003</v>
          </cell>
          <cell r="C5">
            <v>487.333666666667</v>
          </cell>
          <cell r="D5">
            <v>521.15099999999995</v>
          </cell>
          <cell r="E5">
            <v>514.57966666666698</v>
          </cell>
          <cell r="F5">
            <v>521.351</v>
          </cell>
        </row>
        <row r="6">
          <cell r="A6" t="str">
            <v>Barranquilla</v>
          </cell>
          <cell r="B6">
            <v>247.328</v>
          </cell>
          <cell r="C6">
            <v>270.62833333333299</v>
          </cell>
          <cell r="D6">
            <v>279.54366666666698</v>
          </cell>
          <cell r="E6">
            <v>292.54733333333297</v>
          </cell>
          <cell r="F6">
            <v>323.85833330000003</v>
          </cell>
        </row>
        <row r="7">
          <cell r="A7" t="str">
            <v>Bucaramanga</v>
          </cell>
          <cell r="B7">
            <v>209.88300000000001</v>
          </cell>
          <cell r="C7">
            <v>197.15666666666701</v>
          </cell>
          <cell r="D7">
            <v>204.094666666667</v>
          </cell>
          <cell r="E7">
            <v>194.69566666666699</v>
          </cell>
          <cell r="F7">
            <v>222.99333329999999</v>
          </cell>
        </row>
        <row r="8">
          <cell r="A8" t="str">
            <v>Cartagena</v>
          </cell>
          <cell r="B8">
            <v>122.152666666667</v>
          </cell>
          <cell r="C8">
            <v>142.393333333333</v>
          </cell>
          <cell r="D8">
            <v>141.88466666666699</v>
          </cell>
          <cell r="E8">
            <v>133.72333333333299</v>
          </cell>
          <cell r="F8">
            <v>147.1886667</v>
          </cell>
        </row>
        <row r="9">
          <cell r="A9" t="str">
            <v>Pereira</v>
          </cell>
          <cell r="B9">
            <v>133.916333333333</v>
          </cell>
          <cell r="C9">
            <v>127.536666666667</v>
          </cell>
          <cell r="D9">
            <v>126.575666666667</v>
          </cell>
          <cell r="E9">
            <v>132.80533333333301</v>
          </cell>
          <cell r="F9">
            <v>129.08233329999999</v>
          </cell>
        </row>
        <row r="10">
          <cell r="A10" t="str">
            <v>Cúcuta</v>
          </cell>
          <cell r="B10">
            <v>98.495666666666693</v>
          </cell>
          <cell r="C10">
            <v>130.04666666666699</v>
          </cell>
          <cell r="D10">
            <v>133.69366666666701</v>
          </cell>
          <cell r="E10">
            <v>118.103666666667</v>
          </cell>
          <cell r="F10">
            <v>110.3176667</v>
          </cell>
        </row>
        <row r="11">
          <cell r="A11" t="str">
            <v>Ibagué</v>
          </cell>
          <cell r="B11">
            <v>101.514333333333</v>
          </cell>
          <cell r="C11">
            <v>98.430666666666696</v>
          </cell>
          <cell r="D11">
            <v>98.519000000000005</v>
          </cell>
          <cell r="E11">
            <v>98.853666666666697</v>
          </cell>
          <cell r="F11">
            <v>105.6803333</v>
          </cell>
        </row>
        <row r="12">
          <cell r="A12" t="str">
            <v>Manizales</v>
          </cell>
          <cell r="B12">
            <v>97.283666666666704</v>
          </cell>
          <cell r="C12">
            <v>92.58</v>
          </cell>
          <cell r="D12">
            <v>89.241</v>
          </cell>
          <cell r="E12">
            <v>97.274666666666704</v>
          </cell>
          <cell r="F12">
            <v>103.45399999999999</v>
          </cell>
        </row>
        <row r="13">
          <cell r="A13" t="str">
            <v>Villavicencio</v>
          </cell>
          <cell r="B13">
            <v>71.506</v>
          </cell>
          <cell r="C13">
            <v>72.891333333333293</v>
          </cell>
          <cell r="D13">
            <v>75.550333333333299</v>
          </cell>
          <cell r="E13">
            <v>83.182000000000002</v>
          </cell>
          <cell r="F13">
            <v>87.636333329999999</v>
          </cell>
        </row>
        <row r="14">
          <cell r="A14" t="str">
            <v>Pasto</v>
          </cell>
          <cell r="B14">
            <v>62.262666666666703</v>
          </cell>
          <cell r="C14">
            <v>59.202666666666701</v>
          </cell>
          <cell r="D14">
            <v>64.198666666666696</v>
          </cell>
          <cell r="E14">
            <v>67.4256666666667</v>
          </cell>
          <cell r="F14">
            <v>71.469666669999995</v>
          </cell>
        </row>
        <row r="15">
          <cell r="A15" t="str">
            <v>Montería</v>
          </cell>
          <cell r="B15">
            <v>53.094333333333303</v>
          </cell>
          <cell r="C15">
            <v>48.093333333333298</v>
          </cell>
          <cell r="D15">
            <v>47.327666666666701</v>
          </cell>
          <cell r="E15">
            <v>52.822000000000003</v>
          </cell>
          <cell r="F15">
            <v>59.328000000000003</v>
          </cell>
        </row>
      </sheetData>
      <sheetData sheetId="44">
        <row r="2">
          <cell r="A2" t="str">
            <v>Colombia</v>
          </cell>
          <cell r="B2">
            <v>10185.604666666701</v>
          </cell>
          <cell r="C2">
            <v>11208.130666666701</v>
          </cell>
          <cell r="D2">
            <v>11615.688</v>
          </cell>
          <cell r="E2">
            <v>12111.732</v>
          </cell>
          <cell r="F2">
            <v>12678.36</v>
          </cell>
        </row>
        <row r="3">
          <cell r="A3" t="str">
            <v>Bogotá</v>
          </cell>
          <cell r="B3">
            <v>1557.6106666666701</v>
          </cell>
          <cell r="C3">
            <v>1524.19333333333</v>
          </cell>
          <cell r="D3">
            <v>1619.2183333333301</v>
          </cell>
          <cell r="E3">
            <v>1745.94433333333</v>
          </cell>
          <cell r="F3">
            <v>1817.7619999999999</v>
          </cell>
        </row>
        <row r="4">
          <cell r="A4" t="str">
            <v>Medellín</v>
          </cell>
          <cell r="B4">
            <v>614.20333333333303</v>
          </cell>
          <cell r="C4">
            <v>649.46133333333296</v>
          </cell>
          <cell r="D4">
            <v>695.43700000000001</v>
          </cell>
          <cell r="E4">
            <v>722.39033333333305</v>
          </cell>
          <cell r="F4">
            <v>689.69933330000003</v>
          </cell>
        </row>
        <row r="5">
          <cell r="A5" t="str">
            <v>Cali</v>
          </cell>
          <cell r="B5">
            <v>505.36766666666699</v>
          </cell>
          <cell r="C5">
            <v>578.50866666666695</v>
          </cell>
          <cell r="D5">
            <v>557.58833333333303</v>
          </cell>
          <cell r="E5">
            <v>514.83666666666704</v>
          </cell>
          <cell r="F5">
            <v>573.85833330000003</v>
          </cell>
        </row>
        <row r="6">
          <cell r="A6" t="str">
            <v>Barranquilla</v>
          </cell>
          <cell r="B6">
            <v>388.32833333333298</v>
          </cell>
          <cell r="C6">
            <v>401.31866666666701</v>
          </cell>
          <cell r="D6">
            <v>403.315333333333</v>
          </cell>
          <cell r="E6">
            <v>444.86</v>
          </cell>
          <cell r="F6">
            <v>465.19266670000002</v>
          </cell>
        </row>
        <row r="7">
          <cell r="A7" t="str">
            <v>Bucaramanga</v>
          </cell>
          <cell r="B7">
            <v>245.06266666666701</v>
          </cell>
          <cell r="C7">
            <v>307.91666666666703</v>
          </cell>
          <cell r="D7">
            <v>324.99299999999999</v>
          </cell>
          <cell r="E7">
            <v>324.56133333333298</v>
          </cell>
          <cell r="F7">
            <v>318.28866670000002</v>
          </cell>
        </row>
        <row r="8">
          <cell r="A8" t="str">
            <v>Cartagena</v>
          </cell>
          <cell r="B8">
            <v>187.196333333333</v>
          </cell>
          <cell r="C8">
            <v>198.55600000000001</v>
          </cell>
          <cell r="D8">
            <v>208.976333333333</v>
          </cell>
          <cell r="E8">
            <v>238.094666666667</v>
          </cell>
          <cell r="F8">
            <v>241.87066669999999</v>
          </cell>
        </row>
        <row r="9">
          <cell r="A9" t="str">
            <v>Cúcuta</v>
          </cell>
          <cell r="B9">
            <v>215.89400000000001</v>
          </cell>
          <cell r="C9">
            <v>191.18700000000001</v>
          </cell>
          <cell r="D9">
            <v>189.18833333333299</v>
          </cell>
          <cell r="E9">
            <v>212.53166666666701</v>
          </cell>
          <cell r="F9">
            <v>233.06233330000001</v>
          </cell>
        </row>
        <row r="10">
          <cell r="A10" t="str">
            <v>Santa Marta</v>
          </cell>
          <cell r="E10">
            <v>176.75299999999999</v>
          </cell>
          <cell r="F10">
            <v>190.28333330000001</v>
          </cell>
        </row>
        <row r="11">
          <cell r="A11" t="str">
            <v>Valledupar</v>
          </cell>
          <cell r="E11">
            <v>139.09399999999999</v>
          </cell>
          <cell r="F11">
            <v>159.31666670000001</v>
          </cell>
        </row>
        <row r="12">
          <cell r="A12" t="str">
            <v>Neiva</v>
          </cell>
          <cell r="E12">
            <v>145.78333333333299</v>
          </cell>
          <cell r="F12">
            <v>146.625</v>
          </cell>
        </row>
        <row r="13">
          <cell r="A13" t="str">
            <v>Pereira</v>
          </cell>
          <cell r="B13">
            <v>102.35899999999999</v>
          </cell>
          <cell r="C13">
            <v>114.737333333333</v>
          </cell>
          <cell r="D13">
            <v>123.21299999999999</v>
          </cell>
          <cell r="E13">
            <v>135.97366666666699</v>
          </cell>
          <cell r="F13">
            <v>140.0793333</v>
          </cell>
        </row>
        <row r="14">
          <cell r="A14" t="str">
            <v>Ibagué</v>
          </cell>
          <cell r="B14">
            <v>107.298</v>
          </cell>
          <cell r="C14">
            <v>130.596</v>
          </cell>
          <cell r="D14">
            <v>118.983</v>
          </cell>
          <cell r="E14">
            <v>128.833</v>
          </cell>
          <cell r="F14">
            <v>137.2136667</v>
          </cell>
        </row>
        <row r="15">
          <cell r="A15" t="str">
            <v>Armenia</v>
          </cell>
          <cell r="E15">
            <v>116.907</v>
          </cell>
          <cell r="F15">
            <v>124.80633330000001</v>
          </cell>
        </row>
        <row r="16">
          <cell r="A16" t="str">
            <v>Sincelejo</v>
          </cell>
          <cell r="E16">
            <v>100.844666666667</v>
          </cell>
          <cell r="F16">
            <v>114.69666669999999</v>
          </cell>
        </row>
        <row r="17">
          <cell r="A17" t="str">
            <v>Villavicencio</v>
          </cell>
          <cell r="B17">
            <v>100.75</v>
          </cell>
          <cell r="C17">
            <v>104.06699999999999</v>
          </cell>
          <cell r="D17">
            <v>101.527</v>
          </cell>
          <cell r="E17">
            <v>111.759666666667</v>
          </cell>
          <cell r="F17">
            <v>111.114</v>
          </cell>
        </row>
        <row r="18">
          <cell r="A18" t="str">
            <v>Pasto</v>
          </cell>
          <cell r="B18">
            <v>78.604333333333301</v>
          </cell>
          <cell r="C18">
            <v>85.862333333333297</v>
          </cell>
          <cell r="D18">
            <v>87.558999999999997</v>
          </cell>
          <cell r="E18">
            <v>92.034999999999997</v>
          </cell>
          <cell r="F18">
            <v>101.56833330000001</v>
          </cell>
        </row>
        <row r="19">
          <cell r="A19" t="str">
            <v>Popayán</v>
          </cell>
          <cell r="E19">
            <v>94.696666666666701</v>
          </cell>
          <cell r="F19">
            <v>94.296999999999997</v>
          </cell>
        </row>
        <row r="20">
          <cell r="A20" t="str">
            <v>Montería</v>
          </cell>
          <cell r="B20">
            <v>86.382999999999996</v>
          </cell>
          <cell r="C20">
            <v>90.075999999999993</v>
          </cell>
          <cell r="D20">
            <v>95.718666666666707</v>
          </cell>
          <cell r="E20">
            <v>92.686666666666696</v>
          </cell>
          <cell r="F20">
            <v>92.08966667</v>
          </cell>
        </row>
        <row r="21">
          <cell r="A21" t="str">
            <v>Riohacha</v>
          </cell>
          <cell r="E21">
            <v>72.530666666666704</v>
          </cell>
          <cell r="F21">
            <v>81.037333329999996</v>
          </cell>
        </row>
        <row r="22">
          <cell r="A22" t="str">
            <v>Manizales</v>
          </cell>
          <cell r="B22">
            <v>61.133666666666699</v>
          </cell>
          <cell r="C22">
            <v>72.037333333333294</v>
          </cell>
          <cell r="D22">
            <v>75.167000000000002</v>
          </cell>
          <cell r="E22">
            <v>77.210333333333395</v>
          </cell>
          <cell r="F22">
            <v>73.702666669999999</v>
          </cell>
        </row>
        <row r="23">
          <cell r="A23" t="str">
            <v>Tunja</v>
          </cell>
          <cell r="E23">
            <v>72.009333333333302</v>
          </cell>
          <cell r="F23">
            <v>73.658000000000001</v>
          </cell>
        </row>
        <row r="24">
          <cell r="A24" t="str">
            <v>Florencia</v>
          </cell>
          <cell r="E24">
            <v>53.567</v>
          </cell>
          <cell r="F24">
            <v>54.576000000000001</v>
          </cell>
        </row>
        <row r="25">
          <cell r="A25" t="str">
            <v>Quibdó</v>
          </cell>
          <cell r="E25">
            <v>36.029000000000003</v>
          </cell>
          <cell r="F25">
            <v>36.932000000000002</v>
          </cell>
        </row>
      </sheetData>
      <sheetData sheetId="45">
        <row r="2">
          <cell r="A2" t="str">
            <v>Manizales</v>
          </cell>
          <cell r="B2">
            <v>51.823965650134802</v>
          </cell>
          <cell r="C2">
            <v>57.327568907776602</v>
          </cell>
          <cell r="D2">
            <v>58.736835098360999</v>
          </cell>
          <cell r="E2">
            <v>61.409736308316397</v>
          </cell>
          <cell r="F2">
            <v>56.239521152085999</v>
          </cell>
          <cell r="G2">
            <v>54.280205342805701</v>
          </cell>
          <cell r="H2">
            <v>55.749586879483402</v>
          </cell>
          <cell r="I2">
            <v>58.396899169999998</v>
          </cell>
          <cell r="J2">
            <v>1</v>
          </cell>
        </row>
        <row r="3">
          <cell r="A3" t="str">
            <v>Medellín</v>
          </cell>
          <cell r="B3">
            <v>59.328712231154597</v>
          </cell>
          <cell r="C3">
            <v>61.391560673860198</v>
          </cell>
          <cell r="D3">
            <v>59.789956490575797</v>
          </cell>
          <cell r="E3">
            <v>56.365838231473901</v>
          </cell>
          <cell r="F3">
            <v>56.458990016369398</v>
          </cell>
          <cell r="G3">
            <v>54.605939947780698</v>
          </cell>
          <cell r="H3">
            <v>55.00969177116</v>
          </cell>
          <cell r="I3">
            <v>58.14171786</v>
          </cell>
          <cell r="J3">
            <v>2</v>
          </cell>
        </row>
        <row r="4">
          <cell r="A4" t="str">
            <v>Bogotá</v>
          </cell>
          <cell r="B4">
            <v>60.156659026622897</v>
          </cell>
          <cell r="C4">
            <v>58.245420123338299</v>
          </cell>
          <cell r="D4">
            <v>63.7898041754665</v>
          </cell>
          <cell r="E4">
            <v>53.6531930110906</v>
          </cell>
          <cell r="F4">
            <v>55.522379900611199</v>
          </cell>
          <cell r="G4">
            <v>54.640542320260899</v>
          </cell>
          <cell r="H4">
            <v>54.755524765834203</v>
          </cell>
          <cell r="I4">
            <v>54.777506299999999</v>
          </cell>
          <cell r="J4">
            <v>3</v>
          </cell>
        </row>
        <row r="5">
          <cell r="A5" t="str">
            <v>Pereira</v>
          </cell>
          <cell r="B5">
            <v>55.340207184899803</v>
          </cell>
          <cell r="C5">
            <v>55.726479588153303</v>
          </cell>
          <cell r="D5">
            <v>55.405095116445999</v>
          </cell>
          <cell r="E5">
            <v>56.678084607505902</v>
          </cell>
          <cell r="F5">
            <v>52.641499569358103</v>
          </cell>
          <cell r="G5">
            <v>50.673102329168898</v>
          </cell>
          <cell r="H5">
            <v>49.410606235358202</v>
          </cell>
          <cell r="I5">
            <v>47.957175679999999</v>
          </cell>
          <cell r="J5">
            <v>4</v>
          </cell>
        </row>
        <row r="6">
          <cell r="A6" t="str">
            <v>Cali</v>
          </cell>
          <cell r="B6">
            <v>52.732534388715898</v>
          </cell>
          <cell r="C6">
            <v>54.751912359084002</v>
          </cell>
          <cell r="D6">
            <v>52.291905174830298</v>
          </cell>
          <cell r="E6">
            <v>50.395045861834099</v>
          </cell>
          <cell r="F6">
            <v>45.7228664527305</v>
          </cell>
          <cell r="G6">
            <v>48.311115011411502</v>
          </cell>
          <cell r="H6">
            <v>49.987517198257002</v>
          </cell>
          <cell r="I6">
            <v>47.602863139999997</v>
          </cell>
          <cell r="J6">
            <v>5</v>
          </cell>
        </row>
        <row r="7">
          <cell r="A7" t="str">
            <v>Villavicencio</v>
          </cell>
          <cell r="B7">
            <v>39.393763078438397</v>
          </cell>
          <cell r="C7">
            <v>41.581971965485501</v>
          </cell>
          <cell r="D7">
            <v>45.268335859446303</v>
          </cell>
          <cell r="E7">
            <v>41.511471298532399</v>
          </cell>
          <cell r="F7">
            <v>41.191240875912399</v>
          </cell>
          <cell r="G7">
            <v>42.6651632431781</v>
          </cell>
          <cell r="H7">
            <v>42.670200487325303</v>
          </cell>
          <cell r="I7">
            <v>44.093678670000003</v>
          </cell>
          <cell r="J7">
            <v>6</v>
          </cell>
        </row>
        <row r="8">
          <cell r="A8" t="str">
            <v>Ibagué</v>
          </cell>
          <cell r="B8">
            <v>46.687314032385999</v>
          </cell>
          <cell r="C8">
            <v>45.081069606647297</v>
          </cell>
          <cell r="D8">
            <v>50.346653337406202</v>
          </cell>
          <cell r="E8">
            <v>48.615104152532503</v>
          </cell>
          <cell r="F8">
            <v>42.9778191768062</v>
          </cell>
          <cell r="G8">
            <v>45.295675442064898</v>
          </cell>
          <cell r="H8">
            <v>43.416537346646003</v>
          </cell>
          <cell r="I8">
            <v>43.508828270000002</v>
          </cell>
          <cell r="J8">
            <v>7</v>
          </cell>
        </row>
        <row r="9">
          <cell r="A9" t="str">
            <v>Pasto</v>
          </cell>
          <cell r="B9">
            <v>43.419518887582299</v>
          </cell>
          <cell r="C9">
            <v>47.321679626749599</v>
          </cell>
          <cell r="D9">
            <v>48.687778804016702</v>
          </cell>
          <cell r="E9">
            <v>44.199611453830002</v>
          </cell>
          <cell r="F9">
            <v>40.811130642585503</v>
          </cell>
          <cell r="G9">
            <v>42.303409163293203</v>
          </cell>
          <cell r="H9">
            <v>42.283572542445199</v>
          </cell>
          <cell r="I9">
            <v>41.302873740000003</v>
          </cell>
          <cell r="J9">
            <v>8</v>
          </cell>
        </row>
        <row r="10">
          <cell r="A10" t="str">
            <v>Bucaramanga</v>
          </cell>
          <cell r="B10">
            <v>49.689902680920397</v>
          </cell>
          <cell r="C10">
            <v>51.117778777221403</v>
          </cell>
          <cell r="D10">
            <v>52.478364452594398</v>
          </cell>
          <cell r="E10">
            <v>46.133640867004601</v>
          </cell>
          <cell r="F10">
            <v>39.035255606446597</v>
          </cell>
          <cell r="G10">
            <v>38.574829754111299</v>
          </cell>
          <cell r="H10">
            <v>37.495049015548503</v>
          </cell>
          <cell r="I10">
            <v>41.19725639</v>
          </cell>
          <cell r="J10">
            <v>9</v>
          </cell>
        </row>
        <row r="11">
          <cell r="A11" t="str">
            <v>Barranquilla</v>
          </cell>
          <cell r="B11">
            <v>38.812568182371599</v>
          </cell>
          <cell r="C11">
            <v>38.994370946668099</v>
          </cell>
          <cell r="D11">
            <v>43.060408195426199</v>
          </cell>
          <cell r="E11">
            <v>38.909075081975601</v>
          </cell>
          <cell r="F11">
            <v>40.275249883299303</v>
          </cell>
          <cell r="G11">
            <v>40.937245707630197</v>
          </cell>
          <cell r="H11">
            <v>39.672419856596697</v>
          </cell>
          <cell r="I11">
            <v>41.044030530000001</v>
          </cell>
          <cell r="J11">
            <v>10</v>
          </cell>
        </row>
        <row r="12">
          <cell r="A12" t="str">
            <v>Montería</v>
          </cell>
          <cell r="B12">
            <v>37.339183162757898</v>
          </cell>
          <cell r="C12">
            <v>38.430290324900703</v>
          </cell>
          <cell r="D12">
            <v>41.118740837898301</v>
          </cell>
          <cell r="E12">
            <v>38.066639262771503</v>
          </cell>
          <cell r="F12">
            <v>34.807530855857998</v>
          </cell>
          <cell r="G12">
            <v>33.085550369460698</v>
          </cell>
          <cell r="H12">
            <v>36.3016177730536</v>
          </cell>
          <cell r="I12">
            <v>39.181689499999997</v>
          </cell>
          <cell r="J12">
            <v>11</v>
          </cell>
        </row>
        <row r="13">
          <cell r="A13" t="str">
            <v>Colombia</v>
          </cell>
          <cell r="B13">
            <v>41.644392867520402</v>
          </cell>
          <cell r="C13">
            <v>40.7807395415117</v>
          </cell>
          <cell r="D13">
            <v>46.133518256179002</v>
          </cell>
          <cell r="E13">
            <v>41.361300410360201</v>
          </cell>
          <cell r="F13">
            <v>39.378871810759399</v>
          </cell>
          <cell r="G13">
            <v>39.011219083280501</v>
          </cell>
          <cell r="H13">
            <v>38.744170043445997</v>
          </cell>
          <cell r="I13">
            <v>38.96244299</v>
          </cell>
        </row>
        <row r="14">
          <cell r="A14" t="str">
            <v>Cartagena</v>
          </cell>
          <cell r="B14">
            <v>38.871317277835303</v>
          </cell>
          <cell r="C14">
            <v>36.977859447830802</v>
          </cell>
          <cell r="D14">
            <v>38.6894317582707</v>
          </cell>
          <cell r="E14">
            <v>39.4870087398591</v>
          </cell>
          <cell r="F14">
            <v>41.763781128769899</v>
          </cell>
          <cell r="G14">
            <v>40.438996259677403</v>
          </cell>
          <cell r="H14">
            <v>35.9647282631108</v>
          </cell>
          <cell r="I14">
            <v>37.83193309</v>
          </cell>
          <cell r="J14">
            <v>12</v>
          </cell>
        </row>
        <row r="15">
          <cell r="A15" t="str">
            <v>Cúcuta</v>
          </cell>
          <cell r="B15">
            <v>46.603877239152403</v>
          </cell>
          <cell r="C15">
            <v>47.604458412699898</v>
          </cell>
          <cell r="D15">
            <v>48.9339060444238</v>
          </cell>
          <cell r="E15">
            <v>31.3291679433908</v>
          </cell>
          <cell r="F15">
            <v>40.483510964500397</v>
          </cell>
          <cell r="G15">
            <v>41.406354849965801</v>
          </cell>
          <cell r="H15">
            <v>35.720219456279096</v>
          </cell>
          <cell r="I15">
            <v>32.126992450000003</v>
          </cell>
          <cell r="J15">
            <v>13</v>
          </cell>
        </row>
      </sheetData>
      <sheetData sheetId="46">
        <row r="2">
          <cell r="A2" t="str">
            <v>Cúcuta</v>
          </cell>
          <cell r="B2">
            <v>53.396122760847597</v>
          </cell>
          <cell r="C2">
            <v>52.395541587300102</v>
          </cell>
          <cell r="D2">
            <v>51.0660939555762</v>
          </cell>
          <cell r="E2">
            <v>68.6708320566092</v>
          </cell>
          <cell r="F2">
            <v>59.516489035499603</v>
          </cell>
          <cell r="G2">
            <v>58.593645150034199</v>
          </cell>
          <cell r="H2">
            <v>64.279780543720904</v>
          </cell>
          <cell r="I2">
            <v>67.873007549999997</v>
          </cell>
          <cell r="J2">
            <v>1</v>
          </cell>
        </row>
        <row r="3">
          <cell r="A3" t="str">
            <v>Cartagena</v>
          </cell>
          <cell r="B3">
            <v>61.128682722164697</v>
          </cell>
          <cell r="C3">
            <v>63.022140552169198</v>
          </cell>
          <cell r="D3">
            <v>61.3105682417293</v>
          </cell>
          <cell r="E3">
            <v>60.5129912601409</v>
          </cell>
          <cell r="F3">
            <v>58.236218871230101</v>
          </cell>
          <cell r="G3">
            <v>59.561003740322597</v>
          </cell>
          <cell r="H3">
            <v>64.0352717368892</v>
          </cell>
          <cell r="I3">
            <v>62.16806691</v>
          </cell>
          <cell r="J3">
            <v>2</v>
          </cell>
        </row>
        <row r="4">
          <cell r="A4" t="str">
            <v>Colombia</v>
          </cell>
          <cell r="B4">
            <v>58.355607132479598</v>
          </cell>
          <cell r="C4">
            <v>59.2192604584883</v>
          </cell>
          <cell r="D4">
            <v>53.866481743820998</v>
          </cell>
          <cell r="E4">
            <v>58.638699589639799</v>
          </cell>
          <cell r="F4">
            <v>60.621128189240601</v>
          </cell>
          <cell r="G4">
            <v>60.988780916719499</v>
          </cell>
          <cell r="H4">
            <v>61.255829956554003</v>
          </cell>
          <cell r="I4">
            <v>61.03755701</v>
          </cell>
        </row>
        <row r="5">
          <cell r="A5" t="str">
            <v>Montería</v>
          </cell>
          <cell r="B5">
            <v>62.660816837242102</v>
          </cell>
          <cell r="C5">
            <v>61.569709675099297</v>
          </cell>
          <cell r="D5">
            <v>58.881259162101699</v>
          </cell>
          <cell r="E5">
            <v>61.933360737228497</v>
          </cell>
          <cell r="F5">
            <v>65.192469144141995</v>
          </cell>
          <cell r="G5">
            <v>66.914449630539295</v>
          </cell>
          <cell r="H5">
            <v>63.6983822269464</v>
          </cell>
          <cell r="I5">
            <v>60.818310500000003</v>
          </cell>
          <cell r="J5">
            <v>3</v>
          </cell>
        </row>
        <row r="6">
          <cell r="A6" t="str">
            <v>Barranquilla</v>
          </cell>
          <cell r="B6">
            <v>61.1874318176285</v>
          </cell>
          <cell r="C6">
            <v>61.005629053331901</v>
          </cell>
          <cell r="D6">
            <v>56.939591804573801</v>
          </cell>
          <cell r="E6">
            <v>61.090924918024399</v>
          </cell>
          <cell r="F6">
            <v>59.724750116700697</v>
          </cell>
          <cell r="G6">
            <v>59.062754292369803</v>
          </cell>
          <cell r="H6">
            <v>60.327580143403303</v>
          </cell>
          <cell r="I6">
            <v>58.955969469999999</v>
          </cell>
          <cell r="J6">
            <v>4</v>
          </cell>
        </row>
        <row r="7">
          <cell r="A7" t="str">
            <v>Bucaramanga</v>
          </cell>
          <cell r="B7">
            <v>50.310097319079603</v>
          </cell>
          <cell r="C7">
            <v>48.882221222778597</v>
          </cell>
          <cell r="D7">
            <v>47.521635547405602</v>
          </cell>
          <cell r="E7">
            <v>53.866359132995399</v>
          </cell>
          <cell r="F7">
            <v>60.964744393553403</v>
          </cell>
          <cell r="G7">
            <v>61.425170245888701</v>
          </cell>
          <cell r="H7">
            <v>62.504950984451497</v>
          </cell>
          <cell r="I7">
            <v>58.80274361</v>
          </cell>
          <cell r="J7">
            <v>5</v>
          </cell>
        </row>
        <row r="8">
          <cell r="A8" t="str">
            <v>Pasto</v>
          </cell>
          <cell r="B8">
            <v>56.580481112417701</v>
          </cell>
          <cell r="C8">
            <v>52.678320373250401</v>
          </cell>
          <cell r="D8">
            <v>51.312221195983298</v>
          </cell>
          <cell r="E8">
            <v>55.800388546169998</v>
          </cell>
          <cell r="F8">
            <v>59.188869357414497</v>
          </cell>
          <cell r="G8">
            <v>57.696590836706797</v>
          </cell>
          <cell r="H8">
            <v>57.716427457554801</v>
          </cell>
          <cell r="I8">
            <v>58.697126259999997</v>
          </cell>
          <cell r="J8">
            <v>6</v>
          </cell>
        </row>
        <row r="9">
          <cell r="A9" t="str">
            <v>Ibagué</v>
          </cell>
          <cell r="B9">
            <v>53.312685967614001</v>
          </cell>
          <cell r="C9">
            <v>54.918930393352703</v>
          </cell>
          <cell r="D9">
            <v>49.653346662593798</v>
          </cell>
          <cell r="E9">
            <v>51.384895847467497</v>
          </cell>
          <cell r="F9">
            <v>57.0221808231938</v>
          </cell>
          <cell r="G9">
            <v>54.704324557935102</v>
          </cell>
          <cell r="H9">
            <v>56.583462653353997</v>
          </cell>
          <cell r="I9">
            <v>56.491171729999998</v>
          </cell>
          <cell r="J9">
            <v>7</v>
          </cell>
        </row>
        <row r="10">
          <cell r="A10" t="str">
            <v>Villavicencio</v>
          </cell>
          <cell r="B10">
            <v>60.606236921561603</v>
          </cell>
          <cell r="C10">
            <v>58.418028034514499</v>
          </cell>
          <cell r="D10">
            <v>54.731664140553697</v>
          </cell>
          <cell r="E10">
            <v>58.488528701467601</v>
          </cell>
          <cell r="F10">
            <v>58.808759124087601</v>
          </cell>
          <cell r="G10">
            <v>57.3348367568219</v>
          </cell>
          <cell r="H10">
            <v>57.329799512674697</v>
          </cell>
          <cell r="I10">
            <v>55.906321329999997</v>
          </cell>
          <cell r="J10">
            <v>8</v>
          </cell>
        </row>
        <row r="11">
          <cell r="A11" t="str">
            <v>Cali</v>
          </cell>
          <cell r="B11">
            <v>47.267465611284102</v>
          </cell>
          <cell r="C11">
            <v>45.248087640915998</v>
          </cell>
          <cell r="D11">
            <v>47.708094825169702</v>
          </cell>
          <cell r="E11">
            <v>49.604954138165901</v>
          </cell>
          <cell r="F11">
            <v>54.2771335472695</v>
          </cell>
          <cell r="G11">
            <v>51.688884988588498</v>
          </cell>
          <cell r="H11">
            <v>50.012482801742998</v>
          </cell>
          <cell r="I11">
            <v>52.397136860000003</v>
          </cell>
          <cell r="J11">
            <v>9</v>
          </cell>
        </row>
        <row r="12">
          <cell r="A12" t="str">
            <v>Pereira</v>
          </cell>
          <cell r="B12">
            <v>44.659792815100197</v>
          </cell>
          <cell r="C12">
            <v>44.273520411846697</v>
          </cell>
          <cell r="D12">
            <v>44.594904883554001</v>
          </cell>
          <cell r="E12">
            <v>43.321915392494098</v>
          </cell>
          <cell r="F12">
            <v>47.358500430641897</v>
          </cell>
          <cell r="G12">
            <v>49.326897670831102</v>
          </cell>
          <cell r="H12">
            <v>50.589393764641798</v>
          </cell>
          <cell r="I12">
            <v>52.042824320000001</v>
          </cell>
          <cell r="J12">
            <v>10</v>
          </cell>
        </row>
        <row r="13">
          <cell r="A13" t="str">
            <v>Bogotá</v>
          </cell>
          <cell r="B13">
            <v>39.843340973377103</v>
          </cell>
          <cell r="C13">
            <v>41.754579876661701</v>
          </cell>
          <cell r="D13">
            <v>36.2101958245335</v>
          </cell>
          <cell r="E13">
            <v>46.3468069889094</v>
          </cell>
          <cell r="F13">
            <v>44.477620099388801</v>
          </cell>
          <cell r="G13">
            <v>45.359457679739101</v>
          </cell>
          <cell r="H13">
            <v>45.244475234165797</v>
          </cell>
          <cell r="I13">
            <v>45.222493700000001</v>
          </cell>
          <cell r="J13">
            <v>11</v>
          </cell>
        </row>
        <row r="14">
          <cell r="A14" t="str">
            <v>Medellín</v>
          </cell>
          <cell r="B14">
            <v>40.671287768845403</v>
          </cell>
          <cell r="C14">
            <v>38.608439326139802</v>
          </cell>
          <cell r="D14">
            <v>40.210043509424203</v>
          </cell>
          <cell r="E14">
            <v>43.634161768526099</v>
          </cell>
          <cell r="F14">
            <v>43.541009983630602</v>
          </cell>
          <cell r="G14">
            <v>45.394060052219302</v>
          </cell>
          <cell r="H14">
            <v>44.99030822884</v>
          </cell>
          <cell r="I14">
            <v>41.85828214</v>
          </cell>
          <cell r="J14">
            <v>12</v>
          </cell>
        </row>
        <row r="15">
          <cell r="A15" t="str">
            <v>Manizales</v>
          </cell>
          <cell r="B15">
            <v>48.176034349865198</v>
          </cell>
          <cell r="C15">
            <v>42.672431092223398</v>
          </cell>
          <cell r="D15">
            <v>41.263164901639001</v>
          </cell>
          <cell r="E15">
            <v>38.590263691683603</v>
          </cell>
          <cell r="F15">
            <v>43.760478847914001</v>
          </cell>
          <cell r="G15">
            <v>45.719794657194299</v>
          </cell>
          <cell r="H15">
            <v>44.250413120516598</v>
          </cell>
          <cell r="I15">
            <v>41.603100830000002</v>
          </cell>
          <cell r="J15">
            <v>13</v>
          </cell>
        </row>
      </sheetData>
      <sheetData sheetId="47">
        <row r="3">
          <cell r="C3">
            <v>5.1806666666666699</v>
          </cell>
          <cell r="D3">
            <v>4.4740000000000002</v>
          </cell>
          <cell r="E3">
            <v>0.65166666666666695</v>
          </cell>
          <cell r="F3">
            <v>2.7266666669999999</v>
          </cell>
        </row>
        <row r="4">
          <cell r="C4">
            <v>28.544</v>
          </cell>
          <cell r="D4">
            <v>31.606000000000002</v>
          </cell>
          <cell r="E4">
            <v>31.959333333333301</v>
          </cell>
          <cell r="F4">
            <v>24.994</v>
          </cell>
        </row>
        <row r="5">
          <cell r="C5">
            <v>8.3033333333333292</v>
          </cell>
          <cell r="D5">
            <v>20.982666666666699</v>
          </cell>
          <cell r="E5">
            <v>23.091000000000001</v>
          </cell>
          <cell r="F5">
            <v>18.775333329999999</v>
          </cell>
        </row>
        <row r="6">
          <cell r="C6">
            <v>588.16833333333295</v>
          </cell>
          <cell r="D6">
            <v>564.261666666667</v>
          </cell>
          <cell r="E6">
            <v>638.92233333333297</v>
          </cell>
          <cell r="F6">
            <v>652.34333330000004</v>
          </cell>
        </row>
        <row r="7">
          <cell r="C7">
            <v>12.795</v>
          </cell>
          <cell r="D7">
            <v>8.3706666666666703</v>
          </cell>
          <cell r="E7">
            <v>11.0093333333333</v>
          </cell>
          <cell r="F7">
            <v>11.426</v>
          </cell>
        </row>
        <row r="8">
          <cell r="C8">
            <v>178.809666666667</v>
          </cell>
          <cell r="D8">
            <v>202.96533333333301</v>
          </cell>
          <cell r="E8">
            <v>215.715</v>
          </cell>
          <cell r="F8">
            <v>228.1153333</v>
          </cell>
        </row>
        <row r="9">
          <cell r="C9">
            <v>921.035666666667</v>
          </cell>
          <cell r="D9">
            <v>996.52499999999998</v>
          </cell>
          <cell r="E9">
            <v>1105.2533333333299</v>
          </cell>
          <cell r="F9">
            <v>1158.627667</v>
          </cell>
        </row>
        <row r="10">
          <cell r="C10">
            <v>347.71666666666698</v>
          </cell>
          <cell r="D10">
            <v>350.46766666666701</v>
          </cell>
          <cell r="E10">
            <v>356.16733333333298</v>
          </cell>
          <cell r="F10">
            <v>370.44</v>
          </cell>
        </row>
        <row r="11">
          <cell r="C11">
            <v>89.718333333333305</v>
          </cell>
          <cell r="D11">
            <v>93.867666666666693</v>
          </cell>
          <cell r="E11">
            <v>94.483999999999995</v>
          </cell>
          <cell r="F11">
            <v>91.947333330000006</v>
          </cell>
        </row>
        <row r="12">
          <cell r="C12">
            <v>443.17533333333301</v>
          </cell>
          <cell r="D12">
            <v>439.51066666666702</v>
          </cell>
          <cell r="E12">
            <v>492.12133333333298</v>
          </cell>
          <cell r="F12">
            <v>519.53300000000002</v>
          </cell>
        </row>
        <row r="13">
          <cell r="C13">
            <v>803.42899999999997</v>
          </cell>
          <cell r="D13">
            <v>856.71666666666704</v>
          </cell>
          <cell r="E13">
            <v>889.536333333333</v>
          </cell>
          <cell r="F13">
            <v>940.66833329999997</v>
          </cell>
        </row>
      </sheetData>
      <sheetData sheetId="48">
        <row r="2">
          <cell r="A2" t="str">
            <v>Colombia</v>
          </cell>
          <cell r="B2">
            <v>29.231000000000002</v>
          </cell>
          <cell r="C2">
            <v>17.2283333333333</v>
          </cell>
          <cell r="D2">
            <v>9.5133333333333301</v>
          </cell>
          <cell r="E2">
            <v>3.4793333333333298</v>
          </cell>
          <cell r="F2">
            <v>5.9206666669999999</v>
          </cell>
        </row>
        <row r="3">
          <cell r="A3" t="str">
            <v>Bogotá</v>
          </cell>
          <cell r="B3">
            <v>5.6203333333333303</v>
          </cell>
          <cell r="C3">
            <v>5.1806666666666699</v>
          </cell>
          <cell r="D3">
            <v>4.4740000000000002</v>
          </cell>
          <cell r="E3">
            <v>0.65166666666666695</v>
          </cell>
          <cell r="F3">
            <v>2.7266666669999999</v>
          </cell>
        </row>
        <row r="4">
          <cell r="A4" t="str">
            <v>Cartagena</v>
          </cell>
          <cell r="B4">
            <v>1.1073333333333299</v>
          </cell>
          <cell r="C4">
            <v>0.92266666666666697</v>
          </cell>
          <cell r="D4">
            <v>0.69733333333333303</v>
          </cell>
          <cell r="E4">
            <v>0</v>
          </cell>
          <cell r="F4">
            <v>0.68466666700000001</v>
          </cell>
        </row>
        <row r="5">
          <cell r="A5" t="str">
            <v>Barranquilla</v>
          </cell>
          <cell r="B5">
            <v>0.35799999999999998</v>
          </cell>
          <cell r="C5">
            <v>0.77266666666666695</v>
          </cell>
          <cell r="D5">
            <v>0</v>
          </cell>
          <cell r="E5">
            <v>0</v>
          </cell>
          <cell r="F5">
            <v>0.45733333300000001</v>
          </cell>
        </row>
        <row r="6">
          <cell r="A6" t="str">
            <v>Medellín</v>
          </cell>
          <cell r="B6">
            <v>5.3286666666666704</v>
          </cell>
          <cell r="C6">
            <v>5.1189999999999998</v>
          </cell>
          <cell r="D6">
            <v>0.38766666666666699</v>
          </cell>
          <cell r="E6">
            <v>0</v>
          </cell>
          <cell r="F6">
            <v>0.426666667</v>
          </cell>
        </row>
        <row r="7">
          <cell r="A7" t="str">
            <v>Cúcuta</v>
          </cell>
          <cell r="B7">
            <v>0.83233333333333304</v>
          </cell>
          <cell r="C7">
            <v>0.14733333333333301</v>
          </cell>
          <cell r="D7">
            <v>0.23699999999999999</v>
          </cell>
          <cell r="E7">
            <v>0</v>
          </cell>
          <cell r="F7">
            <v>0.114666667</v>
          </cell>
        </row>
        <row r="8">
          <cell r="A8" t="str">
            <v>Bucaramanga</v>
          </cell>
          <cell r="B8">
            <v>0.66033333333333299</v>
          </cell>
          <cell r="C8">
            <v>0.350333333333333</v>
          </cell>
          <cell r="D8">
            <v>0</v>
          </cell>
          <cell r="E8">
            <v>0</v>
          </cell>
          <cell r="F8">
            <v>0</v>
          </cell>
        </row>
        <row r="9">
          <cell r="A9" t="str">
            <v>Cali</v>
          </cell>
          <cell r="B9">
            <v>1.9183333333333299</v>
          </cell>
          <cell r="C9">
            <v>0.31033333333333302</v>
          </cell>
          <cell r="D9">
            <v>0</v>
          </cell>
          <cell r="E9">
            <v>0</v>
          </cell>
          <cell r="F9">
            <v>0</v>
          </cell>
        </row>
        <row r="10">
          <cell r="A10" t="str">
            <v>Ibagué</v>
          </cell>
          <cell r="B10">
            <v>0</v>
          </cell>
          <cell r="C10">
            <v>8.0666666666666706E-2</v>
          </cell>
          <cell r="D10">
            <v>0</v>
          </cell>
          <cell r="E10">
            <v>0</v>
          </cell>
          <cell r="F10">
            <v>0</v>
          </cell>
        </row>
        <row r="11">
          <cell r="A11" t="str">
            <v>Manizales</v>
          </cell>
          <cell r="B11">
            <v>0.27</v>
          </cell>
          <cell r="C11">
            <v>6.8333333333333302E-2</v>
          </cell>
          <cell r="D11">
            <v>0</v>
          </cell>
          <cell r="E11">
            <v>0</v>
          </cell>
          <cell r="F11">
            <v>0</v>
          </cell>
        </row>
        <row r="12">
          <cell r="A12" t="str">
            <v>Montería</v>
          </cell>
          <cell r="B12">
            <v>0.19766666666666699</v>
          </cell>
          <cell r="C12">
            <v>0</v>
          </cell>
          <cell r="D12">
            <v>0.14000000000000001</v>
          </cell>
          <cell r="E12">
            <v>0</v>
          </cell>
          <cell r="F12">
            <v>0</v>
          </cell>
        </row>
        <row r="13">
          <cell r="A13" t="str">
            <v>Pasto</v>
          </cell>
          <cell r="B13">
            <v>0.112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</row>
        <row r="14">
          <cell r="A14" t="str">
            <v>Pereira</v>
          </cell>
          <cell r="B14">
            <v>0.25033333333333302</v>
          </cell>
          <cell r="C14">
            <v>0.137333333333333</v>
          </cell>
          <cell r="D14">
            <v>0.06</v>
          </cell>
          <cell r="E14">
            <v>6.7000000000000004E-2</v>
          </cell>
          <cell r="F14">
            <v>0</v>
          </cell>
        </row>
        <row r="15">
          <cell r="A15" t="str">
            <v>Villavicencio</v>
          </cell>
          <cell r="B15">
            <v>4.7333333333333297E-2</v>
          </cell>
          <cell r="C15">
            <v>0.37666666666666698</v>
          </cell>
          <cell r="D15">
            <v>0.12933333333333299</v>
          </cell>
          <cell r="E15">
            <v>0</v>
          </cell>
          <cell r="F15">
            <v>0</v>
          </cell>
        </row>
      </sheetData>
      <sheetData sheetId="49">
        <row r="2">
          <cell r="A2" t="str">
            <v>Colombia</v>
          </cell>
          <cell r="B2">
            <v>2955.6306666666701</v>
          </cell>
          <cell r="C2">
            <v>3319.0626666666699</v>
          </cell>
          <cell r="D2">
            <v>3451.8336666666701</v>
          </cell>
          <cell r="E2">
            <v>3422.2973333333298</v>
          </cell>
          <cell r="F2">
            <v>3510.6443330000002</v>
          </cell>
        </row>
        <row r="3">
          <cell r="A3" t="str">
            <v>Bogotá</v>
          </cell>
          <cell r="B3">
            <v>20.895333333333301</v>
          </cell>
          <cell r="C3">
            <v>28.544</v>
          </cell>
          <cell r="D3">
            <v>31.606000000000002</v>
          </cell>
          <cell r="E3">
            <v>31.959333333333301</v>
          </cell>
          <cell r="F3">
            <v>24.994</v>
          </cell>
        </row>
        <row r="4">
          <cell r="A4" t="str">
            <v>Medellín</v>
          </cell>
          <cell r="B4">
            <v>13.390333333333301</v>
          </cell>
          <cell r="C4">
            <v>11.5393333333333</v>
          </cell>
          <cell r="D4">
            <v>12.476333333333301</v>
          </cell>
          <cell r="E4">
            <v>13.2496666666667</v>
          </cell>
          <cell r="F4">
            <v>14.802666670000001</v>
          </cell>
        </row>
        <row r="5">
          <cell r="A5" t="str">
            <v>Bucaramanga</v>
          </cell>
          <cell r="B5">
            <v>10.3626666666667</v>
          </cell>
          <cell r="C5">
            <v>10.1953333333333</v>
          </cell>
          <cell r="D5">
            <v>14.6436666666667</v>
          </cell>
          <cell r="E5">
            <v>8.2370000000000001</v>
          </cell>
          <cell r="F5">
            <v>12.032999999999999</v>
          </cell>
        </row>
        <row r="6">
          <cell r="A6" t="str">
            <v>Cali</v>
          </cell>
          <cell r="B6">
            <v>7.8153333333333297</v>
          </cell>
          <cell r="C6">
            <v>12.239000000000001</v>
          </cell>
          <cell r="D6">
            <v>12.4433333333333</v>
          </cell>
          <cell r="E6">
            <v>8.5670000000000002</v>
          </cell>
          <cell r="F6">
            <v>7.8810000000000002</v>
          </cell>
        </row>
        <row r="7">
          <cell r="A7" t="str">
            <v>Ibagué</v>
          </cell>
          <cell r="B7">
            <v>3.4196666666666702</v>
          </cell>
          <cell r="C7">
            <v>6.51033333333333</v>
          </cell>
          <cell r="D7">
            <v>5.0946666666666696</v>
          </cell>
          <cell r="E7">
            <v>5.7473333333333301</v>
          </cell>
          <cell r="F7">
            <v>5.0833333329999997</v>
          </cell>
        </row>
        <row r="8">
          <cell r="A8" t="str">
            <v>Pereira</v>
          </cell>
          <cell r="B8">
            <v>6.2546666666666697</v>
          </cell>
          <cell r="C8">
            <v>4.9396666666666702</v>
          </cell>
          <cell r="D8">
            <v>5.8140000000000001</v>
          </cell>
          <cell r="E8">
            <v>6.44</v>
          </cell>
          <cell r="F8">
            <v>4.766</v>
          </cell>
        </row>
        <row r="9">
          <cell r="A9" t="str">
            <v>Villavicencio</v>
          </cell>
          <cell r="B9">
            <v>3.8889999999999998</v>
          </cell>
          <cell r="C9">
            <v>4.5060000000000002</v>
          </cell>
          <cell r="D9">
            <v>2.9563333333333301</v>
          </cell>
          <cell r="E9">
            <v>3.1040000000000001</v>
          </cell>
          <cell r="F9">
            <v>3.641</v>
          </cell>
        </row>
        <row r="10">
          <cell r="A10" t="str">
            <v>Montería</v>
          </cell>
          <cell r="B10">
            <v>2.4470000000000001</v>
          </cell>
          <cell r="C10">
            <v>2.5106666666666699</v>
          </cell>
          <cell r="D10">
            <v>2.10666666666667</v>
          </cell>
          <cell r="E10">
            <v>2.30033333333333</v>
          </cell>
          <cell r="F10">
            <v>2.641</v>
          </cell>
        </row>
        <row r="11">
          <cell r="A11" t="str">
            <v>Cúcuta</v>
          </cell>
          <cell r="B11">
            <v>2.6813333333333298</v>
          </cell>
          <cell r="C11">
            <v>4.7990000000000004</v>
          </cell>
          <cell r="D11">
            <v>3.3743333333333299</v>
          </cell>
          <cell r="E11">
            <v>4.3376666666666699</v>
          </cell>
          <cell r="F11">
            <v>2.4426666670000001</v>
          </cell>
        </row>
        <row r="12">
          <cell r="A12" t="str">
            <v>Pasto</v>
          </cell>
          <cell r="B12">
            <v>1.728</v>
          </cell>
          <cell r="C12">
            <v>1.524</v>
          </cell>
          <cell r="D12">
            <v>3.0529999999999999</v>
          </cell>
          <cell r="E12">
            <v>2.2440000000000002</v>
          </cell>
          <cell r="F12">
            <v>2.3286666669999998</v>
          </cell>
        </row>
        <row r="13">
          <cell r="A13" t="str">
            <v>Barranquilla</v>
          </cell>
          <cell r="B13">
            <v>4.4119999999999999</v>
          </cell>
          <cell r="C13">
            <v>2.76033333333333</v>
          </cell>
          <cell r="D13">
            <v>5.0460000000000003</v>
          </cell>
          <cell r="E13">
            <v>4.1243333333333299</v>
          </cell>
          <cell r="F13">
            <v>2.1110000000000002</v>
          </cell>
        </row>
        <row r="14">
          <cell r="A14" t="str">
            <v>Manizales</v>
          </cell>
          <cell r="B14">
            <v>2.2909999999999999</v>
          </cell>
          <cell r="C14">
            <v>2.40133333333333</v>
          </cell>
          <cell r="D14">
            <v>3.3180000000000001</v>
          </cell>
          <cell r="E14">
            <v>2.8143333333333298</v>
          </cell>
          <cell r="F14">
            <v>2.0836666670000001</v>
          </cell>
        </row>
        <row r="15">
          <cell r="A15" t="str">
            <v>Cartagena</v>
          </cell>
          <cell r="B15">
            <v>2.8753333333333302</v>
          </cell>
          <cell r="C15">
            <v>4.46533333333333</v>
          </cell>
          <cell r="D15">
            <v>3.266</v>
          </cell>
          <cell r="E15">
            <v>3.0576666666666701</v>
          </cell>
          <cell r="F15">
            <v>1.9370000000000001</v>
          </cell>
        </row>
      </sheetData>
      <sheetData sheetId="50">
        <row r="2">
          <cell r="A2" t="str">
            <v>Colombia</v>
          </cell>
          <cell r="B2">
            <v>182.50433333333299</v>
          </cell>
          <cell r="C2">
            <v>275.47866666666698</v>
          </cell>
          <cell r="D2">
            <v>339.59766666666701</v>
          </cell>
          <cell r="E2">
            <v>366.15499999999997</v>
          </cell>
          <cell r="F2">
            <v>325.56900000000002</v>
          </cell>
        </row>
        <row r="3">
          <cell r="A3" t="str">
            <v>Bogotá</v>
          </cell>
          <cell r="B3">
            <v>9.2683333333333309</v>
          </cell>
          <cell r="C3">
            <v>8.3033333333333292</v>
          </cell>
          <cell r="D3">
            <v>20.982666666666699</v>
          </cell>
          <cell r="E3">
            <v>23.091000000000001</v>
          </cell>
          <cell r="F3">
            <v>18.775333329999999</v>
          </cell>
        </row>
        <row r="4">
          <cell r="A4" t="str">
            <v>Cartagena</v>
          </cell>
          <cell r="B4">
            <v>1.0616666666666701</v>
          </cell>
          <cell r="C4">
            <v>1.0073333333333301</v>
          </cell>
          <cell r="D4">
            <v>1.5416666666666701</v>
          </cell>
          <cell r="E4">
            <v>2.20366666666667</v>
          </cell>
          <cell r="F4">
            <v>4.0860000000000003</v>
          </cell>
        </row>
        <row r="5">
          <cell r="A5" t="str">
            <v>Medellín</v>
          </cell>
          <cell r="B5">
            <v>0.57066666666666699</v>
          </cell>
          <cell r="C5">
            <v>2.3690000000000002</v>
          </cell>
          <cell r="D5">
            <v>2.3353333333333302</v>
          </cell>
          <cell r="E5">
            <v>1.3603333333333301</v>
          </cell>
          <cell r="F5">
            <v>2.7360000000000002</v>
          </cell>
        </row>
        <row r="6">
          <cell r="A6" t="str">
            <v>Villavicencio</v>
          </cell>
          <cell r="B6">
            <v>1.0126666666666699</v>
          </cell>
          <cell r="C6">
            <v>1.2793333333333301</v>
          </cell>
          <cell r="D6">
            <v>1.1466666666666701</v>
          </cell>
          <cell r="E6">
            <v>1.67766666666667</v>
          </cell>
          <cell r="F6">
            <v>2.4853333329999998</v>
          </cell>
        </row>
        <row r="7">
          <cell r="A7" t="str">
            <v>Bucaramanga</v>
          </cell>
          <cell r="B7">
            <v>2.07066666666667</v>
          </cell>
          <cell r="C7">
            <v>1.2676666666666701</v>
          </cell>
          <cell r="D7">
            <v>1.8463333333333301</v>
          </cell>
          <cell r="E7">
            <v>1.74033333333333</v>
          </cell>
          <cell r="F7">
            <v>2.383</v>
          </cell>
        </row>
        <row r="8">
          <cell r="A8" t="str">
            <v>Cúcuta</v>
          </cell>
          <cell r="B8">
            <v>0.72233333333333305</v>
          </cell>
          <cell r="C8">
            <v>1.16566666666667</v>
          </cell>
          <cell r="D8">
            <v>1.7270000000000001</v>
          </cell>
          <cell r="E8">
            <v>1.431</v>
          </cell>
          <cell r="F8">
            <v>1.8593333329999999</v>
          </cell>
        </row>
        <row r="9">
          <cell r="A9" t="str">
            <v>Pereira</v>
          </cell>
          <cell r="B9">
            <v>0.43266666666666698</v>
          </cell>
          <cell r="C9">
            <v>0.505</v>
          </cell>
          <cell r="D9">
            <v>0.474333333333333</v>
          </cell>
          <cell r="E9">
            <v>0.54366666666666696</v>
          </cell>
          <cell r="F9">
            <v>1.532</v>
          </cell>
        </row>
        <row r="10">
          <cell r="A10" t="str">
            <v>Barranquilla</v>
          </cell>
          <cell r="B10">
            <v>1.5629999999999999</v>
          </cell>
          <cell r="C10">
            <v>0.37966666666666699</v>
          </cell>
          <cell r="D10">
            <v>0</v>
          </cell>
          <cell r="E10">
            <v>0.78066666666666695</v>
          </cell>
          <cell r="F10">
            <v>1.024666667</v>
          </cell>
        </row>
        <row r="11">
          <cell r="A11" t="str">
            <v>Montería</v>
          </cell>
          <cell r="B11">
            <v>0.25233333333333302</v>
          </cell>
          <cell r="C11">
            <v>0.85966666666666702</v>
          </cell>
          <cell r="D11">
            <v>0.92933333333333301</v>
          </cell>
          <cell r="E11">
            <v>0.21033333333333301</v>
          </cell>
          <cell r="F11">
            <v>0.77933333299999996</v>
          </cell>
        </row>
        <row r="12">
          <cell r="A12" t="str">
            <v>Cali</v>
          </cell>
          <cell r="B12">
            <v>2.4346666666666699</v>
          </cell>
          <cell r="C12">
            <v>0.90433333333333299</v>
          </cell>
          <cell r="D12">
            <v>1.51233333333333</v>
          </cell>
          <cell r="E12">
            <v>0.99166666666666703</v>
          </cell>
          <cell r="F12">
            <v>0.71433333300000001</v>
          </cell>
        </row>
        <row r="13">
          <cell r="A13" t="str">
            <v>Manizales</v>
          </cell>
          <cell r="B13">
            <v>0.24433333333333301</v>
          </cell>
          <cell r="C13">
            <v>0.17699999999999999</v>
          </cell>
          <cell r="D13">
            <v>0</v>
          </cell>
          <cell r="E13">
            <v>0.56633333333333302</v>
          </cell>
          <cell r="F13">
            <v>0.41566666699999999</v>
          </cell>
        </row>
        <row r="14">
          <cell r="A14" t="str">
            <v>Pasto</v>
          </cell>
          <cell r="B14">
            <v>0</v>
          </cell>
          <cell r="C14">
            <v>5.93333333333333E-2</v>
          </cell>
          <cell r="D14">
            <v>5.8999999999999997E-2</v>
          </cell>
          <cell r="E14">
            <v>0</v>
          </cell>
          <cell r="F14">
            <v>0.33533333300000001</v>
          </cell>
        </row>
        <row r="15">
          <cell r="A15" t="str">
            <v>Ibagué</v>
          </cell>
          <cell r="B15">
            <v>0.481333333333333</v>
          </cell>
          <cell r="C15">
            <v>0.31833333333333302</v>
          </cell>
          <cell r="D15">
            <v>0.47199999999999998</v>
          </cell>
          <cell r="E15">
            <v>0.52100000000000002</v>
          </cell>
          <cell r="F15">
            <v>0.296666667</v>
          </cell>
        </row>
      </sheetData>
      <sheetData sheetId="51">
        <row r="2">
          <cell r="A2" t="str">
            <v>Colombia</v>
          </cell>
          <cell r="B2">
            <v>2294.6323333333298</v>
          </cell>
          <cell r="C2">
            <v>2386.0126666666702</v>
          </cell>
          <cell r="D2">
            <v>2363.4430000000002</v>
          </cell>
          <cell r="E2">
            <v>2471.50966666667</v>
          </cell>
          <cell r="F2">
            <v>2594.413333</v>
          </cell>
        </row>
        <row r="3">
          <cell r="A3" t="str">
            <v>Bogotá</v>
          </cell>
          <cell r="B3">
            <v>605.75733333333301</v>
          </cell>
          <cell r="C3">
            <v>588.16833333333295</v>
          </cell>
          <cell r="D3">
            <v>564.261666666667</v>
          </cell>
          <cell r="E3">
            <v>638.92233333333297</v>
          </cell>
          <cell r="F3">
            <v>652.34333330000004</v>
          </cell>
        </row>
        <row r="4">
          <cell r="A4" t="str">
            <v>Medellín</v>
          </cell>
          <cell r="B4">
            <v>327.000333333333</v>
          </cell>
          <cell r="C4">
            <v>298.98433333333298</v>
          </cell>
          <cell r="D4">
            <v>325.565</v>
          </cell>
          <cell r="E4">
            <v>315.046333333333</v>
          </cell>
          <cell r="F4">
            <v>356.19099999999997</v>
          </cell>
        </row>
        <row r="5">
          <cell r="A5" t="str">
            <v>Cali</v>
          </cell>
          <cell r="B5">
            <v>200.707333333333</v>
          </cell>
          <cell r="C5">
            <v>213.95099999999999</v>
          </cell>
          <cell r="D5">
            <v>205.428</v>
          </cell>
          <cell r="E5">
            <v>186.96666666666701</v>
          </cell>
          <cell r="F5">
            <v>200.88966669999999</v>
          </cell>
        </row>
        <row r="6">
          <cell r="A6" t="str">
            <v>Barranquilla</v>
          </cell>
          <cell r="B6">
            <v>100.423</v>
          </cell>
          <cell r="C6">
            <v>115.63566666666701</v>
          </cell>
          <cell r="D6">
            <v>113.877</v>
          </cell>
          <cell r="E6">
            <v>125.158333333333</v>
          </cell>
          <cell r="F6">
            <v>123.9953333</v>
          </cell>
        </row>
        <row r="7">
          <cell r="A7" t="str">
            <v>Bucaramanga</v>
          </cell>
          <cell r="B7">
            <v>92.9226666666667</v>
          </cell>
          <cell r="C7">
            <v>94.237666666666698</v>
          </cell>
          <cell r="D7">
            <v>98.548666666666705</v>
          </cell>
          <cell r="E7">
            <v>94.129666666666694</v>
          </cell>
          <cell r="F7">
            <v>105.83</v>
          </cell>
        </row>
        <row r="8">
          <cell r="A8" t="str">
            <v>Cúcuta</v>
          </cell>
          <cell r="B8">
            <v>67.670333333333303</v>
          </cell>
          <cell r="C8">
            <v>53.433333333333302</v>
          </cell>
          <cell r="D8">
            <v>54.573666666666703</v>
          </cell>
          <cell r="E8">
            <v>53.740666666666698</v>
          </cell>
          <cell r="F8">
            <v>54.77933333</v>
          </cell>
        </row>
        <row r="9">
          <cell r="A9" t="str">
            <v>Pereira</v>
          </cell>
          <cell r="B9">
            <v>41.8556666666667</v>
          </cell>
          <cell r="C9">
            <v>46.238</v>
          </cell>
          <cell r="D9">
            <v>43.128666666666703</v>
          </cell>
          <cell r="E9">
            <v>45.65</v>
          </cell>
          <cell r="F9">
            <v>46.329666670000002</v>
          </cell>
        </row>
        <row r="10">
          <cell r="A10" t="str">
            <v>Cartagena</v>
          </cell>
          <cell r="B10">
            <v>38.134999999999998</v>
          </cell>
          <cell r="C10">
            <v>37.606999999999999</v>
          </cell>
          <cell r="D10">
            <v>43.206666666666699</v>
          </cell>
          <cell r="E10">
            <v>45.618666666666698</v>
          </cell>
          <cell r="F10">
            <v>42.195666670000001</v>
          </cell>
        </row>
        <row r="11">
          <cell r="A11" t="str">
            <v>Ibagué</v>
          </cell>
          <cell r="B11">
            <v>33.687333333333299</v>
          </cell>
          <cell r="C11">
            <v>36.1963333333333</v>
          </cell>
          <cell r="D11">
            <v>32.439333333333302</v>
          </cell>
          <cell r="E11">
            <v>33.121000000000002</v>
          </cell>
          <cell r="F11">
            <v>35.444333329999999</v>
          </cell>
        </row>
        <row r="12">
          <cell r="A12" t="str">
            <v>Manizales</v>
          </cell>
          <cell r="B12">
            <v>25.376000000000001</v>
          </cell>
          <cell r="C12">
            <v>25.9396666666667</v>
          </cell>
          <cell r="D12">
            <v>26.577000000000002</v>
          </cell>
          <cell r="E12">
            <v>27.556000000000001</v>
          </cell>
          <cell r="F12">
            <v>28.694333329999999</v>
          </cell>
        </row>
        <row r="13">
          <cell r="A13" t="str">
            <v>Pasto</v>
          </cell>
          <cell r="B13">
            <v>16.353999999999999</v>
          </cell>
          <cell r="C13">
            <v>16.958666666666701</v>
          </cell>
          <cell r="D13">
            <v>17.342333333333301</v>
          </cell>
          <cell r="E13">
            <v>17.667999999999999</v>
          </cell>
          <cell r="F13">
            <v>19.54666667</v>
          </cell>
        </row>
        <row r="14">
          <cell r="A14" t="str">
            <v>Villavicencio</v>
          </cell>
          <cell r="B14">
            <v>17.509333333333299</v>
          </cell>
          <cell r="C14">
            <v>16.926666666666701</v>
          </cell>
          <cell r="D14">
            <v>17.227</v>
          </cell>
          <cell r="E14">
            <v>16.906333333333301</v>
          </cell>
          <cell r="F14">
            <v>17.708333329999999</v>
          </cell>
        </row>
        <row r="15">
          <cell r="A15" t="str">
            <v>Montería</v>
          </cell>
          <cell r="B15">
            <v>18.974</v>
          </cell>
          <cell r="C15">
            <v>17.406333333333301</v>
          </cell>
          <cell r="D15">
            <v>19.265999999999998</v>
          </cell>
          <cell r="E15">
            <v>17.713999999999999</v>
          </cell>
          <cell r="F15">
            <v>16.542999999999999</v>
          </cell>
        </row>
      </sheetData>
      <sheetData sheetId="52">
        <row r="2">
          <cell r="A2" t="str">
            <v>Colombia</v>
          </cell>
          <cell r="B2">
            <v>89.0416666666667</v>
          </cell>
          <cell r="C2">
            <v>69.092666666666702</v>
          </cell>
          <cell r="D2">
            <v>99.467666666666702</v>
          </cell>
          <cell r="E2">
            <v>99.245666666666693</v>
          </cell>
          <cell r="F2">
            <v>100.0633333</v>
          </cell>
        </row>
        <row r="3">
          <cell r="A3" t="str">
            <v>Bogotá</v>
          </cell>
          <cell r="B3">
            <v>14.0893333333333</v>
          </cell>
          <cell r="C3">
            <v>12.795</v>
          </cell>
          <cell r="D3">
            <v>8.3706666666666703</v>
          </cell>
          <cell r="E3">
            <v>11.0093333333333</v>
          </cell>
          <cell r="F3">
            <v>11.426</v>
          </cell>
        </row>
        <row r="4">
          <cell r="A4" t="str">
            <v>Medellín</v>
          </cell>
          <cell r="B4">
            <v>3.5350000000000001</v>
          </cell>
          <cell r="C4">
            <v>1.456</v>
          </cell>
          <cell r="D4">
            <v>8.4019999999999992</v>
          </cell>
          <cell r="E4">
            <v>11.4293333333333</v>
          </cell>
          <cell r="F4">
            <v>10.99966667</v>
          </cell>
        </row>
        <row r="5">
          <cell r="A5" t="str">
            <v>Cali</v>
          </cell>
          <cell r="B5">
            <v>4.5926666666666698</v>
          </cell>
          <cell r="C5">
            <v>1.18333333333333</v>
          </cell>
          <cell r="D5">
            <v>4.9603333333333302</v>
          </cell>
          <cell r="E5">
            <v>5.6150000000000002</v>
          </cell>
          <cell r="F5">
            <v>5.8826666669999996</v>
          </cell>
        </row>
        <row r="6">
          <cell r="A6" t="str">
            <v>Barranquilla</v>
          </cell>
          <cell r="B6">
            <v>5.7303333333333297</v>
          </cell>
          <cell r="C6">
            <v>4.0726666666666702</v>
          </cell>
          <cell r="D6">
            <v>9.4193333333333307</v>
          </cell>
          <cell r="E6">
            <v>4.47366666666667</v>
          </cell>
          <cell r="F6">
            <v>5.1269999999999998</v>
          </cell>
        </row>
        <row r="7">
          <cell r="A7" t="str">
            <v>Cartagena</v>
          </cell>
          <cell r="B7">
            <v>3.09</v>
          </cell>
          <cell r="C7">
            <v>3.3106666666666702</v>
          </cell>
          <cell r="D7">
            <v>2.4363333333333301</v>
          </cell>
          <cell r="E7">
            <v>2.7496666666666698</v>
          </cell>
          <cell r="F7">
            <v>2.9023333330000001</v>
          </cell>
        </row>
        <row r="8">
          <cell r="A8" t="str">
            <v>Cúcuta</v>
          </cell>
          <cell r="B8">
            <v>1.8716666666666699</v>
          </cell>
          <cell r="C8">
            <v>1.66133333333333</v>
          </cell>
          <cell r="D8">
            <v>1.9713333333333301</v>
          </cell>
          <cell r="E8">
            <v>2.4126666666666701</v>
          </cell>
          <cell r="F8">
            <v>2.4750000000000001</v>
          </cell>
        </row>
        <row r="9">
          <cell r="A9" t="str">
            <v>Bucaramanga</v>
          </cell>
          <cell r="B9">
            <v>2.86466666666667</v>
          </cell>
          <cell r="C9">
            <v>1.986</v>
          </cell>
          <cell r="D9">
            <v>2.66366666666667</v>
          </cell>
          <cell r="E9">
            <v>2.4843333333333302</v>
          </cell>
          <cell r="F9">
            <v>2.4486666669999999</v>
          </cell>
        </row>
        <row r="10">
          <cell r="A10" t="str">
            <v>Manizales</v>
          </cell>
          <cell r="B10">
            <v>1.46133333333333</v>
          </cell>
          <cell r="C10">
            <v>1.5660000000000001</v>
          </cell>
          <cell r="D10">
            <v>1.87533333333333</v>
          </cell>
          <cell r="E10">
            <v>2.40566666666667</v>
          </cell>
          <cell r="F10">
            <v>1.6113333329999999</v>
          </cell>
        </row>
        <row r="11">
          <cell r="A11" t="str">
            <v>Ibagué</v>
          </cell>
          <cell r="B11">
            <v>0.82466666666666699</v>
          </cell>
          <cell r="C11">
            <v>1.04066666666667</v>
          </cell>
          <cell r="D11">
            <v>1.73766666666667</v>
          </cell>
          <cell r="E11">
            <v>1.96166666666667</v>
          </cell>
          <cell r="F11">
            <v>1.5973333329999999</v>
          </cell>
        </row>
        <row r="12">
          <cell r="A12" t="str">
            <v>Villavicencio</v>
          </cell>
          <cell r="B12">
            <v>1.0553333333333299</v>
          </cell>
          <cell r="C12">
            <v>0.68633333333333302</v>
          </cell>
          <cell r="D12">
            <v>0.48733333333333301</v>
          </cell>
          <cell r="E12">
            <v>1.04266666666667</v>
          </cell>
          <cell r="F12">
            <v>1.3160000000000001</v>
          </cell>
        </row>
        <row r="13">
          <cell r="A13" t="str">
            <v>Pereira</v>
          </cell>
          <cell r="B13">
            <v>1.3336666666666701</v>
          </cell>
          <cell r="C13">
            <v>1.5053333333333301</v>
          </cell>
          <cell r="D13">
            <v>1.837</v>
          </cell>
          <cell r="E13">
            <v>2.1736666666666702</v>
          </cell>
          <cell r="F13">
            <v>1.0116666670000001</v>
          </cell>
        </row>
        <row r="14">
          <cell r="A14" t="str">
            <v>Montería</v>
          </cell>
          <cell r="B14">
            <v>0.64966666666666695</v>
          </cell>
          <cell r="C14">
            <v>0.64866666666666695</v>
          </cell>
          <cell r="D14">
            <v>0.67666666666666697</v>
          </cell>
          <cell r="E14">
            <v>0.63833333333333298</v>
          </cell>
          <cell r="F14">
            <v>0.57666666700000002</v>
          </cell>
        </row>
        <row r="15">
          <cell r="A15" t="str">
            <v>Pasto</v>
          </cell>
          <cell r="B15">
            <v>0.68899999999999995</v>
          </cell>
          <cell r="C15">
            <v>0.88600000000000001</v>
          </cell>
          <cell r="D15">
            <v>1.08433333333333</v>
          </cell>
          <cell r="E15">
            <v>0.72499999999999998</v>
          </cell>
          <cell r="F15">
            <v>0.51700000000000002</v>
          </cell>
        </row>
      </sheetData>
      <sheetData sheetId="53">
        <row r="2">
          <cell r="A2" t="str">
            <v>Colombia</v>
          </cell>
          <cell r="B2">
            <v>887.94933333333302</v>
          </cell>
          <cell r="C2">
            <v>943.79100000000005</v>
          </cell>
          <cell r="D2">
            <v>999.68266666666705</v>
          </cell>
          <cell r="E2">
            <v>1074.5836666666701</v>
          </cell>
          <cell r="F2">
            <v>1162.8993330000001</v>
          </cell>
        </row>
        <row r="3">
          <cell r="A3" t="str">
            <v>Bogotá</v>
          </cell>
          <cell r="B3">
            <v>145.27199999999999</v>
          </cell>
          <cell r="C3">
            <v>178.809666666667</v>
          </cell>
          <cell r="D3">
            <v>202.96533333333301</v>
          </cell>
          <cell r="E3">
            <v>215.715</v>
          </cell>
          <cell r="F3">
            <v>228.1153333</v>
          </cell>
        </row>
        <row r="4">
          <cell r="A4" t="str">
            <v>Medellín</v>
          </cell>
          <cell r="B4">
            <v>86.111333333333306</v>
          </cell>
          <cell r="C4">
            <v>83.4286666666667</v>
          </cell>
          <cell r="D4">
            <v>87.5</v>
          </cell>
          <cell r="E4">
            <v>102.228333333333</v>
          </cell>
          <cell r="F4">
            <v>106.4183333</v>
          </cell>
        </row>
        <row r="5">
          <cell r="A5" t="str">
            <v>Cali</v>
          </cell>
          <cell r="B5">
            <v>69.564999999999998</v>
          </cell>
          <cell r="C5">
            <v>55.464666666666702</v>
          </cell>
          <cell r="D5">
            <v>65.867000000000004</v>
          </cell>
          <cell r="E5">
            <v>53.012666666666703</v>
          </cell>
          <cell r="F5">
            <v>66.833333330000002</v>
          </cell>
        </row>
        <row r="6">
          <cell r="A6" t="str">
            <v>Barranquilla</v>
          </cell>
          <cell r="B6">
            <v>46.328000000000003</v>
          </cell>
          <cell r="C6">
            <v>49.143999999999998</v>
          </cell>
          <cell r="D6">
            <v>51.3526666666667</v>
          </cell>
          <cell r="E6">
            <v>57.7306666666667</v>
          </cell>
          <cell r="F6">
            <v>57.97433333</v>
          </cell>
        </row>
        <row r="7">
          <cell r="A7" t="str">
            <v>Bucaramanga</v>
          </cell>
          <cell r="B7">
            <v>23.501000000000001</v>
          </cell>
          <cell r="C7">
            <v>28.267333333333301</v>
          </cell>
          <cell r="D7">
            <v>32.092666666666702</v>
          </cell>
          <cell r="E7">
            <v>27.777333333333299</v>
          </cell>
          <cell r="F7">
            <v>35.33133333</v>
          </cell>
        </row>
        <row r="8">
          <cell r="A8" t="str">
            <v>Cartagena</v>
          </cell>
          <cell r="B8">
            <v>24.922000000000001</v>
          </cell>
          <cell r="C8">
            <v>29.497</v>
          </cell>
          <cell r="D8">
            <v>26.954999999999998</v>
          </cell>
          <cell r="E8">
            <v>29.6443333333333</v>
          </cell>
          <cell r="F8">
            <v>34.879666669999999</v>
          </cell>
        </row>
        <row r="9">
          <cell r="A9" t="str">
            <v>Cúcuta</v>
          </cell>
          <cell r="B9">
            <v>20.521000000000001</v>
          </cell>
          <cell r="C9">
            <v>17.355</v>
          </cell>
          <cell r="D9">
            <v>20.726333333333301</v>
          </cell>
          <cell r="E9">
            <v>23.758333333333301</v>
          </cell>
          <cell r="F9">
            <v>24.847333330000001</v>
          </cell>
        </row>
        <row r="10">
          <cell r="A10" t="str">
            <v>Ibagué</v>
          </cell>
          <cell r="B10">
            <v>12.074999999999999</v>
          </cell>
          <cell r="C10">
            <v>14.6766666666667</v>
          </cell>
          <cell r="D10">
            <v>13.343999999999999</v>
          </cell>
          <cell r="E10">
            <v>15.25</v>
          </cell>
          <cell r="F10">
            <v>19.300333330000001</v>
          </cell>
        </row>
        <row r="11">
          <cell r="A11" t="str">
            <v>Villavicencio</v>
          </cell>
          <cell r="B11">
            <v>12.3753333333333</v>
          </cell>
          <cell r="C11">
            <v>15.616666666666699</v>
          </cell>
          <cell r="D11">
            <v>17.315666666666701</v>
          </cell>
          <cell r="E11">
            <v>16.7976666666667</v>
          </cell>
          <cell r="F11">
            <v>17.181999999999999</v>
          </cell>
        </row>
        <row r="12">
          <cell r="A12" t="str">
            <v>Pereira</v>
          </cell>
          <cell r="B12">
            <v>17.034333333333301</v>
          </cell>
          <cell r="C12">
            <v>17.4233333333333</v>
          </cell>
          <cell r="D12">
            <v>14.6886666666667</v>
          </cell>
          <cell r="E12">
            <v>14.536</v>
          </cell>
          <cell r="F12">
            <v>16.53166667</v>
          </cell>
        </row>
        <row r="13">
          <cell r="A13" t="str">
            <v>Manizales</v>
          </cell>
          <cell r="B13">
            <v>12.574666666666699</v>
          </cell>
          <cell r="C13">
            <v>9.8620000000000001</v>
          </cell>
          <cell r="D13">
            <v>10.09</v>
          </cell>
          <cell r="E13">
            <v>9.3886666666666692</v>
          </cell>
          <cell r="F13">
            <v>11.94633333</v>
          </cell>
        </row>
        <row r="14">
          <cell r="A14" t="str">
            <v>Pasto</v>
          </cell>
          <cell r="B14">
            <v>6.3836666666666702</v>
          </cell>
          <cell r="C14">
            <v>5.6963333333333299</v>
          </cell>
          <cell r="D14">
            <v>7.4353333333333298</v>
          </cell>
          <cell r="E14">
            <v>7.5733333333333297</v>
          </cell>
          <cell r="F14">
            <v>10.179</v>
          </cell>
        </row>
        <row r="15">
          <cell r="A15" t="str">
            <v>Montería</v>
          </cell>
          <cell r="B15">
            <v>8.7186666666666692</v>
          </cell>
          <cell r="C15">
            <v>9.2119999999999997</v>
          </cell>
          <cell r="D15">
            <v>8.6430000000000007</v>
          </cell>
          <cell r="E15">
            <v>9.6976666666666702</v>
          </cell>
          <cell r="F15">
            <v>9.3136666669999997</v>
          </cell>
        </row>
      </sheetData>
      <sheetData sheetId="54">
        <row r="2">
          <cell r="A2" t="str">
            <v>Colombia</v>
          </cell>
          <cell r="B2">
            <v>4522.7196666666696</v>
          </cell>
          <cell r="C2">
            <v>4799.8503333333301</v>
          </cell>
          <cell r="D2">
            <v>4970.3940000000002</v>
          </cell>
          <cell r="E2">
            <v>5291.7936666666701</v>
          </cell>
          <cell r="F2">
            <v>5652.0873330000004</v>
          </cell>
        </row>
        <row r="3">
          <cell r="A3" t="str">
            <v>Bogotá</v>
          </cell>
          <cell r="B3">
            <v>918.61666666666702</v>
          </cell>
          <cell r="C3">
            <v>921.035666666667</v>
          </cell>
          <cell r="D3">
            <v>996.52499999999998</v>
          </cell>
          <cell r="E3">
            <v>1105.2533333333299</v>
          </cell>
          <cell r="F3">
            <v>1158.627667</v>
          </cell>
        </row>
        <row r="4">
          <cell r="A4" t="str">
            <v>Medellín</v>
          </cell>
          <cell r="B4">
            <v>391.32466666666699</v>
          </cell>
          <cell r="C4">
            <v>446.673</v>
          </cell>
          <cell r="D4">
            <v>473.99733333333302</v>
          </cell>
          <cell r="E4">
            <v>485.72866666666698</v>
          </cell>
          <cell r="F4">
            <v>479.81733329999997</v>
          </cell>
        </row>
        <row r="5">
          <cell r="A5" t="str">
            <v>Cali</v>
          </cell>
          <cell r="B5">
            <v>282.04933333333298</v>
          </cell>
          <cell r="C5">
            <v>355.27699999999999</v>
          </cell>
          <cell r="D5">
            <v>351.34533333333297</v>
          </cell>
          <cell r="E5">
            <v>332.60866666666698</v>
          </cell>
          <cell r="F5">
            <v>363.59</v>
          </cell>
        </row>
        <row r="6">
          <cell r="A6" t="str">
            <v>Barranquilla</v>
          </cell>
          <cell r="B6">
            <v>202.55099999999999</v>
          </cell>
          <cell r="C6">
            <v>229.405666666667</v>
          </cell>
          <cell r="D6">
            <v>220.12733333333301</v>
          </cell>
          <cell r="E6">
            <v>247.964333333333</v>
          </cell>
          <cell r="F6">
            <v>256.63766670000001</v>
          </cell>
        </row>
        <row r="7">
          <cell r="A7" t="str">
            <v>Bucaramanga</v>
          </cell>
          <cell r="B7">
            <v>136.969666666667</v>
          </cell>
          <cell r="C7">
            <v>153.91933333333299</v>
          </cell>
          <cell r="D7">
            <v>164.09766666666701</v>
          </cell>
          <cell r="E7">
            <v>176.29666666666699</v>
          </cell>
          <cell r="F7">
            <v>164.3</v>
          </cell>
        </row>
        <row r="8">
          <cell r="A8" t="str">
            <v>Cúcuta</v>
          </cell>
          <cell r="B8">
            <v>113.44266666666699</v>
          </cell>
          <cell r="C8">
            <v>115.892</v>
          </cell>
          <cell r="D8">
            <v>120.204333333333</v>
          </cell>
          <cell r="E8">
            <v>122.588666666667</v>
          </cell>
          <cell r="F8">
            <v>130.51133329999999</v>
          </cell>
        </row>
        <row r="9">
          <cell r="A9" t="str">
            <v>Cartagena</v>
          </cell>
          <cell r="B9">
            <v>86.761666666666699</v>
          </cell>
          <cell r="C9">
            <v>104.102</v>
          </cell>
          <cell r="D9">
            <v>103.26333333333299</v>
          </cell>
          <cell r="E9">
            <v>115.487666666667</v>
          </cell>
          <cell r="F9">
            <v>118.4653333</v>
          </cell>
        </row>
        <row r="10">
          <cell r="A10" t="str">
            <v>Pereira</v>
          </cell>
          <cell r="B10">
            <v>72.786666666666704</v>
          </cell>
          <cell r="C10">
            <v>77.411000000000001</v>
          </cell>
          <cell r="D10">
            <v>81.288333333333298</v>
          </cell>
          <cell r="E10">
            <v>92.845666666666702</v>
          </cell>
          <cell r="F10">
            <v>87.89833333</v>
          </cell>
        </row>
        <row r="11">
          <cell r="A11" t="str">
            <v>Ibagué</v>
          </cell>
          <cell r="B11">
            <v>72.077666666666701</v>
          </cell>
          <cell r="C11">
            <v>75.062666666666701</v>
          </cell>
          <cell r="D11">
            <v>70.146666666666704</v>
          </cell>
          <cell r="E11">
            <v>79.677000000000007</v>
          </cell>
          <cell r="F11">
            <v>86.231666669999996</v>
          </cell>
        </row>
        <row r="12">
          <cell r="A12" t="str">
            <v>Villavicencio</v>
          </cell>
          <cell r="B12">
            <v>63.148000000000003</v>
          </cell>
          <cell r="C12">
            <v>61.054666666666698</v>
          </cell>
          <cell r="D12">
            <v>64.41</v>
          </cell>
          <cell r="E12">
            <v>74.484666666666698</v>
          </cell>
          <cell r="F12">
            <v>74.524000000000001</v>
          </cell>
        </row>
        <row r="13">
          <cell r="A13" t="str">
            <v>Pasto</v>
          </cell>
          <cell r="B13">
            <v>46.987000000000002</v>
          </cell>
          <cell r="C13">
            <v>50.445666666666703</v>
          </cell>
          <cell r="D13">
            <v>53.384999999999998</v>
          </cell>
          <cell r="E13">
            <v>55.6933333333333</v>
          </cell>
          <cell r="F13">
            <v>62.508666669999997</v>
          </cell>
        </row>
        <row r="14">
          <cell r="A14" t="str">
            <v>Montería</v>
          </cell>
          <cell r="B14">
            <v>43.479666666666702</v>
          </cell>
          <cell r="C14">
            <v>44.142333333333298</v>
          </cell>
          <cell r="D14">
            <v>45.909666666666702</v>
          </cell>
          <cell r="E14">
            <v>47.195</v>
          </cell>
          <cell r="F14">
            <v>51.095999999999997</v>
          </cell>
        </row>
        <row r="15">
          <cell r="A15" t="str">
            <v>Manizales</v>
          </cell>
          <cell r="B15">
            <v>45.935333333333297</v>
          </cell>
          <cell r="C15">
            <v>50.186999999999998</v>
          </cell>
          <cell r="D15">
            <v>47.811999999999998</v>
          </cell>
          <cell r="E15">
            <v>51.575333333333298</v>
          </cell>
          <cell r="F15">
            <v>48.33666667</v>
          </cell>
        </row>
      </sheetData>
      <sheetData sheetId="55">
        <row r="2">
          <cell r="A2" t="str">
            <v>Colombia</v>
          </cell>
          <cell r="B2">
            <v>1445.4829999999999</v>
          </cell>
          <cell r="C2">
            <v>1590.9013333333301</v>
          </cell>
          <cell r="D2">
            <v>1597.8303333333299</v>
          </cell>
          <cell r="E2">
            <v>1656.6103333333299</v>
          </cell>
          <cell r="F2">
            <v>1739.5146669999999</v>
          </cell>
        </row>
        <row r="3">
          <cell r="A3" t="str">
            <v>Bogotá</v>
          </cell>
          <cell r="B3">
            <v>310.959</v>
          </cell>
          <cell r="C3">
            <v>347.71666666666698</v>
          </cell>
          <cell r="D3">
            <v>350.46766666666701</v>
          </cell>
          <cell r="E3">
            <v>356.16733333333298</v>
          </cell>
          <cell r="F3">
            <v>370.44</v>
          </cell>
        </row>
        <row r="4">
          <cell r="A4" t="str">
            <v>Medellín</v>
          </cell>
          <cell r="B4">
            <v>110.18</v>
          </cell>
          <cell r="C4">
            <v>119.088333333333</v>
          </cell>
          <cell r="D4">
            <v>142.43533333333301</v>
          </cell>
          <cell r="E4">
            <v>129.82</v>
          </cell>
          <cell r="F4">
            <v>147.64699999999999</v>
          </cell>
        </row>
        <row r="5">
          <cell r="A5" t="str">
            <v>Cali</v>
          </cell>
          <cell r="B5">
            <v>94.099000000000004</v>
          </cell>
          <cell r="C5">
            <v>91.112666666666698</v>
          </cell>
          <cell r="D5">
            <v>88.219666666666697</v>
          </cell>
          <cell r="E5">
            <v>87.257666666666694</v>
          </cell>
          <cell r="F5">
            <v>94.807333330000006</v>
          </cell>
        </row>
        <row r="6">
          <cell r="A6" t="str">
            <v>Barranquilla</v>
          </cell>
          <cell r="B6">
            <v>76.636333333333297</v>
          </cell>
          <cell r="C6">
            <v>83.076666666666696</v>
          </cell>
          <cell r="D6">
            <v>80.665333333333294</v>
          </cell>
          <cell r="E6">
            <v>80.108666666666693</v>
          </cell>
          <cell r="F6">
            <v>91.738666670000001</v>
          </cell>
        </row>
        <row r="7">
          <cell r="A7" t="str">
            <v>Cartagena</v>
          </cell>
          <cell r="B7">
            <v>46.527666666666697</v>
          </cell>
          <cell r="C7">
            <v>47.878333333333302</v>
          </cell>
          <cell r="D7">
            <v>48.997666666666703</v>
          </cell>
          <cell r="E7">
            <v>53.457666666666697</v>
          </cell>
          <cell r="F7">
            <v>53.911999999999999</v>
          </cell>
        </row>
        <row r="8">
          <cell r="A8" t="str">
            <v>Bucaramanga</v>
          </cell>
          <cell r="B8">
            <v>44.6383333333333</v>
          </cell>
          <cell r="C8">
            <v>54.171333333333301</v>
          </cell>
          <cell r="D8">
            <v>55.337666666666699</v>
          </cell>
          <cell r="E8">
            <v>55.164000000000001</v>
          </cell>
          <cell r="F8">
            <v>53.254666669999999</v>
          </cell>
        </row>
        <row r="9">
          <cell r="A9" t="str">
            <v>Cúcuta</v>
          </cell>
          <cell r="B9">
            <v>32.189</v>
          </cell>
          <cell r="C9">
            <v>41.013666666666701</v>
          </cell>
          <cell r="D9">
            <v>34.238666666666703</v>
          </cell>
          <cell r="E9">
            <v>34.127333333333297</v>
          </cell>
          <cell r="F9">
            <v>42.243666670000003</v>
          </cell>
        </row>
        <row r="10">
          <cell r="A10" t="str">
            <v>Pereira</v>
          </cell>
          <cell r="B10">
            <v>19.684333333333299</v>
          </cell>
          <cell r="C10">
            <v>19.636666666666699</v>
          </cell>
          <cell r="D10">
            <v>22.6376666666667</v>
          </cell>
          <cell r="E10">
            <v>21.507666666666701</v>
          </cell>
          <cell r="F10">
            <v>25.734999999999999</v>
          </cell>
        </row>
        <row r="11">
          <cell r="A11" t="str">
            <v>Villavicencio</v>
          </cell>
          <cell r="B11">
            <v>20.561333333333302</v>
          </cell>
          <cell r="C11">
            <v>20.725999999999999</v>
          </cell>
          <cell r="D11">
            <v>18.594999999999999</v>
          </cell>
          <cell r="E11">
            <v>23.533999999999999</v>
          </cell>
          <cell r="F11">
            <v>22.007999999999999</v>
          </cell>
        </row>
        <row r="12">
          <cell r="A12" t="str">
            <v>Ibagué</v>
          </cell>
          <cell r="B12">
            <v>20.263666666666701</v>
          </cell>
          <cell r="C12">
            <v>24.248000000000001</v>
          </cell>
          <cell r="D12">
            <v>22.696000000000002</v>
          </cell>
          <cell r="E12">
            <v>22.370999999999999</v>
          </cell>
          <cell r="F12">
            <v>20.974666670000001</v>
          </cell>
        </row>
        <row r="13">
          <cell r="A13" t="str">
            <v>Pasto</v>
          </cell>
          <cell r="B13">
            <v>14.039666666666699</v>
          </cell>
          <cell r="C13">
            <v>18.709666666666699</v>
          </cell>
          <cell r="D13">
            <v>17.0253333333333</v>
          </cell>
          <cell r="E13">
            <v>18.309333333333299</v>
          </cell>
          <cell r="F13">
            <v>20.304333329999999</v>
          </cell>
        </row>
        <row r="14">
          <cell r="A14" t="str">
            <v>Montería</v>
          </cell>
          <cell r="B14">
            <v>18.679666666666702</v>
          </cell>
          <cell r="C14">
            <v>18.260000000000002</v>
          </cell>
          <cell r="D14">
            <v>16.099</v>
          </cell>
          <cell r="E14">
            <v>15.219333333333299</v>
          </cell>
          <cell r="F14">
            <v>17.105666670000002</v>
          </cell>
        </row>
        <row r="15">
          <cell r="A15" t="str">
            <v>Manizales</v>
          </cell>
          <cell r="B15">
            <v>13.433999999999999</v>
          </cell>
          <cell r="C15">
            <v>14.504</v>
          </cell>
          <cell r="D15">
            <v>14.803333333333301</v>
          </cell>
          <cell r="E15">
            <v>15.7753333333333</v>
          </cell>
          <cell r="F15">
            <v>14.13233333</v>
          </cell>
        </row>
      </sheetData>
      <sheetData sheetId="56">
        <row r="2">
          <cell r="A2" t="str">
            <v>Colombia</v>
          </cell>
          <cell r="B2">
            <v>228.149666666667</v>
          </cell>
          <cell r="C2">
            <v>220.214666666667</v>
          </cell>
          <cell r="D2">
            <v>243.856666666667</v>
          </cell>
          <cell r="E2">
            <v>236.10400000000001</v>
          </cell>
          <cell r="F2">
            <v>241.14233329999999</v>
          </cell>
        </row>
        <row r="3">
          <cell r="A3" t="str">
            <v>Bogotá</v>
          </cell>
          <cell r="B3">
            <v>99.668000000000006</v>
          </cell>
          <cell r="C3">
            <v>89.718333333333305</v>
          </cell>
          <cell r="D3">
            <v>93.867666666666693</v>
          </cell>
          <cell r="E3">
            <v>94.483999999999995</v>
          </cell>
          <cell r="F3">
            <v>91.947333330000006</v>
          </cell>
        </row>
        <row r="4">
          <cell r="A4" t="str">
            <v>Medellín</v>
          </cell>
          <cell r="B4">
            <v>27.6086666666667</v>
          </cell>
          <cell r="C4">
            <v>32.601333333333301</v>
          </cell>
          <cell r="D4">
            <v>32.322000000000003</v>
          </cell>
          <cell r="E4">
            <v>33.31</v>
          </cell>
          <cell r="F4">
            <v>30.664666669999999</v>
          </cell>
        </row>
        <row r="5">
          <cell r="A5" t="str">
            <v>Cali</v>
          </cell>
          <cell r="B5">
            <v>14.4943333333333</v>
          </cell>
          <cell r="C5">
            <v>16.375</v>
          </cell>
          <cell r="D5">
            <v>19.124333333333301</v>
          </cell>
          <cell r="E5">
            <v>15.2276666666667</v>
          </cell>
          <cell r="F5">
            <v>14.959</v>
          </cell>
        </row>
        <row r="6">
          <cell r="A6" t="str">
            <v>Barranquilla</v>
          </cell>
          <cell r="B6">
            <v>12.297000000000001</v>
          </cell>
          <cell r="C6">
            <v>11.1703333333333</v>
          </cell>
          <cell r="D6">
            <v>11.821999999999999</v>
          </cell>
          <cell r="E6">
            <v>10.456666666666701</v>
          </cell>
          <cell r="F6">
            <v>13.455666669999999</v>
          </cell>
        </row>
        <row r="7">
          <cell r="A7" t="str">
            <v>Bucaramanga</v>
          </cell>
          <cell r="B7">
            <v>7.6736666666666702</v>
          </cell>
          <cell r="C7">
            <v>8.4403333333333297</v>
          </cell>
          <cell r="D7">
            <v>9.44933333333333</v>
          </cell>
          <cell r="E7">
            <v>6.7563333333333304</v>
          </cell>
          <cell r="F7">
            <v>8.3696666670000006</v>
          </cell>
        </row>
        <row r="8">
          <cell r="A8" t="str">
            <v>Cartagena</v>
          </cell>
          <cell r="B8">
            <v>3.758</v>
          </cell>
          <cell r="C8">
            <v>2.9166666666666701</v>
          </cell>
          <cell r="D8">
            <v>5.3869999999999996</v>
          </cell>
          <cell r="E8">
            <v>3.12333333333333</v>
          </cell>
          <cell r="F8">
            <v>5.3346666669999996</v>
          </cell>
        </row>
        <row r="9">
          <cell r="A9" t="str">
            <v>Cúcuta</v>
          </cell>
          <cell r="B9">
            <v>3.2753333333333301</v>
          </cell>
          <cell r="C9">
            <v>3.742</v>
          </cell>
          <cell r="D9">
            <v>3.9660000000000002</v>
          </cell>
          <cell r="E9">
            <v>5.3</v>
          </cell>
          <cell r="F9">
            <v>4.2759999999999998</v>
          </cell>
        </row>
        <row r="10">
          <cell r="A10" t="str">
            <v>Ibagué</v>
          </cell>
          <cell r="B10">
            <v>3.1256666666666701</v>
          </cell>
          <cell r="C10">
            <v>2.8220000000000001</v>
          </cell>
          <cell r="D10">
            <v>2.6680000000000001</v>
          </cell>
          <cell r="E10">
            <v>2.8113333333333301</v>
          </cell>
          <cell r="F10">
            <v>3.4933333329999998</v>
          </cell>
        </row>
        <row r="11">
          <cell r="A11" t="str">
            <v>Villavicencio</v>
          </cell>
          <cell r="B11">
            <v>1.7213333333333301</v>
          </cell>
          <cell r="C11">
            <v>2.129</v>
          </cell>
          <cell r="D11">
            <v>2.048</v>
          </cell>
          <cell r="E11">
            <v>2.2986666666666702</v>
          </cell>
          <cell r="F11">
            <v>3.116333333</v>
          </cell>
        </row>
        <row r="12">
          <cell r="A12" t="str">
            <v>Pereira</v>
          </cell>
          <cell r="B12">
            <v>4.5706666666666704</v>
          </cell>
          <cell r="C12">
            <v>3.5169999999999999</v>
          </cell>
          <cell r="D12">
            <v>3.0353333333333299</v>
          </cell>
          <cell r="E12">
            <v>3.3180000000000001</v>
          </cell>
          <cell r="F12">
            <v>2.854666667</v>
          </cell>
        </row>
        <row r="13">
          <cell r="A13" t="str">
            <v>Manizales</v>
          </cell>
          <cell r="B13">
            <v>3.2166666666666699</v>
          </cell>
          <cell r="C13">
            <v>2.7496666666666698</v>
          </cell>
          <cell r="D13">
            <v>2.4106666666666698</v>
          </cell>
          <cell r="E13">
            <v>3.0089999999999999</v>
          </cell>
          <cell r="F13">
            <v>2.5943333329999998</v>
          </cell>
        </row>
        <row r="14">
          <cell r="A14" t="str">
            <v>Pasto</v>
          </cell>
          <cell r="B14">
            <v>2.1046666666666698</v>
          </cell>
          <cell r="C14">
            <v>1.1859999999999999</v>
          </cell>
          <cell r="D14">
            <v>1.87666666666667</v>
          </cell>
          <cell r="E14">
            <v>2.371</v>
          </cell>
          <cell r="F14">
            <v>2.0219999999999998</v>
          </cell>
        </row>
        <row r="15">
          <cell r="A15" t="str">
            <v>Montería</v>
          </cell>
          <cell r="B15">
            <v>2.1036666666666699</v>
          </cell>
          <cell r="C15">
            <v>1.3596666666666699</v>
          </cell>
          <cell r="D15">
            <v>1.6526666666666701</v>
          </cell>
          <cell r="E15">
            <v>2.0723333333333298</v>
          </cell>
          <cell r="F15">
            <v>1.8666666670000001</v>
          </cell>
        </row>
      </sheetData>
      <sheetData sheetId="57">
        <row r="2">
          <cell r="A2" t="str">
            <v>Colombia</v>
          </cell>
          <cell r="B2">
            <v>1140.3776666666699</v>
          </cell>
          <cell r="C2">
            <v>1202.3399999999999</v>
          </cell>
          <cell r="D2">
            <v>1176.56866666667</v>
          </cell>
          <cell r="E2">
            <v>1303.6189999999999</v>
          </cell>
          <cell r="F2">
            <v>1400.49</v>
          </cell>
        </row>
        <row r="3">
          <cell r="A3" t="str">
            <v>Bogotá</v>
          </cell>
          <cell r="B3">
            <v>427.570333333333</v>
          </cell>
          <cell r="C3">
            <v>443.17533333333301</v>
          </cell>
          <cell r="D3">
            <v>439.51066666666702</v>
          </cell>
          <cell r="E3">
            <v>492.12133333333298</v>
          </cell>
          <cell r="F3">
            <v>519.53300000000002</v>
          </cell>
        </row>
        <row r="4">
          <cell r="A4" t="str">
            <v>Medellín</v>
          </cell>
          <cell r="B4">
            <v>135.86000000000001</v>
          </cell>
          <cell r="C4">
            <v>154.92633333333299</v>
          </cell>
          <cell r="D4">
            <v>128.27266666666699</v>
          </cell>
          <cell r="E4">
            <v>159.30866666666699</v>
          </cell>
          <cell r="F4">
            <v>151.07766670000001</v>
          </cell>
        </row>
        <row r="5">
          <cell r="A5" t="str">
            <v>Cali</v>
          </cell>
          <cell r="B5">
            <v>111.833666666667</v>
          </cell>
          <cell r="C5">
            <v>95.117999999999995</v>
          </cell>
          <cell r="D5">
            <v>94.843000000000004</v>
          </cell>
          <cell r="E5">
            <v>111.752333333333</v>
          </cell>
          <cell r="F5">
            <v>103.85299999999999</v>
          </cell>
        </row>
        <row r="6">
          <cell r="A6" t="str">
            <v>Barranquilla</v>
          </cell>
          <cell r="B6">
            <v>51.872666666666703</v>
          </cell>
          <cell r="C6">
            <v>46.275666666666702</v>
          </cell>
          <cell r="D6">
            <v>49.016666666666701</v>
          </cell>
          <cell r="E6">
            <v>55.302</v>
          </cell>
          <cell r="F6">
            <v>60.324666669999999</v>
          </cell>
        </row>
        <row r="7">
          <cell r="A7" t="str">
            <v>Bucaramanga</v>
          </cell>
          <cell r="B7">
            <v>38.027333333333303</v>
          </cell>
          <cell r="C7">
            <v>48.083666666666701</v>
          </cell>
          <cell r="D7">
            <v>42.814</v>
          </cell>
          <cell r="E7">
            <v>39.9746666666667</v>
          </cell>
          <cell r="F7">
            <v>50.27866667</v>
          </cell>
        </row>
        <row r="8">
          <cell r="A8" t="str">
            <v>Cartagena</v>
          </cell>
          <cell r="B8">
            <v>19.942333333333298</v>
          </cell>
          <cell r="C8">
            <v>22.058333333333302</v>
          </cell>
          <cell r="D8">
            <v>26.511333333333301</v>
          </cell>
          <cell r="E8">
            <v>18.861000000000001</v>
          </cell>
          <cell r="F8">
            <v>27.359666669999999</v>
          </cell>
        </row>
        <row r="9">
          <cell r="A9" t="str">
            <v>Pereira</v>
          </cell>
          <cell r="B9">
            <v>19.673666666666701</v>
          </cell>
          <cell r="C9">
            <v>22.053000000000001</v>
          </cell>
          <cell r="D9">
            <v>20.180666666666699</v>
          </cell>
          <cell r="E9">
            <v>22.793666666666699</v>
          </cell>
          <cell r="F9">
            <v>23.790333329999999</v>
          </cell>
        </row>
        <row r="10">
          <cell r="A10" t="str">
            <v>Manizales</v>
          </cell>
          <cell r="B10">
            <v>11.702999999999999</v>
          </cell>
          <cell r="C10">
            <v>14.2856666666667</v>
          </cell>
          <cell r="D10">
            <v>15.176</v>
          </cell>
          <cell r="E10">
            <v>16.927333333333301</v>
          </cell>
          <cell r="F10">
            <v>21.481333329999998</v>
          </cell>
        </row>
        <row r="11">
          <cell r="A11" t="str">
            <v>Ibagué</v>
          </cell>
          <cell r="B11">
            <v>12.640333333333301</v>
          </cell>
          <cell r="C11">
            <v>15.431333333333299</v>
          </cell>
          <cell r="D11">
            <v>14.385999999999999</v>
          </cell>
          <cell r="E11">
            <v>17.427666666666699</v>
          </cell>
          <cell r="F11">
            <v>20.413666670000001</v>
          </cell>
        </row>
        <row r="12">
          <cell r="A12" t="str">
            <v>Cúcuta</v>
          </cell>
          <cell r="B12">
            <v>13.135999999999999</v>
          </cell>
          <cell r="C12">
            <v>15.443666666666701</v>
          </cell>
          <cell r="D12">
            <v>16.4433333333333</v>
          </cell>
          <cell r="E12">
            <v>18.005333333333301</v>
          </cell>
          <cell r="F12">
            <v>16.766333329999998</v>
          </cell>
        </row>
        <row r="13">
          <cell r="A13" t="str">
            <v>Villavicencio</v>
          </cell>
          <cell r="B13">
            <v>12.521333333333301</v>
          </cell>
          <cell r="C13">
            <v>12.7596666666667</v>
          </cell>
          <cell r="D13">
            <v>13.31</v>
          </cell>
          <cell r="E13">
            <v>13.378</v>
          </cell>
          <cell r="F13">
            <v>15.49033333</v>
          </cell>
        </row>
        <row r="14">
          <cell r="A14" t="str">
            <v>Pasto</v>
          </cell>
          <cell r="B14">
            <v>9.9526666666666692</v>
          </cell>
          <cell r="C14">
            <v>9.4450000000000003</v>
          </cell>
          <cell r="D14">
            <v>10.6476666666667</v>
          </cell>
          <cell r="E14">
            <v>11.254666666666701</v>
          </cell>
          <cell r="F14">
            <v>9.4393333330000004</v>
          </cell>
        </row>
        <row r="15">
          <cell r="A15" t="str">
            <v>Montería</v>
          </cell>
          <cell r="B15">
            <v>4.72</v>
          </cell>
          <cell r="C15">
            <v>6.0923333333333298</v>
          </cell>
          <cell r="D15">
            <v>8.3746666666666698</v>
          </cell>
          <cell r="E15">
            <v>8.43333333333333</v>
          </cell>
          <cell r="F15">
            <v>7.443333333</v>
          </cell>
        </row>
      </sheetData>
      <sheetData sheetId="58">
        <row r="2">
          <cell r="A2" t="str">
            <v>Colombia</v>
          </cell>
          <cell r="B2">
            <v>3594.38666666667</v>
          </cell>
          <cell r="C2">
            <v>3664.846</v>
          </cell>
          <cell r="D2">
            <v>3793.4263333333301</v>
          </cell>
          <cell r="E2">
            <v>3846.9763333333299</v>
          </cell>
          <cell r="F2">
            <v>4038.665</v>
          </cell>
        </row>
        <row r="3">
          <cell r="A3" t="str">
            <v>Bogotá</v>
          </cell>
          <cell r="B3">
            <v>803.05566666666698</v>
          </cell>
          <cell r="C3">
            <v>803.42899999999997</v>
          </cell>
          <cell r="D3">
            <v>856.71666666666704</v>
          </cell>
          <cell r="E3">
            <v>889.536333333333</v>
          </cell>
          <cell r="F3">
            <v>940.66833329999997</v>
          </cell>
        </row>
        <row r="4">
          <cell r="A4" t="str">
            <v>Medellín</v>
          </cell>
          <cell r="B4">
            <v>306.71066666666701</v>
          </cell>
          <cell r="C4">
            <v>335.422666666667</v>
          </cell>
          <cell r="D4">
            <v>318.30700000000002</v>
          </cell>
          <cell r="E4">
            <v>354.17633333333299</v>
          </cell>
          <cell r="F4">
            <v>346.91966669999999</v>
          </cell>
        </row>
        <row r="5">
          <cell r="A5" t="str">
            <v>Cali</v>
          </cell>
          <cell r="B5">
            <v>229.27533333333301</v>
          </cell>
          <cell r="C5">
            <v>223.90700000000001</v>
          </cell>
          <cell r="D5">
            <v>234.99666666666701</v>
          </cell>
          <cell r="E5">
            <v>227.417333333333</v>
          </cell>
          <cell r="F5">
            <v>235.7993333</v>
          </cell>
        </row>
        <row r="6">
          <cell r="A6" t="str">
            <v>Barranquilla</v>
          </cell>
          <cell r="B6">
            <v>133.48500000000001</v>
          </cell>
          <cell r="C6">
            <v>129.25399999999999</v>
          </cell>
          <cell r="D6">
            <v>141.53299999999999</v>
          </cell>
          <cell r="E6">
            <v>151.30866666666699</v>
          </cell>
          <cell r="F6">
            <v>176.20533330000001</v>
          </cell>
        </row>
        <row r="7">
          <cell r="A7" t="str">
            <v>Bucaramanga</v>
          </cell>
          <cell r="B7">
            <v>95.254333333333307</v>
          </cell>
          <cell r="C7">
            <v>104.154666666667</v>
          </cell>
          <cell r="D7">
            <v>107.59399999999999</v>
          </cell>
          <cell r="E7">
            <v>106.696333333333</v>
          </cell>
          <cell r="F7">
            <v>107.053</v>
          </cell>
        </row>
        <row r="8">
          <cell r="A8" t="str">
            <v>Cartagena</v>
          </cell>
          <cell r="B8">
            <v>81.168000000000006</v>
          </cell>
          <cell r="C8">
            <v>87.184333333333299</v>
          </cell>
          <cell r="D8">
            <v>88.598333333333301</v>
          </cell>
          <cell r="E8">
            <v>97.614333333333306</v>
          </cell>
          <cell r="F8">
            <v>97.302333329999996</v>
          </cell>
        </row>
        <row r="9">
          <cell r="A9" t="str">
            <v>Cúcuta</v>
          </cell>
          <cell r="B9">
            <v>58.0476666666667</v>
          </cell>
          <cell r="C9">
            <v>66.581333333333305</v>
          </cell>
          <cell r="D9">
            <v>65.421000000000006</v>
          </cell>
          <cell r="E9">
            <v>64.934666666666701</v>
          </cell>
          <cell r="F9">
            <v>63.063666670000003</v>
          </cell>
        </row>
        <row r="10">
          <cell r="A10" t="str">
            <v>Pereira</v>
          </cell>
          <cell r="B10">
            <v>52.398666666666699</v>
          </cell>
          <cell r="C10">
            <v>48.907333333333298</v>
          </cell>
          <cell r="D10">
            <v>56.643999999999998</v>
          </cell>
          <cell r="E10">
            <v>58.904000000000003</v>
          </cell>
          <cell r="F10">
            <v>58.712000000000003</v>
          </cell>
        </row>
        <row r="11">
          <cell r="A11" t="str">
            <v>Ibagué</v>
          </cell>
          <cell r="B11">
            <v>50.216999999999999</v>
          </cell>
          <cell r="C11">
            <v>52.639666666666699</v>
          </cell>
          <cell r="D11">
            <v>54.518000000000001</v>
          </cell>
          <cell r="E11">
            <v>48.798000000000002</v>
          </cell>
          <cell r="F11">
            <v>50.058999999999997</v>
          </cell>
        </row>
        <row r="12">
          <cell r="A12" t="str">
            <v>Manizales</v>
          </cell>
          <cell r="B12">
            <v>41.911000000000001</v>
          </cell>
          <cell r="C12">
            <v>42.877333333333297</v>
          </cell>
          <cell r="D12">
            <v>42.345999999999997</v>
          </cell>
          <cell r="E12">
            <v>44.466666666666697</v>
          </cell>
          <cell r="F12">
            <v>45.860999999999997</v>
          </cell>
        </row>
        <row r="13">
          <cell r="A13" t="str">
            <v>Pasto</v>
          </cell>
          <cell r="B13">
            <v>42.5163333333333</v>
          </cell>
          <cell r="C13">
            <v>40.154333333333298</v>
          </cell>
          <cell r="D13">
            <v>39.849333333333298</v>
          </cell>
          <cell r="E13">
            <v>43.622666666666703</v>
          </cell>
          <cell r="F13">
            <v>45.856666670000003</v>
          </cell>
        </row>
        <row r="14">
          <cell r="A14" t="str">
            <v>Montería</v>
          </cell>
          <cell r="B14">
            <v>39.255333333333297</v>
          </cell>
          <cell r="C14">
            <v>37.679000000000002</v>
          </cell>
          <cell r="D14">
            <v>39.248666666666701</v>
          </cell>
          <cell r="E14">
            <v>42.027333333333303</v>
          </cell>
          <cell r="F14">
            <v>44.052</v>
          </cell>
        </row>
        <row r="15">
          <cell r="A15" t="str">
            <v>Villavicencio</v>
          </cell>
          <cell r="B15">
            <v>38.415666666666702</v>
          </cell>
          <cell r="C15">
            <v>40.896333333333303</v>
          </cell>
          <cell r="D15">
            <v>39.4523333333333</v>
          </cell>
          <cell r="E15">
            <v>41.716999999999999</v>
          </cell>
          <cell r="F15">
            <v>41.27866667</v>
          </cell>
        </row>
      </sheetData>
      <sheetData sheetId="59">
        <row r="3">
          <cell r="C3">
            <v>378.933333333333</v>
          </cell>
          <cell r="D3">
            <v>414.06400000000002</v>
          </cell>
          <cell r="E3">
            <v>376.34500000000003</v>
          </cell>
          <cell r="F3">
            <v>417.91399999999999</v>
          </cell>
        </row>
        <row r="4">
          <cell r="C4">
            <v>0.79400000000000004</v>
          </cell>
          <cell r="D4">
            <v>0.64033333333333298</v>
          </cell>
          <cell r="E4">
            <v>0</v>
          </cell>
          <cell r="F4">
            <v>0.82066666700000002</v>
          </cell>
        </row>
        <row r="5">
          <cell r="C5">
            <v>2.7069999999999999</v>
          </cell>
          <cell r="D5">
            <v>6.6790000000000003</v>
          </cell>
          <cell r="E5">
            <v>2.8603333333333301</v>
          </cell>
          <cell r="F5">
            <v>6.1443333329999996</v>
          </cell>
        </row>
        <row r="6">
          <cell r="C6">
            <v>0.90400000000000003</v>
          </cell>
          <cell r="D6">
            <v>0</v>
          </cell>
          <cell r="E6">
            <v>2.6423333333333301</v>
          </cell>
          <cell r="F6">
            <v>0</v>
          </cell>
        </row>
        <row r="7">
          <cell r="C7">
            <v>70.582333333333295</v>
          </cell>
          <cell r="D7">
            <v>69.681333333333299</v>
          </cell>
          <cell r="E7">
            <v>46.8823333333333</v>
          </cell>
          <cell r="F7">
            <v>61.85466667</v>
          </cell>
        </row>
        <row r="8">
          <cell r="C8">
            <v>0</v>
          </cell>
          <cell r="D8">
            <v>0.88100000000000001</v>
          </cell>
          <cell r="E8">
            <v>1.337</v>
          </cell>
          <cell r="F8">
            <v>0</v>
          </cell>
        </row>
        <row r="9">
          <cell r="C9">
            <v>50.746666666666698</v>
          </cell>
          <cell r="D9">
            <v>33.368333333333297</v>
          </cell>
          <cell r="E9">
            <v>29.907333333333298</v>
          </cell>
          <cell r="F9">
            <v>36.068666669999999</v>
          </cell>
        </row>
        <row r="10">
          <cell r="C10">
            <v>93.377666666666698</v>
          </cell>
          <cell r="D10">
            <v>104.63</v>
          </cell>
          <cell r="E10">
            <v>104.747</v>
          </cell>
          <cell r="F10">
            <v>123.61566670000001</v>
          </cell>
        </row>
        <row r="11">
          <cell r="C11">
            <v>31.863666666666699</v>
          </cell>
          <cell r="D11">
            <v>37.567</v>
          </cell>
          <cell r="E11">
            <v>46.968333333333298</v>
          </cell>
          <cell r="F11">
            <v>34.636333329999999</v>
          </cell>
        </row>
        <row r="12">
          <cell r="C12">
            <v>6.9046666666666701</v>
          </cell>
          <cell r="D12">
            <v>10.148999999999999</v>
          </cell>
          <cell r="E12">
            <v>4.6156666666666704</v>
          </cell>
          <cell r="F12">
            <v>13.529666669999999</v>
          </cell>
        </row>
        <row r="13">
          <cell r="C13">
            <v>50.7783333333333</v>
          </cell>
          <cell r="D13">
            <v>50.9316666666667</v>
          </cell>
          <cell r="E13">
            <v>42.6026666666667</v>
          </cell>
          <cell r="F13">
            <v>53.527666670000002</v>
          </cell>
        </row>
        <row r="14">
          <cell r="C14">
            <v>70.274000000000001</v>
          </cell>
          <cell r="D14">
            <v>99.536666666666704</v>
          </cell>
          <cell r="E14">
            <v>93.781999999999996</v>
          </cell>
          <cell r="F14">
            <v>87.716666669999995</v>
          </cell>
        </row>
      </sheetData>
      <sheetData sheetId="60">
        <row r="2">
          <cell r="A2" t="str">
            <v>Colombia</v>
          </cell>
          <cell r="B2">
            <v>1807.4390000000001</v>
          </cell>
          <cell r="C2">
            <v>2112.2366666666699</v>
          </cell>
          <cell r="D2">
            <v>2256.9483333333301</v>
          </cell>
          <cell r="E2">
            <v>2150.2233333333302</v>
          </cell>
          <cell r="F2">
            <v>2151.0226670000002</v>
          </cell>
        </row>
        <row r="3">
          <cell r="A3" t="str">
            <v>Bogotá</v>
          </cell>
          <cell r="B3">
            <v>301.71899999999999</v>
          </cell>
          <cell r="C3">
            <v>378.933333333333</v>
          </cell>
          <cell r="D3">
            <v>414.06400000000002</v>
          </cell>
          <cell r="E3">
            <v>376.34500000000003</v>
          </cell>
          <cell r="F3">
            <v>417.91399999999999</v>
          </cell>
        </row>
        <row r="4">
          <cell r="A4" t="str">
            <v>Medellín</v>
          </cell>
          <cell r="B4">
            <v>209.00200000000001</v>
          </cell>
          <cell r="C4">
            <v>247.071333333333</v>
          </cell>
          <cell r="D4">
            <v>229.284333333333</v>
          </cell>
          <cell r="E4">
            <v>198.96866666666699</v>
          </cell>
          <cell r="F4">
            <v>220.45699999999999</v>
          </cell>
        </row>
        <row r="5">
          <cell r="A5" t="str">
            <v>Cali</v>
          </cell>
          <cell r="B5">
            <v>119.55</v>
          </cell>
          <cell r="C5">
            <v>145.71100000000001</v>
          </cell>
          <cell r="D5">
            <v>174.011666666667</v>
          </cell>
          <cell r="E5">
            <v>165.29300000000001</v>
          </cell>
          <cell r="F5">
            <v>157.4216667</v>
          </cell>
        </row>
        <row r="6">
          <cell r="A6" t="str">
            <v>Barranquilla</v>
          </cell>
          <cell r="B6">
            <v>56.845999999999997</v>
          </cell>
          <cell r="C6">
            <v>60.363666666666703</v>
          </cell>
          <cell r="D6">
            <v>55.337000000000003</v>
          </cell>
          <cell r="E6">
            <v>41.536666666666697</v>
          </cell>
          <cell r="F6">
            <v>64.937333330000001</v>
          </cell>
        </row>
        <row r="7">
          <cell r="A7" t="str">
            <v>Cúcuta</v>
          </cell>
          <cell r="B7">
            <v>28.1696666666667</v>
          </cell>
          <cell r="C7">
            <v>38.453000000000003</v>
          </cell>
          <cell r="D7">
            <v>44.7663333333333</v>
          </cell>
          <cell r="E7">
            <v>48.739333333333299</v>
          </cell>
          <cell r="F7">
            <v>57.262333329999997</v>
          </cell>
        </row>
        <row r="8">
          <cell r="A8" t="str">
            <v>Bucaramanga</v>
          </cell>
          <cell r="B8">
            <v>47.115000000000002</v>
          </cell>
          <cell r="C8">
            <v>41.765333333333302</v>
          </cell>
          <cell r="D8">
            <v>57.823666666666703</v>
          </cell>
          <cell r="E8">
            <v>49.773000000000003</v>
          </cell>
          <cell r="F8">
            <v>53.23</v>
          </cell>
        </row>
        <row r="9">
          <cell r="A9" t="str">
            <v>Pereira</v>
          </cell>
          <cell r="B9">
            <v>31.875666666666699</v>
          </cell>
          <cell r="C9">
            <v>58.983333333333299</v>
          </cell>
          <cell r="D9">
            <v>56.014333333333298</v>
          </cell>
          <cell r="E9">
            <v>48.045000000000002</v>
          </cell>
          <cell r="F9">
            <v>49.317333329999997</v>
          </cell>
        </row>
        <row r="10">
          <cell r="A10" t="str">
            <v>Cartagena</v>
          </cell>
          <cell r="B10">
            <v>31.864333333333299</v>
          </cell>
          <cell r="C10">
            <v>39.633000000000003</v>
          </cell>
          <cell r="D10">
            <v>34.304666666666698</v>
          </cell>
          <cell r="E10">
            <v>35.094000000000001</v>
          </cell>
          <cell r="F10">
            <v>32.544666669999998</v>
          </cell>
        </row>
        <row r="11">
          <cell r="A11" t="str">
            <v>Ibagué</v>
          </cell>
          <cell r="B11">
            <v>47.226999999999997</v>
          </cell>
          <cell r="C11">
            <v>35.734333333333304</v>
          </cell>
          <cell r="D11">
            <v>37.4836666666667</v>
          </cell>
          <cell r="E11">
            <v>42.773000000000003</v>
          </cell>
          <cell r="F11">
            <v>30.867999999999999</v>
          </cell>
        </row>
        <row r="12">
          <cell r="A12" t="str">
            <v>Villavicencio</v>
          </cell>
          <cell r="B12">
            <v>20.34</v>
          </cell>
          <cell r="C12">
            <v>21.545000000000002</v>
          </cell>
          <cell r="D12">
            <v>24.163</v>
          </cell>
          <cell r="E12">
            <v>20.078666666666699</v>
          </cell>
          <cell r="F12">
            <v>26.541</v>
          </cell>
        </row>
        <row r="13">
          <cell r="A13" t="str">
            <v>Manizales</v>
          </cell>
          <cell r="B13">
            <v>24.337666666666699</v>
          </cell>
          <cell r="C13">
            <v>23.4486666666667</v>
          </cell>
          <cell r="D13">
            <v>29.713999999999999</v>
          </cell>
          <cell r="E13">
            <v>22.714666666666702</v>
          </cell>
          <cell r="F13">
            <v>23.814</v>
          </cell>
        </row>
        <row r="14">
          <cell r="A14" t="str">
            <v>Pasto</v>
          </cell>
          <cell r="B14">
            <v>22.2633333333333</v>
          </cell>
          <cell r="C14">
            <v>27.189</v>
          </cell>
          <cell r="D14">
            <v>25.760999999999999</v>
          </cell>
          <cell r="E14">
            <v>23.319333333333301</v>
          </cell>
          <cell r="F14">
            <v>20.186666670000001</v>
          </cell>
        </row>
        <row r="15">
          <cell r="A15" t="str">
            <v>Montería</v>
          </cell>
          <cell r="B15">
            <v>16.078333333333301</v>
          </cell>
          <cell r="C15">
            <v>20.408999999999999</v>
          </cell>
          <cell r="D15">
            <v>19.221</v>
          </cell>
          <cell r="E15">
            <v>19.103666666666701</v>
          </cell>
          <cell r="F15">
            <v>18.63966667</v>
          </cell>
        </row>
      </sheetData>
      <sheetData sheetId="61">
        <row r="2">
          <cell r="A2" t="str">
            <v>Colombia</v>
          </cell>
          <cell r="B2">
            <v>9.4036666666666697</v>
          </cell>
          <cell r="C2">
            <v>1.93133333333333</v>
          </cell>
          <cell r="D2">
            <v>1.9930000000000001</v>
          </cell>
          <cell r="E2">
            <v>1.3966666666666701</v>
          </cell>
          <cell r="F2">
            <v>1.4683333329999999</v>
          </cell>
        </row>
        <row r="3">
          <cell r="A3" t="str">
            <v>Bogotá</v>
          </cell>
          <cell r="B3">
            <v>0</v>
          </cell>
          <cell r="C3">
            <v>0.79400000000000004</v>
          </cell>
          <cell r="D3">
            <v>0.64033333333333298</v>
          </cell>
          <cell r="E3">
            <v>0</v>
          </cell>
          <cell r="F3">
            <v>0.82066666700000002</v>
          </cell>
        </row>
        <row r="4">
          <cell r="A4" t="str">
            <v>Medellín</v>
          </cell>
          <cell r="B4">
            <v>1.383</v>
          </cell>
          <cell r="C4">
            <v>0</v>
          </cell>
          <cell r="D4">
            <v>0</v>
          </cell>
          <cell r="E4">
            <v>0.52800000000000002</v>
          </cell>
          <cell r="F4">
            <v>0.33133333300000001</v>
          </cell>
        </row>
        <row r="5">
          <cell r="A5" t="str">
            <v>Ibagué</v>
          </cell>
          <cell r="B5">
            <v>8.6333333333333304E-2</v>
          </cell>
          <cell r="C5">
            <v>0</v>
          </cell>
          <cell r="D5">
            <v>0</v>
          </cell>
          <cell r="E5">
            <v>0</v>
          </cell>
          <cell r="F5">
            <v>6.3666666999999996E-2</v>
          </cell>
        </row>
        <row r="6">
          <cell r="A6" t="str">
            <v>Manizales</v>
          </cell>
          <cell r="B6">
            <v>0.21433333333333299</v>
          </cell>
          <cell r="C6">
            <v>0</v>
          </cell>
          <cell r="D6">
            <v>4.3666666666666701E-2</v>
          </cell>
          <cell r="E6">
            <v>0</v>
          </cell>
          <cell r="F6">
            <v>5.7000000000000002E-2</v>
          </cell>
        </row>
        <row r="7">
          <cell r="A7" t="str">
            <v>Montería</v>
          </cell>
          <cell r="B7">
            <v>0</v>
          </cell>
          <cell r="C7">
            <v>0</v>
          </cell>
          <cell r="D7">
            <v>0</v>
          </cell>
          <cell r="E7">
            <v>0.104</v>
          </cell>
          <cell r="F7">
            <v>5.3333332999999997E-2</v>
          </cell>
        </row>
        <row r="8">
          <cell r="A8" t="str">
            <v>Barranquilla</v>
          </cell>
          <cell r="B8">
            <v>0.67433333333333301</v>
          </cell>
          <cell r="C8">
            <v>0.215</v>
          </cell>
          <cell r="D8">
            <v>0</v>
          </cell>
          <cell r="E8">
            <v>0</v>
          </cell>
          <cell r="F8">
            <v>0</v>
          </cell>
        </row>
        <row r="9">
          <cell r="A9" t="str">
            <v>Bucaramanga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</row>
        <row r="10">
          <cell r="A10" t="str">
            <v>Cali</v>
          </cell>
          <cell r="B10">
            <v>0.52033333333333298</v>
          </cell>
          <cell r="C10">
            <v>0.351333333333333</v>
          </cell>
          <cell r="D10">
            <v>0</v>
          </cell>
          <cell r="E10">
            <v>0</v>
          </cell>
          <cell r="F10">
            <v>0</v>
          </cell>
        </row>
        <row r="11">
          <cell r="A11" t="str">
            <v>Cartagena</v>
          </cell>
          <cell r="B11">
            <v>0.251</v>
          </cell>
          <cell r="C11">
            <v>0</v>
          </cell>
          <cell r="D11">
            <v>0.12633333333333299</v>
          </cell>
          <cell r="E11">
            <v>0</v>
          </cell>
          <cell r="F11">
            <v>0</v>
          </cell>
        </row>
        <row r="12">
          <cell r="A12" t="str">
            <v>Cúcuta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</row>
        <row r="13">
          <cell r="A13" t="str">
            <v>Pasto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</row>
        <row r="14">
          <cell r="A14" t="str">
            <v>Pereira</v>
          </cell>
          <cell r="B14">
            <v>0</v>
          </cell>
          <cell r="C14">
            <v>0.11133333333333301</v>
          </cell>
          <cell r="D14">
            <v>0</v>
          </cell>
          <cell r="E14">
            <v>0</v>
          </cell>
          <cell r="F14">
            <v>0</v>
          </cell>
        </row>
        <row r="15">
          <cell r="A15" t="str">
            <v>Villavicencio</v>
          </cell>
          <cell r="B15">
            <v>6.0666666666666702E-2</v>
          </cell>
          <cell r="C15">
            <v>0</v>
          </cell>
          <cell r="D15">
            <v>0</v>
          </cell>
          <cell r="E15">
            <v>6.7666666666666694E-2</v>
          </cell>
          <cell r="F15">
            <v>0</v>
          </cell>
        </row>
      </sheetData>
      <sheetData sheetId="62">
        <row r="2">
          <cell r="A2" t="str">
            <v>Colombia</v>
          </cell>
          <cell r="B2">
            <v>156.07666666666699</v>
          </cell>
          <cell r="C2">
            <v>172.51499999999999</v>
          </cell>
          <cell r="D2">
            <v>198.64533333333301</v>
          </cell>
          <cell r="E2">
            <v>204.713666666667</v>
          </cell>
          <cell r="F2">
            <v>153.113</v>
          </cell>
        </row>
        <row r="3">
          <cell r="A3" t="str">
            <v>Bogotá</v>
          </cell>
          <cell r="B3">
            <v>5.6070000000000002</v>
          </cell>
          <cell r="C3">
            <v>2.7069999999999999</v>
          </cell>
          <cell r="D3">
            <v>6.6790000000000003</v>
          </cell>
          <cell r="E3">
            <v>2.8603333333333301</v>
          </cell>
          <cell r="F3">
            <v>6.1443333329999996</v>
          </cell>
        </row>
        <row r="4">
          <cell r="A4" t="str">
            <v>Medellín</v>
          </cell>
          <cell r="B4">
            <v>0.96399999999999997</v>
          </cell>
          <cell r="C4">
            <v>5.3746666666666698</v>
          </cell>
          <cell r="D4">
            <v>2.8879999999999999</v>
          </cell>
          <cell r="E4">
            <v>5.5253333333333297</v>
          </cell>
          <cell r="F4">
            <v>2.4409999999999998</v>
          </cell>
        </row>
        <row r="5">
          <cell r="A5" t="str">
            <v>Bucaramanga</v>
          </cell>
          <cell r="B5">
            <v>1.4423333333333299</v>
          </cell>
          <cell r="C5">
            <v>0.76866666666666705</v>
          </cell>
          <cell r="D5">
            <v>0.36199999999999999</v>
          </cell>
          <cell r="E5">
            <v>0.83199999999999996</v>
          </cell>
          <cell r="F5">
            <v>1.5276666670000001</v>
          </cell>
        </row>
        <row r="6">
          <cell r="A6" t="str">
            <v>Pereira</v>
          </cell>
          <cell r="B6">
            <v>0.913333333333333</v>
          </cell>
          <cell r="C6">
            <v>1.4203333333333299</v>
          </cell>
          <cell r="D6">
            <v>1.74033333333333</v>
          </cell>
          <cell r="E6">
            <v>1.3376666666666699</v>
          </cell>
          <cell r="F6">
            <v>1.3613333329999999</v>
          </cell>
        </row>
        <row r="7">
          <cell r="A7" t="str">
            <v>Cúcuta</v>
          </cell>
          <cell r="B7">
            <v>0</v>
          </cell>
          <cell r="C7">
            <v>0.54166666666666696</v>
          </cell>
          <cell r="D7">
            <v>0.76366666666666705</v>
          </cell>
          <cell r="E7">
            <v>1.28266666666667</v>
          </cell>
          <cell r="F7">
            <v>1.0229999999999999</v>
          </cell>
        </row>
        <row r="8">
          <cell r="A8" t="str">
            <v>Cali</v>
          </cell>
          <cell r="B8">
            <v>1.1666666666666701</v>
          </cell>
          <cell r="C8">
            <v>2.0013333333333301</v>
          </cell>
          <cell r="D8">
            <v>2.1606666666666698</v>
          </cell>
          <cell r="E8">
            <v>0.95433333333333303</v>
          </cell>
          <cell r="F8">
            <v>1.0136666670000001</v>
          </cell>
        </row>
        <row r="9">
          <cell r="A9" t="str">
            <v>Villavicencio</v>
          </cell>
          <cell r="B9">
            <v>1.19766666666667</v>
          </cell>
          <cell r="C9">
            <v>2.1560000000000001</v>
          </cell>
          <cell r="D9">
            <v>1.12533333333333</v>
          </cell>
          <cell r="E9">
            <v>0.56833333333333302</v>
          </cell>
          <cell r="F9">
            <v>0.99366666699999995</v>
          </cell>
        </row>
        <row r="10">
          <cell r="A10" t="str">
            <v>Ibagué</v>
          </cell>
          <cell r="B10">
            <v>1.47766666666667</v>
          </cell>
          <cell r="C10">
            <v>0.96499999999999997</v>
          </cell>
          <cell r="D10">
            <v>0.86299999999999999</v>
          </cell>
          <cell r="E10">
            <v>1.81833333333333</v>
          </cell>
          <cell r="F10">
            <v>0.91600000000000004</v>
          </cell>
        </row>
        <row r="11">
          <cell r="A11" t="str">
            <v>Manizales</v>
          </cell>
          <cell r="B11">
            <v>0.109</v>
          </cell>
          <cell r="C11">
            <v>0.954666666666667</v>
          </cell>
          <cell r="D11">
            <v>0.52</v>
          </cell>
          <cell r="E11">
            <v>0.953666666666667</v>
          </cell>
          <cell r="F11">
            <v>0.423666667</v>
          </cell>
        </row>
        <row r="12">
          <cell r="A12" t="str">
            <v>Pasto</v>
          </cell>
          <cell r="B12">
            <v>0.46933333333333299</v>
          </cell>
          <cell r="C12">
            <v>0.41866666666666702</v>
          </cell>
          <cell r="D12">
            <v>0.43266666666666698</v>
          </cell>
          <cell r="E12">
            <v>0.36366666666666703</v>
          </cell>
          <cell r="F12">
            <v>0.38966666700000002</v>
          </cell>
        </row>
        <row r="13">
          <cell r="A13" t="str">
            <v>Barranquilla</v>
          </cell>
          <cell r="B13">
            <v>0.14833333333333301</v>
          </cell>
          <cell r="C13">
            <v>0.461666666666667</v>
          </cell>
          <cell r="D13">
            <v>0.27933333333333299</v>
          </cell>
          <cell r="E13">
            <v>0</v>
          </cell>
          <cell r="F13">
            <v>0.37233333299999999</v>
          </cell>
        </row>
        <row r="14">
          <cell r="A14" t="str">
            <v>Montería</v>
          </cell>
          <cell r="B14">
            <v>0.13</v>
          </cell>
          <cell r="C14">
            <v>0.23066666666666699</v>
          </cell>
          <cell r="D14">
            <v>0.29366666666666702</v>
          </cell>
          <cell r="E14">
            <v>0.43466666666666698</v>
          </cell>
          <cell r="F14">
            <v>0.23166666699999999</v>
          </cell>
        </row>
        <row r="15">
          <cell r="A15" t="str">
            <v>Cartagena</v>
          </cell>
          <cell r="B15">
            <v>0.29866666666666702</v>
          </cell>
          <cell r="C15">
            <v>0.15333333333333299</v>
          </cell>
          <cell r="D15">
            <v>0.20100000000000001</v>
          </cell>
          <cell r="E15">
            <v>0.17599999999999999</v>
          </cell>
          <cell r="F15">
            <v>0.222</v>
          </cell>
        </row>
      </sheetData>
      <sheetData sheetId="63">
        <row r="2">
          <cell r="A2" t="str">
            <v>Colombia</v>
          </cell>
          <cell r="B2">
            <v>15.7473333333333</v>
          </cell>
          <cell r="C2">
            <v>20.193999999999999</v>
          </cell>
          <cell r="D2">
            <v>26.906666666666698</v>
          </cell>
          <cell r="E2">
            <v>32.744333333333302</v>
          </cell>
          <cell r="F2">
            <v>29.17433333</v>
          </cell>
        </row>
        <row r="3">
          <cell r="A3" t="str">
            <v>Villavicencio</v>
          </cell>
          <cell r="B3">
            <v>5.1999999999999998E-2</v>
          </cell>
          <cell r="C3">
            <v>0.237666666666667</v>
          </cell>
          <cell r="D3">
            <v>0.59166666666666701</v>
          </cell>
          <cell r="E3">
            <v>0.61499999999999999</v>
          </cell>
          <cell r="F3">
            <v>1.104666667</v>
          </cell>
        </row>
        <row r="4">
          <cell r="A4" t="str">
            <v>Cali</v>
          </cell>
          <cell r="B4">
            <v>0</v>
          </cell>
          <cell r="C4">
            <v>0</v>
          </cell>
          <cell r="D4">
            <v>0.96966666666666701</v>
          </cell>
          <cell r="E4">
            <v>0.34633333333333299</v>
          </cell>
          <cell r="F4">
            <v>1.0993333329999999</v>
          </cell>
        </row>
        <row r="5">
          <cell r="A5" t="str">
            <v>Cúcuta</v>
          </cell>
          <cell r="B5">
            <v>0</v>
          </cell>
          <cell r="C5">
            <v>0.47699999999999998</v>
          </cell>
          <cell r="D5">
            <v>0.211666666666667</v>
          </cell>
          <cell r="E5">
            <v>0.31633333333333302</v>
          </cell>
          <cell r="F5">
            <v>0.75800000000000001</v>
          </cell>
        </row>
        <row r="6">
          <cell r="A6" t="str">
            <v>Barranquilla</v>
          </cell>
          <cell r="B6">
            <v>0</v>
          </cell>
          <cell r="C6">
            <v>0.183</v>
          </cell>
          <cell r="D6">
            <v>0.40699999999999997</v>
          </cell>
          <cell r="E6">
            <v>0</v>
          </cell>
          <cell r="F6">
            <v>0.51333333299999995</v>
          </cell>
        </row>
        <row r="7">
          <cell r="A7" t="str">
            <v>Medellín</v>
          </cell>
          <cell r="B7">
            <v>0</v>
          </cell>
          <cell r="C7">
            <v>1.3380000000000001</v>
          </cell>
          <cell r="D7">
            <v>0.34133333333333299</v>
          </cell>
          <cell r="E7">
            <v>0.95233333333333303</v>
          </cell>
          <cell r="F7">
            <v>0.41066666699999999</v>
          </cell>
        </row>
        <row r="8">
          <cell r="A8" t="str">
            <v>Cartagena</v>
          </cell>
          <cell r="B8">
            <v>0.25700000000000001</v>
          </cell>
          <cell r="C8">
            <v>0.12933333333333299</v>
          </cell>
          <cell r="D8">
            <v>0</v>
          </cell>
          <cell r="E8">
            <v>0.37</v>
          </cell>
          <cell r="F8">
            <v>0.22700000000000001</v>
          </cell>
        </row>
        <row r="9">
          <cell r="A9" t="str">
            <v>Bucaramanga</v>
          </cell>
          <cell r="B9">
            <v>9.9666666666666695E-2</v>
          </cell>
          <cell r="C9">
            <v>0</v>
          </cell>
          <cell r="D9">
            <v>1.15733333333333</v>
          </cell>
          <cell r="E9">
            <v>0.81200000000000006</v>
          </cell>
          <cell r="F9">
            <v>0.15433333299999999</v>
          </cell>
        </row>
        <row r="10">
          <cell r="A10" t="str">
            <v>Bogotá</v>
          </cell>
          <cell r="B10">
            <v>0.88733333333333297</v>
          </cell>
          <cell r="C10">
            <v>0.90400000000000003</v>
          </cell>
          <cell r="D10">
            <v>0</v>
          </cell>
          <cell r="E10">
            <v>2.6423333333333301</v>
          </cell>
          <cell r="F10">
            <v>0</v>
          </cell>
        </row>
        <row r="11">
          <cell r="A11" t="str">
            <v>Ibagué</v>
          </cell>
          <cell r="B11">
            <v>0.152</v>
          </cell>
          <cell r="C11">
            <v>0.17</v>
          </cell>
          <cell r="D11">
            <v>0.25033333333333302</v>
          </cell>
          <cell r="E11">
            <v>0.49266666666666697</v>
          </cell>
          <cell r="F11">
            <v>0</v>
          </cell>
        </row>
        <row r="12">
          <cell r="A12" t="str">
            <v>Manizales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</row>
        <row r="13">
          <cell r="A13" t="str">
            <v>Montería</v>
          </cell>
          <cell r="B13">
            <v>0</v>
          </cell>
          <cell r="C13">
            <v>0</v>
          </cell>
          <cell r="D13">
            <v>5.5333333333333297E-2</v>
          </cell>
          <cell r="E13">
            <v>4.4999999999999998E-2</v>
          </cell>
          <cell r="F13">
            <v>0</v>
          </cell>
        </row>
        <row r="14">
          <cell r="A14" t="str">
            <v>Pasto</v>
          </cell>
          <cell r="B14">
            <v>0.14699999999999999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</row>
        <row r="15">
          <cell r="A15" t="str">
            <v>Pereira</v>
          </cell>
          <cell r="B15">
            <v>9.2999999999999999E-2</v>
          </cell>
          <cell r="C15">
            <v>0</v>
          </cell>
          <cell r="D15">
            <v>0.14333333333333301</v>
          </cell>
          <cell r="E15">
            <v>6.8000000000000005E-2</v>
          </cell>
          <cell r="F15">
            <v>0</v>
          </cell>
        </row>
      </sheetData>
      <sheetData sheetId="64">
        <row r="2">
          <cell r="A2" t="str">
            <v>Colombia</v>
          </cell>
          <cell r="B2">
            <v>234.19399999999999</v>
          </cell>
          <cell r="C2">
            <v>274.07600000000002</v>
          </cell>
          <cell r="D2">
            <v>271.97000000000003</v>
          </cell>
          <cell r="E2">
            <v>238.237666666667</v>
          </cell>
          <cell r="F2">
            <v>248.14500000000001</v>
          </cell>
        </row>
        <row r="3">
          <cell r="A3" t="str">
            <v>Bogotá</v>
          </cell>
          <cell r="B3">
            <v>55.376333333333299</v>
          </cell>
          <cell r="C3">
            <v>70.582333333333295</v>
          </cell>
          <cell r="D3">
            <v>69.681333333333299</v>
          </cell>
          <cell r="E3">
            <v>46.8823333333333</v>
          </cell>
          <cell r="F3">
            <v>61.85466667</v>
          </cell>
        </row>
        <row r="4">
          <cell r="A4" t="str">
            <v>Medellín</v>
          </cell>
          <cell r="B4">
            <v>49.576666666666704</v>
          </cell>
          <cell r="C4">
            <v>58.901666666666699</v>
          </cell>
          <cell r="D4">
            <v>45.349333333333298</v>
          </cell>
          <cell r="E4">
            <v>39.901000000000003</v>
          </cell>
          <cell r="F4">
            <v>44.845999999999997</v>
          </cell>
        </row>
        <row r="5">
          <cell r="A5" t="str">
            <v>Cali</v>
          </cell>
          <cell r="B5">
            <v>28.7893333333333</v>
          </cell>
          <cell r="C5">
            <v>27.135999999999999</v>
          </cell>
          <cell r="D5">
            <v>32.363666666666703</v>
          </cell>
          <cell r="E5">
            <v>18.6026666666667</v>
          </cell>
          <cell r="F5">
            <v>27.492666669999998</v>
          </cell>
        </row>
        <row r="6">
          <cell r="A6" t="str">
            <v>Bucaramanga</v>
          </cell>
          <cell r="B6">
            <v>11.654666666666699</v>
          </cell>
          <cell r="C6">
            <v>7.8596666666666701</v>
          </cell>
          <cell r="D6">
            <v>12.0443333333333</v>
          </cell>
          <cell r="E6">
            <v>9.1106666666666705</v>
          </cell>
          <cell r="F6">
            <v>11.07966667</v>
          </cell>
        </row>
        <row r="7">
          <cell r="A7" t="str">
            <v>Cúcuta</v>
          </cell>
          <cell r="B7">
            <v>7.2063333333333297</v>
          </cell>
          <cell r="C7">
            <v>8.1479999999999997</v>
          </cell>
          <cell r="D7">
            <v>10.109666666666699</v>
          </cell>
          <cell r="E7">
            <v>7.9939999999999998</v>
          </cell>
          <cell r="F7">
            <v>9.5023333329999993</v>
          </cell>
        </row>
        <row r="8">
          <cell r="A8" t="str">
            <v>Barranquilla</v>
          </cell>
          <cell r="B8">
            <v>9.0329999999999995</v>
          </cell>
          <cell r="C8">
            <v>10.6946666666667</v>
          </cell>
          <cell r="D8">
            <v>5.734</v>
          </cell>
          <cell r="E8">
            <v>6.0626666666666704</v>
          </cell>
          <cell r="F8">
            <v>8.0296666670000008</v>
          </cell>
        </row>
        <row r="9">
          <cell r="A9" t="str">
            <v>Pereira</v>
          </cell>
          <cell r="B9">
            <v>4.7486666666666704</v>
          </cell>
          <cell r="C9">
            <v>8.6583333333333297</v>
          </cell>
          <cell r="D9">
            <v>8.2336666666666698</v>
          </cell>
          <cell r="E9">
            <v>7.5839999999999996</v>
          </cell>
          <cell r="F9">
            <v>6.8126666670000002</v>
          </cell>
        </row>
        <row r="10">
          <cell r="A10" t="str">
            <v>Ibagué</v>
          </cell>
          <cell r="B10">
            <v>8.3953333333333298</v>
          </cell>
          <cell r="C10">
            <v>3.9703333333333299</v>
          </cell>
          <cell r="D10">
            <v>4.2773333333333303</v>
          </cell>
          <cell r="E10">
            <v>5.3203333333333296</v>
          </cell>
          <cell r="F10">
            <v>3.7186666669999999</v>
          </cell>
        </row>
        <row r="11">
          <cell r="A11" t="str">
            <v>Cartagena</v>
          </cell>
          <cell r="B11">
            <v>3.4386666666666699</v>
          </cell>
          <cell r="C11">
            <v>3.4849999999999999</v>
          </cell>
          <cell r="D11">
            <v>4.1943333333333301</v>
          </cell>
          <cell r="E11">
            <v>4.2506666666666701</v>
          </cell>
          <cell r="F11">
            <v>3.2086666670000001</v>
          </cell>
        </row>
        <row r="12">
          <cell r="A12" t="str">
            <v>Manizales</v>
          </cell>
          <cell r="B12">
            <v>4.4870000000000001</v>
          </cell>
          <cell r="C12">
            <v>3.4870000000000001</v>
          </cell>
          <cell r="D12">
            <v>3.3823333333333299</v>
          </cell>
          <cell r="E12">
            <v>2.98633333333333</v>
          </cell>
          <cell r="F12">
            <v>2.435333333</v>
          </cell>
        </row>
        <row r="13">
          <cell r="A13" t="str">
            <v>Pasto</v>
          </cell>
          <cell r="B13">
            <v>2.9143333333333299</v>
          </cell>
          <cell r="C13">
            <v>2.7213333333333298</v>
          </cell>
          <cell r="D13">
            <v>1.839</v>
          </cell>
          <cell r="E13">
            <v>1.83066666666667</v>
          </cell>
          <cell r="F13">
            <v>2.0266666670000002</v>
          </cell>
        </row>
        <row r="14">
          <cell r="A14" t="str">
            <v>Villavicencio</v>
          </cell>
          <cell r="B14">
            <v>1.73566666666667</v>
          </cell>
          <cell r="C14">
            <v>0.91766666666666696</v>
          </cell>
          <cell r="D14">
            <v>0.94133333333333302</v>
          </cell>
          <cell r="E14">
            <v>1.788</v>
          </cell>
          <cell r="F14">
            <v>1.7916666670000001</v>
          </cell>
        </row>
        <row r="15">
          <cell r="A15" t="str">
            <v>Montería</v>
          </cell>
          <cell r="B15">
            <v>0.31</v>
          </cell>
          <cell r="C15">
            <v>0.93266666666666698</v>
          </cell>
          <cell r="D15">
            <v>1.35266666666667</v>
          </cell>
          <cell r="E15">
            <v>1.4246666666666701</v>
          </cell>
          <cell r="F15">
            <v>1.100666667</v>
          </cell>
        </row>
      </sheetData>
      <sheetData sheetId="65">
        <row r="2">
          <cell r="A2" t="str">
            <v>Colombia</v>
          </cell>
          <cell r="B2">
            <v>10.044</v>
          </cell>
          <cell r="C2">
            <v>6.6669999999999998</v>
          </cell>
          <cell r="D2">
            <v>8.3836666666666702</v>
          </cell>
          <cell r="E2">
            <v>12.698</v>
          </cell>
          <cell r="F2">
            <v>6.6393333329999997</v>
          </cell>
        </row>
        <row r="3">
          <cell r="A3" t="str">
            <v>Medellín</v>
          </cell>
          <cell r="B3">
            <v>0.58233333333333304</v>
          </cell>
          <cell r="C3">
            <v>0.67566666666666697</v>
          </cell>
          <cell r="D3">
            <v>0.43733333333333302</v>
          </cell>
          <cell r="E3">
            <v>0.954666666666667</v>
          </cell>
          <cell r="F3">
            <v>1.0853333329999999</v>
          </cell>
        </row>
        <row r="4">
          <cell r="A4" t="str">
            <v>Cali</v>
          </cell>
          <cell r="B4">
            <v>0</v>
          </cell>
          <cell r="C4">
            <v>0.67900000000000005</v>
          </cell>
          <cell r="D4">
            <v>0</v>
          </cell>
          <cell r="E4">
            <v>10.576000000000001</v>
          </cell>
          <cell r="F4">
            <v>0.73399999999999999</v>
          </cell>
        </row>
        <row r="5">
          <cell r="A5" t="str">
            <v>Manizales</v>
          </cell>
          <cell r="B5">
            <v>7.8666666666666704E-2</v>
          </cell>
          <cell r="C5">
            <v>0.15566666666666701</v>
          </cell>
          <cell r="D5">
            <v>0.29466666666666702</v>
          </cell>
          <cell r="E5">
            <v>0.290333333333333</v>
          </cell>
          <cell r="F5">
            <v>0.42633333299999998</v>
          </cell>
        </row>
        <row r="6">
          <cell r="A6" t="str">
            <v>Villavicencio</v>
          </cell>
          <cell r="B6">
            <v>6.5666666666666706E-2</v>
          </cell>
          <cell r="C6">
            <v>0.17533333333333301</v>
          </cell>
          <cell r="D6">
            <v>0</v>
          </cell>
          <cell r="E6">
            <v>0</v>
          </cell>
          <cell r="F6">
            <v>0.320333333</v>
          </cell>
        </row>
        <row r="7">
          <cell r="A7" t="str">
            <v>Pereira</v>
          </cell>
          <cell r="B7">
            <v>0</v>
          </cell>
          <cell r="C7">
            <v>0.37733333333333302</v>
          </cell>
          <cell r="D7">
            <v>0.26166666666666699</v>
          </cell>
          <cell r="E7">
            <v>0.36499999999999999</v>
          </cell>
          <cell r="F7">
            <v>0.28266666699999998</v>
          </cell>
        </row>
        <row r="8">
          <cell r="A8" t="str">
            <v>Cúcuta</v>
          </cell>
          <cell r="B8">
            <v>0.32500000000000001</v>
          </cell>
          <cell r="C8">
            <v>9.4E-2</v>
          </cell>
          <cell r="D8">
            <v>0.137333333333333</v>
          </cell>
          <cell r="E8">
            <v>0.21633333333333299</v>
          </cell>
          <cell r="F8">
            <v>0.21199999999999999</v>
          </cell>
        </row>
        <row r="9">
          <cell r="A9" t="str">
            <v>Montería</v>
          </cell>
          <cell r="B9">
            <v>0.13200000000000001</v>
          </cell>
          <cell r="C9">
            <v>0.111666666666667</v>
          </cell>
          <cell r="D9">
            <v>4.8666666666666698E-2</v>
          </cell>
          <cell r="E9">
            <v>0.36233333333333301</v>
          </cell>
          <cell r="F9">
            <v>0.16700000000000001</v>
          </cell>
        </row>
        <row r="10">
          <cell r="A10" t="str">
            <v>Bucaramanga</v>
          </cell>
          <cell r="B10">
            <v>0.21233333333333301</v>
          </cell>
          <cell r="C10">
            <v>0</v>
          </cell>
          <cell r="D10">
            <v>0</v>
          </cell>
          <cell r="E10">
            <v>0.26600000000000001</v>
          </cell>
          <cell r="F10">
            <v>0.155</v>
          </cell>
        </row>
        <row r="11">
          <cell r="A11" t="str">
            <v>Ibagué</v>
          </cell>
          <cell r="B11">
            <v>0.477333333333333</v>
          </cell>
          <cell r="C11">
            <v>0.50533333333333297</v>
          </cell>
          <cell r="D11">
            <v>0.211666666666667</v>
          </cell>
          <cell r="E11">
            <v>0.19566666666666699</v>
          </cell>
          <cell r="F11">
            <v>0.113666667</v>
          </cell>
        </row>
        <row r="12">
          <cell r="A12" t="str">
            <v>Barranquilla</v>
          </cell>
          <cell r="B12">
            <v>0.54</v>
          </cell>
          <cell r="C12">
            <v>0.36699999999999999</v>
          </cell>
          <cell r="D12">
            <v>0.87133333333333296</v>
          </cell>
          <cell r="E12">
            <v>0.751</v>
          </cell>
          <cell r="F12">
            <v>0</v>
          </cell>
        </row>
        <row r="13">
          <cell r="A13" t="str">
            <v>Bogotá</v>
          </cell>
          <cell r="B13">
            <v>0.85799999999999998</v>
          </cell>
          <cell r="C13">
            <v>0</v>
          </cell>
          <cell r="D13">
            <v>0.88100000000000001</v>
          </cell>
          <cell r="E13">
            <v>1.337</v>
          </cell>
          <cell r="F13">
            <v>0</v>
          </cell>
        </row>
        <row r="14">
          <cell r="A14" t="str">
            <v>Cartagena</v>
          </cell>
          <cell r="B14">
            <v>7.8333333333333297E-2</v>
          </cell>
          <cell r="C14">
            <v>0.54166666666666696</v>
          </cell>
          <cell r="D14">
            <v>0</v>
          </cell>
          <cell r="E14">
            <v>0.252</v>
          </cell>
          <cell r="F14">
            <v>0</v>
          </cell>
        </row>
        <row r="15">
          <cell r="A15" t="str">
            <v>Pasto</v>
          </cell>
          <cell r="B15">
            <v>0.152</v>
          </cell>
          <cell r="C15">
            <v>0.29966666666666703</v>
          </cell>
          <cell r="D15">
            <v>0.273666666666667</v>
          </cell>
          <cell r="E15">
            <v>0</v>
          </cell>
          <cell r="F15">
            <v>0</v>
          </cell>
        </row>
      </sheetData>
      <sheetData sheetId="66">
        <row r="2">
          <cell r="A2" t="str">
            <v>Colombia</v>
          </cell>
          <cell r="B2">
            <v>163.16</v>
          </cell>
          <cell r="C2">
            <v>244.29566666666699</v>
          </cell>
          <cell r="D2">
            <v>232.27633333333301</v>
          </cell>
          <cell r="E2">
            <v>222.71166666666701</v>
          </cell>
          <cell r="F2">
            <v>238.929</v>
          </cell>
        </row>
        <row r="3">
          <cell r="A3" t="str">
            <v>Bogotá</v>
          </cell>
          <cell r="B3">
            <v>21.974</v>
          </cell>
          <cell r="C3">
            <v>50.746666666666698</v>
          </cell>
          <cell r="D3">
            <v>33.368333333333297</v>
          </cell>
          <cell r="E3">
            <v>29.907333333333298</v>
          </cell>
          <cell r="F3">
            <v>36.068666669999999</v>
          </cell>
        </row>
        <row r="4">
          <cell r="A4" t="str">
            <v>Medellín</v>
          </cell>
          <cell r="B4">
            <v>20.4753333333333</v>
          </cell>
          <cell r="C4">
            <v>31.921666666666699</v>
          </cell>
          <cell r="D4">
            <v>30.7776666666667</v>
          </cell>
          <cell r="E4">
            <v>20.592666666666702</v>
          </cell>
          <cell r="F4">
            <v>34.300333330000001</v>
          </cell>
        </row>
        <row r="5">
          <cell r="A5" t="str">
            <v>Cali</v>
          </cell>
          <cell r="B5">
            <v>14.5453333333333</v>
          </cell>
          <cell r="C5">
            <v>19.988666666666699</v>
          </cell>
          <cell r="D5">
            <v>19.437333333333299</v>
          </cell>
          <cell r="E5">
            <v>24.674666666666699</v>
          </cell>
          <cell r="F5">
            <v>21.888333329999998</v>
          </cell>
        </row>
        <row r="6">
          <cell r="A6" t="str">
            <v>Pereira</v>
          </cell>
          <cell r="B6">
            <v>5.0679999999999996</v>
          </cell>
          <cell r="C6">
            <v>9.4833333333333307</v>
          </cell>
          <cell r="D6">
            <v>8.1839999999999993</v>
          </cell>
          <cell r="E6">
            <v>6.9210000000000003</v>
          </cell>
          <cell r="F6">
            <v>7.1459999999999999</v>
          </cell>
        </row>
        <row r="7">
          <cell r="A7" t="str">
            <v>Cúcuta</v>
          </cell>
          <cell r="B7">
            <v>2.66733333333333</v>
          </cell>
          <cell r="C7">
            <v>5.3929999999999998</v>
          </cell>
          <cell r="D7">
            <v>4.9316666666666702</v>
          </cell>
          <cell r="E7">
            <v>6.5693333333333301</v>
          </cell>
          <cell r="F7">
            <v>4.963666667</v>
          </cell>
        </row>
        <row r="8">
          <cell r="A8" t="str">
            <v>Villavicencio</v>
          </cell>
          <cell r="B8">
            <v>2.1930000000000001</v>
          </cell>
          <cell r="C8">
            <v>2.9516666666666702</v>
          </cell>
          <cell r="D8">
            <v>4.0086666666666702</v>
          </cell>
          <cell r="E8">
            <v>2.5710000000000002</v>
          </cell>
          <cell r="F8">
            <v>4.8016666670000001</v>
          </cell>
        </row>
        <row r="9">
          <cell r="A9" t="str">
            <v>Bucaramanga</v>
          </cell>
          <cell r="B9">
            <v>4.3979999999999997</v>
          </cell>
          <cell r="C9">
            <v>3.87</v>
          </cell>
          <cell r="D9">
            <v>4.6413333333333302</v>
          </cell>
          <cell r="E9">
            <v>4.9706666666666699</v>
          </cell>
          <cell r="F9">
            <v>3.7036666669999998</v>
          </cell>
        </row>
        <row r="10">
          <cell r="A10" t="str">
            <v>Ibagué</v>
          </cell>
          <cell r="B10">
            <v>4.1443333333333303</v>
          </cell>
          <cell r="C10">
            <v>3.2226666666666701</v>
          </cell>
          <cell r="D10">
            <v>4.7356666666666696</v>
          </cell>
          <cell r="E10">
            <v>4.4716666666666702</v>
          </cell>
          <cell r="F10">
            <v>3.0993333330000001</v>
          </cell>
        </row>
        <row r="11">
          <cell r="A11" t="str">
            <v>Cartagena</v>
          </cell>
          <cell r="B11">
            <v>1.5026666666666699</v>
          </cell>
          <cell r="C11">
            <v>3.46133333333333</v>
          </cell>
          <cell r="D11">
            <v>3.44533333333333</v>
          </cell>
          <cell r="E11">
            <v>3.41733333333333</v>
          </cell>
          <cell r="F11">
            <v>3.0333333329999999</v>
          </cell>
        </row>
        <row r="12">
          <cell r="A12" t="str">
            <v>Barranquilla</v>
          </cell>
          <cell r="B12">
            <v>3.3463333333333298</v>
          </cell>
          <cell r="C12">
            <v>3.2726666666666699</v>
          </cell>
          <cell r="D12">
            <v>2.4046666666666701</v>
          </cell>
          <cell r="E12">
            <v>0.46533333333333299</v>
          </cell>
          <cell r="F12">
            <v>2.7813333330000001</v>
          </cell>
        </row>
        <row r="13">
          <cell r="A13" t="str">
            <v>Manizales</v>
          </cell>
          <cell r="B13">
            <v>3.0840000000000001</v>
          </cell>
          <cell r="C13">
            <v>3.9233333333333298</v>
          </cell>
          <cell r="D13">
            <v>4.8843333333333296</v>
          </cell>
          <cell r="E13">
            <v>3.2280000000000002</v>
          </cell>
          <cell r="F13">
            <v>2.581</v>
          </cell>
        </row>
        <row r="14">
          <cell r="A14" t="str">
            <v>Montería</v>
          </cell>
          <cell r="B14">
            <v>1.8916666666666699</v>
          </cell>
          <cell r="C14">
            <v>2.5573333333333301</v>
          </cell>
          <cell r="D14">
            <v>2.3976666666666699</v>
          </cell>
          <cell r="E14">
            <v>2.03033333333333</v>
          </cell>
          <cell r="F14">
            <v>2.1343333329999998</v>
          </cell>
        </row>
        <row r="15">
          <cell r="A15" t="str">
            <v>Pasto</v>
          </cell>
          <cell r="B15">
            <v>2.5646666666666702</v>
          </cell>
          <cell r="C15">
            <v>2.3896666666666699</v>
          </cell>
          <cell r="D15">
            <v>2.5446666666666702</v>
          </cell>
          <cell r="E15">
            <v>2.3410000000000002</v>
          </cell>
          <cell r="F15">
            <v>2.0529999999999999</v>
          </cell>
        </row>
      </sheetData>
      <sheetData sheetId="67">
        <row r="2">
          <cell r="A2" t="str">
            <v>Colombia</v>
          </cell>
          <cell r="B2">
            <v>497.61799999999999</v>
          </cell>
          <cell r="C2">
            <v>551.15633333333301</v>
          </cell>
          <cell r="D2">
            <v>605.57933333333301</v>
          </cell>
          <cell r="E2">
            <v>575.368333333333</v>
          </cell>
          <cell r="F2">
            <v>591.69633329999999</v>
          </cell>
        </row>
        <row r="3">
          <cell r="A3" t="str">
            <v>Bogotá</v>
          </cell>
          <cell r="B3">
            <v>83.203333333333305</v>
          </cell>
          <cell r="C3">
            <v>93.377666666666698</v>
          </cell>
          <cell r="D3">
            <v>104.63</v>
          </cell>
          <cell r="E3">
            <v>104.747</v>
          </cell>
          <cell r="F3">
            <v>123.61566670000001</v>
          </cell>
        </row>
        <row r="4">
          <cell r="A4" t="str">
            <v>Medellín</v>
          </cell>
          <cell r="B4">
            <v>65.692333333333295</v>
          </cell>
          <cell r="C4">
            <v>69.897333333333293</v>
          </cell>
          <cell r="D4">
            <v>67.372333333333302</v>
          </cell>
          <cell r="E4">
            <v>64.512333333333302</v>
          </cell>
          <cell r="F4">
            <v>61.646666670000002</v>
          </cell>
        </row>
        <row r="5">
          <cell r="A5" t="str">
            <v>Cali</v>
          </cell>
          <cell r="B5">
            <v>34.277333333333303</v>
          </cell>
          <cell r="C5">
            <v>51.226333333333301</v>
          </cell>
          <cell r="D5">
            <v>52.997</v>
          </cell>
          <cell r="E5">
            <v>50.05</v>
          </cell>
          <cell r="F5">
            <v>47.084000000000003</v>
          </cell>
        </row>
        <row r="6">
          <cell r="A6" t="str">
            <v>Barranquilla</v>
          </cell>
          <cell r="B6">
            <v>17.457999999999998</v>
          </cell>
          <cell r="C6">
            <v>14.7603333333333</v>
          </cell>
          <cell r="D6">
            <v>19.726333333333301</v>
          </cell>
          <cell r="E6">
            <v>14.677666666666701</v>
          </cell>
          <cell r="F6">
            <v>22.912333329999999</v>
          </cell>
        </row>
        <row r="7">
          <cell r="A7" t="str">
            <v>Cúcuta</v>
          </cell>
          <cell r="B7">
            <v>8.1346666666666696</v>
          </cell>
          <cell r="C7">
            <v>12.343999999999999</v>
          </cell>
          <cell r="D7">
            <v>13.864333333333301</v>
          </cell>
          <cell r="E7">
            <v>16.494333333333302</v>
          </cell>
          <cell r="F7">
            <v>19.265999999999998</v>
          </cell>
        </row>
        <row r="8">
          <cell r="A8" t="str">
            <v>Pereira</v>
          </cell>
          <cell r="B8">
            <v>10.381</v>
          </cell>
          <cell r="C8">
            <v>18.376666666666701</v>
          </cell>
          <cell r="D8">
            <v>19.532666666666699</v>
          </cell>
          <cell r="E8">
            <v>15.4483333333333</v>
          </cell>
          <cell r="F8">
            <v>16.556333330000001</v>
          </cell>
        </row>
        <row r="9">
          <cell r="A9" t="str">
            <v>Bucaramanga</v>
          </cell>
          <cell r="B9">
            <v>13.05</v>
          </cell>
          <cell r="C9">
            <v>15.0576666666667</v>
          </cell>
          <cell r="D9">
            <v>15.121</v>
          </cell>
          <cell r="E9">
            <v>15.259</v>
          </cell>
          <cell r="F9">
            <v>14.289</v>
          </cell>
        </row>
        <row r="10">
          <cell r="A10" t="str">
            <v>Cartagena</v>
          </cell>
          <cell r="B10">
            <v>8.9623333333333299</v>
          </cell>
          <cell r="C10">
            <v>12.071999999999999</v>
          </cell>
          <cell r="D10">
            <v>9.9846666666666692</v>
          </cell>
          <cell r="E10">
            <v>12.1686666666667</v>
          </cell>
          <cell r="F10">
            <v>10</v>
          </cell>
        </row>
        <row r="11">
          <cell r="A11" t="str">
            <v>Ibagué</v>
          </cell>
          <cell r="B11">
            <v>13.8586666666667</v>
          </cell>
          <cell r="C11">
            <v>11.129666666666701</v>
          </cell>
          <cell r="D11">
            <v>10.447333333333299</v>
          </cell>
          <cell r="E11">
            <v>13.524333333333299</v>
          </cell>
          <cell r="F11">
            <v>9.4380000000000006</v>
          </cell>
        </row>
        <row r="12">
          <cell r="A12" t="str">
            <v>Villavicencio</v>
          </cell>
          <cell r="B12">
            <v>7.3903333333333299</v>
          </cell>
          <cell r="C12">
            <v>8.1359999999999992</v>
          </cell>
          <cell r="D12">
            <v>8.55066666666667</v>
          </cell>
          <cell r="E12">
            <v>6.1903333333333297</v>
          </cell>
          <cell r="F12">
            <v>7.6390000000000002</v>
          </cell>
        </row>
        <row r="13">
          <cell r="A13" t="str">
            <v>Montería</v>
          </cell>
          <cell r="B13">
            <v>6.2266666666666701</v>
          </cell>
          <cell r="C13">
            <v>7.08233333333333</v>
          </cell>
          <cell r="D13">
            <v>5.5686666666666698</v>
          </cell>
          <cell r="E13">
            <v>6.2616666666666703</v>
          </cell>
          <cell r="F13">
            <v>6.7393333330000003</v>
          </cell>
        </row>
        <row r="14">
          <cell r="A14" t="str">
            <v>Pasto</v>
          </cell>
          <cell r="B14">
            <v>6.673</v>
          </cell>
          <cell r="C14">
            <v>9.9926666666666701</v>
          </cell>
          <cell r="D14">
            <v>9.1349999999999998</v>
          </cell>
          <cell r="E14">
            <v>7.7510000000000003</v>
          </cell>
          <cell r="F14">
            <v>6.1623333330000003</v>
          </cell>
        </row>
        <row r="15">
          <cell r="A15" t="str">
            <v>Manizales</v>
          </cell>
          <cell r="B15">
            <v>6.7223333333333297</v>
          </cell>
          <cell r="C15">
            <v>7.04233333333333</v>
          </cell>
          <cell r="D15">
            <v>8.7613333333333294</v>
          </cell>
          <cell r="E15">
            <v>5.5439999999999996</v>
          </cell>
          <cell r="F15">
            <v>6.044333333</v>
          </cell>
        </row>
      </sheetData>
      <sheetData sheetId="68">
        <row r="2">
          <cell r="A2" t="str">
            <v>Colombia</v>
          </cell>
          <cell r="B2">
            <v>116.155666666667</v>
          </cell>
          <cell r="C2">
            <v>167.792333333333</v>
          </cell>
          <cell r="D2">
            <v>168.78866666666701</v>
          </cell>
          <cell r="E2">
            <v>170.292</v>
          </cell>
          <cell r="F2">
            <v>144.608</v>
          </cell>
        </row>
        <row r="3">
          <cell r="A3" t="str">
            <v>Bogotá</v>
          </cell>
          <cell r="B3">
            <v>18.887333333333299</v>
          </cell>
          <cell r="C3">
            <v>31.863666666666699</v>
          </cell>
          <cell r="D3">
            <v>37.567</v>
          </cell>
          <cell r="E3">
            <v>46.968333333333298</v>
          </cell>
          <cell r="F3">
            <v>34.636333329999999</v>
          </cell>
        </row>
        <row r="4">
          <cell r="A4" t="str">
            <v>Medellín</v>
          </cell>
          <cell r="B4">
            <v>15.472666666666701</v>
          </cell>
          <cell r="C4">
            <v>20.260666666666701</v>
          </cell>
          <cell r="D4">
            <v>20.895333333333301</v>
          </cell>
          <cell r="E4">
            <v>12.1216666666667</v>
          </cell>
          <cell r="F4">
            <v>12.316333330000001</v>
          </cell>
        </row>
        <row r="5">
          <cell r="A5" t="str">
            <v>Cali</v>
          </cell>
          <cell r="B5">
            <v>5.5730000000000004</v>
          </cell>
          <cell r="C5">
            <v>7.67</v>
          </cell>
          <cell r="D5">
            <v>14.96</v>
          </cell>
          <cell r="E5">
            <v>11.4353333333333</v>
          </cell>
          <cell r="F5">
            <v>8.9396666669999991</v>
          </cell>
        </row>
        <row r="6">
          <cell r="A6" t="str">
            <v>Bucaramanga</v>
          </cell>
          <cell r="B6">
            <v>2.7553333333333301</v>
          </cell>
          <cell r="C6">
            <v>2.0326666666666702</v>
          </cell>
          <cell r="D6">
            <v>4.83233333333333</v>
          </cell>
          <cell r="E6">
            <v>2.80833333333333</v>
          </cell>
          <cell r="F6">
            <v>4.5709999999999997</v>
          </cell>
        </row>
        <row r="7">
          <cell r="A7" t="str">
            <v>Cartagena</v>
          </cell>
          <cell r="B7">
            <v>2.7406666666666699</v>
          </cell>
          <cell r="C7">
            <v>4.0810000000000004</v>
          </cell>
          <cell r="D7">
            <v>3.72366666666667</v>
          </cell>
          <cell r="E7">
            <v>2.4516666666666702</v>
          </cell>
          <cell r="F7">
            <v>4.1686666670000001</v>
          </cell>
        </row>
        <row r="8">
          <cell r="A8" t="str">
            <v>Cúcuta</v>
          </cell>
          <cell r="B8">
            <v>1.8803333333333301</v>
          </cell>
          <cell r="C8">
            <v>2.92</v>
          </cell>
          <cell r="D8">
            <v>3.1619999999999999</v>
          </cell>
          <cell r="E8">
            <v>3.4103333333333299</v>
          </cell>
          <cell r="F8">
            <v>3.8679999999999999</v>
          </cell>
        </row>
        <row r="9">
          <cell r="A9" t="str">
            <v>Manizales</v>
          </cell>
          <cell r="B9">
            <v>1.6866666666666701</v>
          </cell>
          <cell r="C9">
            <v>1.798</v>
          </cell>
          <cell r="D9">
            <v>3.54666666666667</v>
          </cell>
          <cell r="E9">
            <v>2.8823333333333299</v>
          </cell>
          <cell r="F9">
            <v>3.63</v>
          </cell>
        </row>
        <row r="10">
          <cell r="A10" t="str">
            <v>Barranquilla</v>
          </cell>
          <cell r="B10">
            <v>5.49433333333333</v>
          </cell>
          <cell r="C10">
            <v>8.0326666666666693</v>
          </cell>
          <cell r="D10">
            <v>5.3456666666666699</v>
          </cell>
          <cell r="E10">
            <v>5.87733333333333</v>
          </cell>
          <cell r="F10">
            <v>3.6236666670000002</v>
          </cell>
        </row>
        <row r="11">
          <cell r="A11" t="str">
            <v>Ibagué</v>
          </cell>
          <cell r="B11">
            <v>3.8106666666666702</v>
          </cell>
          <cell r="C11">
            <v>2.3290000000000002</v>
          </cell>
          <cell r="D11">
            <v>3.1133333333333302</v>
          </cell>
          <cell r="E11">
            <v>3.3383333333333298</v>
          </cell>
          <cell r="F11">
            <v>3.0859999999999999</v>
          </cell>
        </row>
        <row r="12">
          <cell r="A12" t="str">
            <v>Pereira</v>
          </cell>
          <cell r="B12">
            <v>2.508</v>
          </cell>
          <cell r="C12">
            <v>3.8343333333333298</v>
          </cell>
          <cell r="D12">
            <v>4.1616666666666697</v>
          </cell>
          <cell r="E12">
            <v>2.2393333333333301</v>
          </cell>
          <cell r="F12">
            <v>2.1863333329999999</v>
          </cell>
        </row>
        <row r="13">
          <cell r="A13" t="str">
            <v>Pasto</v>
          </cell>
          <cell r="B13">
            <v>2.3803333333333301</v>
          </cell>
          <cell r="C13">
            <v>2.8610000000000002</v>
          </cell>
          <cell r="D13">
            <v>2.6666666666666701</v>
          </cell>
          <cell r="E13">
            <v>3.4063333333333299</v>
          </cell>
          <cell r="F13">
            <v>1.964</v>
          </cell>
        </row>
        <row r="14">
          <cell r="A14" t="str">
            <v>Montería</v>
          </cell>
          <cell r="B14">
            <v>1.2706666666666699</v>
          </cell>
          <cell r="C14">
            <v>2.0230000000000001</v>
          </cell>
          <cell r="D14">
            <v>0.92433333333333301</v>
          </cell>
          <cell r="E14">
            <v>1.2586666666666699</v>
          </cell>
          <cell r="F14">
            <v>1.870333333</v>
          </cell>
        </row>
        <row r="15">
          <cell r="A15" t="str">
            <v>Villavicencio</v>
          </cell>
          <cell r="B15">
            <v>1.44366666666667</v>
          </cell>
          <cell r="C15">
            <v>1.9893333333333301</v>
          </cell>
          <cell r="D15">
            <v>1.6583333333333301</v>
          </cell>
          <cell r="E15">
            <v>1.93566666666667</v>
          </cell>
          <cell r="F15">
            <v>1.469666667</v>
          </cell>
        </row>
      </sheetData>
      <sheetData sheetId="69">
        <row r="2">
          <cell r="A2" t="str">
            <v>Colombia</v>
          </cell>
          <cell r="B2">
            <v>23.9896666666667</v>
          </cell>
          <cell r="C2">
            <v>22.61</v>
          </cell>
          <cell r="D2">
            <v>27.9546666666667</v>
          </cell>
          <cell r="E2">
            <v>21.663333333333298</v>
          </cell>
          <cell r="F2">
            <v>31.521666669999998</v>
          </cell>
        </row>
        <row r="3">
          <cell r="A3" t="str">
            <v>Bogotá</v>
          </cell>
          <cell r="B3">
            <v>8.4203333333333301</v>
          </cell>
          <cell r="C3">
            <v>6.9046666666666701</v>
          </cell>
          <cell r="D3">
            <v>10.148999999999999</v>
          </cell>
          <cell r="E3">
            <v>4.6156666666666704</v>
          </cell>
          <cell r="F3">
            <v>13.529666669999999</v>
          </cell>
        </row>
        <row r="4">
          <cell r="A4" t="str">
            <v>Cali</v>
          </cell>
          <cell r="B4">
            <v>2.2233333333333301</v>
          </cell>
          <cell r="C4">
            <v>0.63633333333333297</v>
          </cell>
          <cell r="D4">
            <v>1.5840000000000001</v>
          </cell>
          <cell r="E4">
            <v>1.605</v>
          </cell>
          <cell r="F4">
            <v>3.1116666670000002</v>
          </cell>
        </row>
        <row r="5">
          <cell r="A5" t="str">
            <v>Medellín</v>
          </cell>
          <cell r="B5">
            <v>2.2416666666666698</v>
          </cell>
          <cell r="C5">
            <v>0.72133333333333305</v>
          </cell>
          <cell r="D5">
            <v>3.5753333333333299</v>
          </cell>
          <cell r="E5">
            <v>1.8563333333333301</v>
          </cell>
          <cell r="F5">
            <v>2.6843333330000001</v>
          </cell>
        </row>
        <row r="6">
          <cell r="A6" t="str">
            <v>Barranquilla</v>
          </cell>
          <cell r="B6">
            <v>0.79400000000000004</v>
          </cell>
          <cell r="C6">
            <v>1.264</v>
          </cell>
          <cell r="D6">
            <v>0.52233333333333298</v>
          </cell>
          <cell r="E6">
            <v>0.86666666666666703</v>
          </cell>
          <cell r="F6">
            <v>1.727333333</v>
          </cell>
        </row>
        <row r="7">
          <cell r="A7" t="str">
            <v>Bucaramanga</v>
          </cell>
          <cell r="B7">
            <v>0.31466666666666698</v>
          </cell>
          <cell r="C7">
            <v>0.90133333333333299</v>
          </cell>
          <cell r="D7">
            <v>0.71799999999999997</v>
          </cell>
          <cell r="E7">
            <v>0.8</v>
          </cell>
          <cell r="F7">
            <v>1.1766666670000001</v>
          </cell>
        </row>
        <row r="8">
          <cell r="A8" t="str">
            <v>Pereira</v>
          </cell>
          <cell r="B8">
            <v>0.28899999999999998</v>
          </cell>
          <cell r="C8">
            <v>0.52300000000000002</v>
          </cell>
          <cell r="D8">
            <v>0.65933333333333299</v>
          </cell>
          <cell r="E8">
            <v>0.63100000000000001</v>
          </cell>
          <cell r="F8">
            <v>0.72499999999999998</v>
          </cell>
        </row>
        <row r="9">
          <cell r="A9" t="str">
            <v>Cartagena</v>
          </cell>
          <cell r="B9">
            <v>0.58399999999999996</v>
          </cell>
          <cell r="C9">
            <v>0.275666666666667</v>
          </cell>
          <cell r="D9">
            <v>1.01566666666667</v>
          </cell>
          <cell r="E9">
            <v>0.36566666666666697</v>
          </cell>
          <cell r="F9">
            <v>0.70733333300000001</v>
          </cell>
        </row>
        <row r="10">
          <cell r="A10" t="str">
            <v>Manizales</v>
          </cell>
          <cell r="B10">
            <v>0.56066666666666698</v>
          </cell>
          <cell r="C10">
            <v>0.21966666666666701</v>
          </cell>
          <cell r="D10">
            <v>0.41066666666666701</v>
          </cell>
          <cell r="E10">
            <v>0.34100000000000003</v>
          </cell>
          <cell r="F10">
            <v>0.54133333299999997</v>
          </cell>
        </row>
        <row r="11">
          <cell r="A11" t="str">
            <v>Ibagué</v>
          </cell>
          <cell r="B11">
            <v>0.68733333333333302</v>
          </cell>
          <cell r="C11">
            <v>0.76433333333333298</v>
          </cell>
          <cell r="D11">
            <v>0.56299999999999994</v>
          </cell>
          <cell r="E11">
            <v>0.42199999999999999</v>
          </cell>
          <cell r="F11">
            <v>0.491666667</v>
          </cell>
        </row>
        <row r="12">
          <cell r="A12" t="str">
            <v>Cúcuta</v>
          </cell>
          <cell r="B12">
            <v>0.31033333333333302</v>
          </cell>
          <cell r="C12">
            <v>0.111666666666667</v>
          </cell>
          <cell r="D12">
            <v>0.29299999999999998</v>
          </cell>
          <cell r="E12">
            <v>0.44500000000000001</v>
          </cell>
          <cell r="F12">
            <v>0.429666667</v>
          </cell>
        </row>
        <row r="13">
          <cell r="A13" t="str">
            <v>Villavicencio</v>
          </cell>
          <cell r="B13">
            <v>0.16466666666666699</v>
          </cell>
          <cell r="C13">
            <v>0.12633333333333299</v>
          </cell>
          <cell r="D13">
            <v>0.12833333333333299</v>
          </cell>
          <cell r="E13">
            <v>0.28266666666666701</v>
          </cell>
          <cell r="F13">
            <v>0.16800000000000001</v>
          </cell>
        </row>
        <row r="14">
          <cell r="A14" t="str">
            <v>Montería</v>
          </cell>
          <cell r="B14">
            <v>0.14000000000000001</v>
          </cell>
          <cell r="C14">
            <v>0.13400000000000001</v>
          </cell>
          <cell r="D14">
            <v>0.30933333333333302</v>
          </cell>
          <cell r="E14">
            <v>4.8333333333333298E-2</v>
          </cell>
          <cell r="F14">
            <v>0.100333333</v>
          </cell>
        </row>
        <row r="15">
          <cell r="A15" t="str">
            <v>Pasto</v>
          </cell>
          <cell r="B15">
            <v>0.30833333333333302</v>
          </cell>
          <cell r="C15">
            <v>0.42366666666666702</v>
          </cell>
          <cell r="D15">
            <v>0.12266666666666701</v>
          </cell>
          <cell r="E15">
            <v>0.454666666666667</v>
          </cell>
          <cell r="F15">
            <v>9.2999999999999999E-2</v>
          </cell>
        </row>
      </sheetData>
      <sheetData sheetId="70">
        <row r="2">
          <cell r="A2" t="str">
            <v>Colombia</v>
          </cell>
          <cell r="B2">
            <v>122.299333333333</v>
          </cell>
          <cell r="C2">
            <v>145.494</v>
          </cell>
          <cell r="D2">
            <v>134.97900000000001</v>
          </cell>
          <cell r="E2">
            <v>136.44800000000001</v>
          </cell>
          <cell r="F2">
            <v>155.0996667</v>
          </cell>
        </row>
        <row r="3">
          <cell r="A3" t="str">
            <v>Bogotá</v>
          </cell>
          <cell r="B3">
            <v>42.753333333333302</v>
          </cell>
          <cell r="C3">
            <v>50.7783333333333</v>
          </cell>
          <cell r="D3">
            <v>50.9316666666667</v>
          </cell>
          <cell r="E3">
            <v>42.6026666666667</v>
          </cell>
          <cell r="F3">
            <v>53.527666670000002</v>
          </cell>
        </row>
        <row r="4">
          <cell r="A4" t="str">
            <v>Medellín</v>
          </cell>
          <cell r="B4">
            <v>18.606000000000002</v>
          </cell>
          <cell r="C4">
            <v>22.226666666666699</v>
          </cell>
          <cell r="D4">
            <v>14.651666666666699</v>
          </cell>
          <cell r="E4">
            <v>18.28</v>
          </cell>
          <cell r="F4">
            <v>16.286000000000001</v>
          </cell>
        </row>
        <row r="5">
          <cell r="A5" t="str">
            <v>Cali</v>
          </cell>
          <cell r="B5">
            <v>8.4376666666666704</v>
          </cell>
          <cell r="C5">
            <v>9.3856666666666708</v>
          </cell>
          <cell r="D5">
            <v>9.9273333333333298</v>
          </cell>
          <cell r="E5">
            <v>13.7886666666667</v>
          </cell>
          <cell r="F5">
            <v>11.44766667</v>
          </cell>
        </row>
        <row r="6">
          <cell r="A6" t="str">
            <v>Barranquilla</v>
          </cell>
          <cell r="B6">
            <v>3.3833333333333302</v>
          </cell>
          <cell r="C6">
            <v>4.4703333333333299</v>
          </cell>
          <cell r="D6">
            <v>2.734</v>
          </cell>
          <cell r="E6">
            <v>2.74</v>
          </cell>
          <cell r="F6">
            <v>5.7519999999999998</v>
          </cell>
        </row>
        <row r="7">
          <cell r="A7" t="str">
            <v>Bucaramanga</v>
          </cell>
          <cell r="B7">
            <v>3.4946666666666699</v>
          </cell>
          <cell r="C7">
            <v>2.3306666666666702</v>
          </cell>
          <cell r="D7">
            <v>2.8103333333333298</v>
          </cell>
          <cell r="E7">
            <v>3.4633333333333298</v>
          </cell>
          <cell r="F7">
            <v>4.9119999999999999</v>
          </cell>
        </row>
        <row r="8">
          <cell r="A8" t="str">
            <v>Pereira</v>
          </cell>
          <cell r="B8">
            <v>1.8823333333333301</v>
          </cell>
          <cell r="C8">
            <v>3.6076666666666699</v>
          </cell>
          <cell r="D8">
            <v>2.3650000000000002</v>
          </cell>
          <cell r="E8">
            <v>2.5550000000000002</v>
          </cell>
          <cell r="F8">
            <v>3.7726666670000002</v>
          </cell>
        </row>
        <row r="9">
          <cell r="A9" t="str">
            <v>Cúcuta</v>
          </cell>
          <cell r="B9">
            <v>1.2370000000000001</v>
          </cell>
          <cell r="C9">
            <v>1.53833333333333</v>
          </cell>
          <cell r="D9">
            <v>1.9990000000000001</v>
          </cell>
          <cell r="E9">
            <v>1.1543333333333301</v>
          </cell>
          <cell r="F9">
            <v>1.9690000000000001</v>
          </cell>
        </row>
        <row r="10">
          <cell r="A10" t="str">
            <v>Ibagué</v>
          </cell>
          <cell r="B10">
            <v>2.8763333333333301</v>
          </cell>
          <cell r="C10">
            <v>2.7376666666666698</v>
          </cell>
          <cell r="D10">
            <v>2.9593333333333298</v>
          </cell>
          <cell r="E10">
            <v>2.625</v>
          </cell>
          <cell r="F10">
            <v>1.8713333329999999</v>
          </cell>
        </row>
        <row r="11">
          <cell r="A11" t="str">
            <v>Villavicencio</v>
          </cell>
          <cell r="B11">
            <v>0.94899999999999995</v>
          </cell>
          <cell r="C11">
            <v>1.2375</v>
          </cell>
          <cell r="D11">
            <v>1.6806666666666701</v>
          </cell>
          <cell r="E11">
            <v>1.3963333333333301</v>
          </cell>
          <cell r="F11">
            <v>1.679666667</v>
          </cell>
        </row>
        <row r="12">
          <cell r="A12" t="str">
            <v>Cartagena</v>
          </cell>
          <cell r="B12">
            <v>2.0110000000000001</v>
          </cell>
          <cell r="C12">
            <v>2.5910000000000002</v>
          </cell>
          <cell r="D12">
            <v>1.7063333333333299</v>
          </cell>
          <cell r="E12">
            <v>0.93333333333333302</v>
          </cell>
          <cell r="F12">
            <v>1.622333333</v>
          </cell>
        </row>
        <row r="13">
          <cell r="A13" t="str">
            <v>Manizales</v>
          </cell>
          <cell r="B13">
            <v>1.19</v>
          </cell>
          <cell r="C13">
            <v>1.3783333333333301</v>
          </cell>
          <cell r="D13">
            <v>1.84433333333333</v>
          </cell>
          <cell r="E13">
            <v>1.5836666666666701</v>
          </cell>
          <cell r="F13">
            <v>1.6086666670000001</v>
          </cell>
        </row>
        <row r="14">
          <cell r="A14" t="str">
            <v>Pasto</v>
          </cell>
          <cell r="B14">
            <v>1.47166666666667</v>
          </cell>
          <cell r="C14">
            <v>1.887</v>
          </cell>
          <cell r="D14">
            <v>0.95933333333333304</v>
          </cell>
          <cell r="E14">
            <v>1.024</v>
          </cell>
          <cell r="F14">
            <v>1.1779999999999999</v>
          </cell>
        </row>
        <row r="15">
          <cell r="A15" t="str">
            <v>Montería</v>
          </cell>
          <cell r="B15">
            <v>0.45233333333333298</v>
          </cell>
          <cell r="C15">
            <v>0.82450000000000001</v>
          </cell>
          <cell r="D15">
            <v>0.82633333333333303</v>
          </cell>
          <cell r="E15">
            <v>0.72866666666666702</v>
          </cell>
          <cell r="F15">
            <v>0.696333333</v>
          </cell>
        </row>
      </sheetData>
      <sheetData sheetId="71">
        <row r="2">
          <cell r="A2" t="str">
            <v>Colombia</v>
          </cell>
          <cell r="B2">
            <v>458.75133333333298</v>
          </cell>
          <cell r="C2">
            <v>505.505333333333</v>
          </cell>
          <cell r="D2">
            <v>579.47266666666701</v>
          </cell>
          <cell r="E2">
            <v>533.94933333333302</v>
          </cell>
          <cell r="F2">
            <v>550.62900000000002</v>
          </cell>
        </row>
        <row r="3">
          <cell r="A3" t="str">
            <v>Bogotá</v>
          </cell>
          <cell r="B3">
            <v>63.752333333333297</v>
          </cell>
          <cell r="C3">
            <v>70.274000000000001</v>
          </cell>
          <cell r="D3">
            <v>99.536666666666704</v>
          </cell>
          <cell r="E3">
            <v>93.781999999999996</v>
          </cell>
          <cell r="F3">
            <v>87.716666669999995</v>
          </cell>
        </row>
        <row r="4">
          <cell r="A4" t="str">
            <v>Medellín</v>
          </cell>
          <cell r="B4">
            <v>34.008333333333297</v>
          </cell>
          <cell r="C4">
            <v>35.753666666666703</v>
          </cell>
          <cell r="D4">
            <v>42.9956666666667</v>
          </cell>
          <cell r="E4">
            <v>33.744666666666703</v>
          </cell>
          <cell r="F4">
            <v>44.109000000000002</v>
          </cell>
        </row>
        <row r="5">
          <cell r="A5" t="str">
            <v>Cali</v>
          </cell>
          <cell r="B5">
            <v>24.016999999999999</v>
          </cell>
          <cell r="C5">
            <v>26.635666666666701</v>
          </cell>
          <cell r="D5">
            <v>39.612666666666698</v>
          </cell>
          <cell r="E5">
            <v>33.26</v>
          </cell>
          <cell r="F5">
            <v>34.610666670000001</v>
          </cell>
        </row>
        <row r="6">
          <cell r="A6" t="str">
            <v>Barranquilla</v>
          </cell>
          <cell r="B6">
            <v>15.974</v>
          </cell>
          <cell r="C6">
            <v>16.641999999999999</v>
          </cell>
          <cell r="D6">
            <v>17.312000000000001</v>
          </cell>
          <cell r="E6">
            <v>10.0966666666667</v>
          </cell>
          <cell r="F6">
            <v>19.226333329999999</v>
          </cell>
        </row>
        <row r="7">
          <cell r="A7" t="str">
            <v>Cúcuta</v>
          </cell>
          <cell r="B7">
            <v>6.4089999999999998</v>
          </cell>
          <cell r="C7">
            <v>6.4740000000000002</v>
          </cell>
          <cell r="D7">
            <v>9.2929999999999993</v>
          </cell>
          <cell r="E7">
            <v>10.858000000000001</v>
          </cell>
          <cell r="F7">
            <v>15.27033333</v>
          </cell>
        </row>
        <row r="8">
          <cell r="A8" t="str">
            <v>Bucaramanga</v>
          </cell>
          <cell r="B8">
            <v>9.6940000000000008</v>
          </cell>
          <cell r="C8">
            <v>8.9440000000000008</v>
          </cell>
          <cell r="D8">
            <v>16.136666666666699</v>
          </cell>
          <cell r="E8">
            <v>11.450333333333299</v>
          </cell>
          <cell r="F8">
            <v>11.661666670000001</v>
          </cell>
        </row>
        <row r="9">
          <cell r="A9" t="str">
            <v>Pereira</v>
          </cell>
          <cell r="B9">
            <v>5.9926666666666701</v>
          </cell>
          <cell r="C9">
            <v>12.591666666666701</v>
          </cell>
          <cell r="D9">
            <v>10.731666666666699</v>
          </cell>
          <cell r="E9">
            <v>10.896000000000001</v>
          </cell>
          <cell r="F9">
            <v>10.475</v>
          </cell>
        </row>
        <row r="10">
          <cell r="A10" t="str">
            <v>Cartagena</v>
          </cell>
          <cell r="B10">
            <v>11.7396666666667</v>
          </cell>
          <cell r="C10">
            <v>13.0523333333333</v>
          </cell>
          <cell r="D10">
            <v>9.907</v>
          </cell>
          <cell r="E10">
            <v>10.7093333333333</v>
          </cell>
          <cell r="F10">
            <v>9.3550000000000004</v>
          </cell>
        </row>
        <row r="11">
          <cell r="A11" t="str">
            <v>Ibagué</v>
          </cell>
          <cell r="B11">
            <v>11.260999999999999</v>
          </cell>
          <cell r="C11">
            <v>9.9410000000000007</v>
          </cell>
          <cell r="D11">
            <v>10.063000000000001</v>
          </cell>
          <cell r="E11">
            <v>10.564</v>
          </cell>
          <cell r="F11">
            <v>8.0696666669999999</v>
          </cell>
        </row>
        <row r="12">
          <cell r="A12" t="str">
            <v>Villavicencio</v>
          </cell>
          <cell r="B12">
            <v>5.0886666666666702</v>
          </cell>
          <cell r="C12">
            <v>4.0765000000000002</v>
          </cell>
          <cell r="D12">
            <v>5.4783333333333299</v>
          </cell>
          <cell r="E12">
            <v>4.6636666666666704</v>
          </cell>
          <cell r="F12">
            <v>6.5730000000000004</v>
          </cell>
        </row>
        <row r="13">
          <cell r="A13" t="str">
            <v>Pasto</v>
          </cell>
          <cell r="B13">
            <v>5.18333333333333</v>
          </cell>
          <cell r="C13">
            <v>5.8923333333333296</v>
          </cell>
          <cell r="D13">
            <v>7.7869999999999999</v>
          </cell>
          <cell r="E13">
            <v>6.1479999999999997</v>
          </cell>
          <cell r="F13">
            <v>6.3203333329999998</v>
          </cell>
        </row>
        <row r="14">
          <cell r="A14" t="str">
            <v>Manizales</v>
          </cell>
          <cell r="B14">
            <v>6.2050000000000001</v>
          </cell>
          <cell r="C14">
            <v>4.49</v>
          </cell>
          <cell r="D14">
            <v>6.0256666666666696</v>
          </cell>
          <cell r="E14">
            <v>4.9053333333333304</v>
          </cell>
          <cell r="F14">
            <v>6.0666666669999998</v>
          </cell>
        </row>
        <row r="15">
          <cell r="A15" t="str">
            <v>Montería</v>
          </cell>
          <cell r="B15">
            <v>5.5259999999999998</v>
          </cell>
          <cell r="C15">
            <v>6.6633333333333304</v>
          </cell>
          <cell r="D15">
            <v>7.4446666666666701</v>
          </cell>
          <cell r="E15">
            <v>6.4053333333333304</v>
          </cell>
          <cell r="F15">
            <v>5.5463333329999998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  <sheetName val="Resumen Bogotá"/>
      <sheetName val="Tasas Bogotá"/>
      <sheetName val="Población Bogotá"/>
      <sheetName val="Indicador Boletín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5">
          <cell r="N5" t="str">
            <v>Medellín</v>
          </cell>
        </row>
        <row r="102">
          <cell r="W102">
            <v>1</v>
          </cell>
        </row>
        <row r="103">
          <cell r="W103">
            <v>2</v>
          </cell>
        </row>
        <row r="104">
          <cell r="W104">
            <v>3</v>
          </cell>
        </row>
        <row r="105">
          <cell r="W105">
            <v>4</v>
          </cell>
        </row>
        <row r="106">
          <cell r="W106">
            <v>5</v>
          </cell>
        </row>
        <row r="107">
          <cell r="W107">
            <v>6</v>
          </cell>
        </row>
        <row r="108">
          <cell r="W108">
            <v>7</v>
          </cell>
        </row>
        <row r="109">
          <cell r="W109">
            <v>8</v>
          </cell>
        </row>
        <row r="110">
          <cell r="W110">
            <v>9</v>
          </cell>
        </row>
        <row r="111">
          <cell r="W111">
            <v>10</v>
          </cell>
        </row>
        <row r="112">
          <cell r="W112">
            <v>11</v>
          </cell>
        </row>
        <row r="113">
          <cell r="W113">
            <v>12</v>
          </cell>
        </row>
        <row r="114">
          <cell r="W114">
            <v>13</v>
          </cell>
        </row>
        <row r="115">
          <cell r="W115">
            <v>14</v>
          </cell>
        </row>
        <row r="116">
          <cell r="W116">
            <v>15</v>
          </cell>
        </row>
        <row r="117">
          <cell r="W117">
            <v>16</v>
          </cell>
        </row>
        <row r="118">
          <cell r="W118">
            <v>17</v>
          </cell>
        </row>
        <row r="119">
          <cell r="W119">
            <v>18</v>
          </cell>
        </row>
        <row r="120">
          <cell r="W120" t="str">
            <v/>
          </cell>
        </row>
        <row r="121">
          <cell r="W121">
            <v>19</v>
          </cell>
        </row>
        <row r="122">
          <cell r="W122">
            <v>20</v>
          </cell>
        </row>
        <row r="123">
          <cell r="W123">
            <v>21</v>
          </cell>
        </row>
        <row r="124">
          <cell r="W124">
            <v>22</v>
          </cell>
        </row>
        <row r="125">
          <cell r="W125">
            <v>23</v>
          </cell>
        </row>
      </sheetData>
      <sheetData sheetId="5" refreshError="1"/>
      <sheetData sheetId="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  <sheetName val="Resumen Bogotá"/>
      <sheetName val="Tasas Bogotá"/>
      <sheetName val="Población Bogotá"/>
      <sheetName val="Indicador Boletín"/>
    </sheetNames>
    <sheetDataSet>
      <sheetData sheetId="0"/>
      <sheetData sheetId="1"/>
      <sheetData sheetId="2"/>
      <sheetData sheetId="3">
        <row r="73">
          <cell r="V73">
            <v>56.00166116729833</v>
          </cell>
          <cell r="W73">
            <v>56.504898322512567</v>
          </cell>
          <cell r="X73">
            <v>55.89835603806106</v>
          </cell>
          <cell r="Y73">
            <v>53.144108917887586</v>
          </cell>
          <cell r="Z73">
            <v>53.974183115064172</v>
          </cell>
        </row>
        <row r="74">
          <cell r="V74">
            <v>43.998338832701663</v>
          </cell>
          <cell r="W74">
            <v>43.49510167748744</v>
          </cell>
          <cell r="X74">
            <v>44.10164396193894</v>
          </cell>
          <cell r="Y74">
            <v>46.855891082112414</v>
          </cell>
          <cell r="Z74">
            <v>46.025816884935828</v>
          </cell>
        </row>
      </sheetData>
      <sheetData sheetId="4"/>
      <sheetData sheetId="5">
        <row r="70">
          <cell r="J70" t="str">
            <v>Colombia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 enableFormatConditionsCalculation="0">
    <tabColor theme="1"/>
    <pageSetUpPr fitToPage="1"/>
  </sheetPr>
  <dimension ref="A1:U50"/>
  <sheetViews>
    <sheetView tabSelected="1" zoomScaleNormal="100" zoomScaleSheetLayoutView="100" zoomScalePageLayoutView="150" workbookViewId="0">
      <selection activeCell="F11" sqref="F11"/>
    </sheetView>
  </sheetViews>
  <sheetFormatPr baseColWidth="10" defaultColWidth="10.85546875" defaultRowHeight="15.75"/>
  <cols>
    <col min="1" max="1" width="1.7109375" style="9" customWidth="1"/>
    <col min="2" max="2" width="10.42578125" style="9" customWidth="1"/>
    <col min="3" max="3" width="6.28515625" style="9" customWidth="1"/>
    <col min="4" max="4" width="7.85546875" style="9" customWidth="1"/>
    <col min="5" max="5" width="3" style="9" customWidth="1"/>
    <col min="6" max="6" width="13.5703125" style="9" customWidth="1"/>
    <col min="7" max="8" width="9.28515625" style="9" customWidth="1"/>
    <col min="9" max="9" width="8.28515625" style="9" customWidth="1"/>
    <col min="10" max="11" width="9.28515625" style="9" customWidth="1"/>
    <col min="12" max="12" width="4.42578125" style="9" customWidth="1"/>
    <col min="13" max="13" width="7.28515625" style="9" customWidth="1"/>
    <col min="14" max="19" width="9.28515625" style="9" customWidth="1"/>
    <col min="20" max="20" width="9.42578125" style="9" customWidth="1"/>
    <col min="21" max="16384" width="10.85546875" style="9"/>
  </cols>
  <sheetData>
    <row r="1" spans="1:21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90"/>
      <c r="S1" s="90"/>
      <c r="T1" s="15"/>
    </row>
    <row r="2" spans="1:21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1"/>
      <c r="S2" s="11"/>
      <c r="T2" s="17"/>
    </row>
    <row r="3" spans="1:21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1"/>
      <c r="S3" s="11"/>
      <c r="T3" s="17"/>
    </row>
    <row r="4" spans="1:21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167"/>
      <c r="P4" s="167"/>
      <c r="Q4" s="167"/>
      <c r="R4" s="11"/>
      <c r="S4" s="11"/>
      <c r="T4" s="18"/>
    </row>
    <row r="5" spans="1:21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67"/>
      <c r="M5" s="167"/>
      <c r="N5" s="167"/>
      <c r="O5" s="167"/>
      <c r="P5" s="167"/>
      <c r="Q5" s="167"/>
      <c r="R5" s="11"/>
      <c r="S5" s="11"/>
      <c r="T5" s="18"/>
    </row>
    <row r="6" spans="1:21">
      <c r="A6" s="16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67"/>
      <c r="M6" s="167"/>
      <c r="N6" s="167"/>
      <c r="O6" s="167"/>
      <c r="P6" s="167"/>
      <c r="Q6" s="167"/>
      <c r="R6" s="11"/>
      <c r="S6" s="11"/>
      <c r="T6" s="18"/>
    </row>
    <row r="7" spans="1:21">
      <c r="A7" s="16"/>
      <c r="B7" s="167"/>
      <c r="C7" s="167"/>
      <c r="D7" s="167"/>
      <c r="E7" s="167"/>
      <c r="F7" s="167"/>
      <c r="G7" s="167"/>
      <c r="H7" s="167"/>
      <c r="I7" s="167"/>
      <c r="J7" s="167"/>
      <c r="K7" s="167"/>
      <c r="L7" s="167"/>
      <c r="M7" s="167"/>
      <c r="N7" s="167"/>
      <c r="O7" s="167"/>
      <c r="P7" s="167"/>
      <c r="Q7" s="167"/>
      <c r="R7" s="11"/>
      <c r="S7" s="11"/>
      <c r="T7" s="18"/>
    </row>
    <row r="8" spans="1:21">
      <c r="A8" s="16"/>
      <c r="B8" s="167"/>
      <c r="C8" s="167"/>
      <c r="D8" s="167"/>
      <c r="E8" s="167"/>
      <c r="F8" s="167"/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67"/>
      <c r="R8" s="167"/>
      <c r="S8" s="167"/>
      <c r="T8" s="18"/>
      <c r="U8" s="11"/>
    </row>
    <row r="9" spans="1:21">
      <c r="A9" s="16"/>
      <c r="B9" s="167"/>
      <c r="C9" s="167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67"/>
      <c r="S9" s="167"/>
      <c r="T9" s="18"/>
      <c r="U9" s="11"/>
    </row>
    <row r="10" spans="1:21" ht="18.75">
      <c r="A10" s="19"/>
      <c r="B10" s="182" t="s">
        <v>0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182"/>
      <c r="R10" s="182"/>
      <c r="S10" s="182"/>
      <c r="T10" s="179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0"/>
      <c r="U11" s="11"/>
    </row>
    <row r="12" spans="1:21">
      <c r="A12" s="16"/>
      <c r="B12" s="122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22" t="s">
        <v>104</v>
      </c>
      <c r="C14" s="165"/>
      <c r="D14" s="165"/>
      <c r="E14" s="165"/>
      <c r="F14" s="165"/>
      <c r="G14" s="165"/>
      <c r="H14" s="1" t="s">
        <v>63</v>
      </c>
      <c r="I14" s="12"/>
      <c r="J14" s="165"/>
      <c r="K14" s="165"/>
      <c r="L14" s="1" t="s">
        <v>97</v>
      </c>
      <c r="M14" s="11"/>
      <c r="N14" s="11"/>
      <c r="O14" s="11"/>
      <c r="P14" s="41" t="s">
        <v>118</v>
      </c>
      <c r="Q14" s="11"/>
      <c r="R14" s="11"/>
      <c r="S14" s="40"/>
      <c r="T14" s="18"/>
      <c r="U14" s="11"/>
    </row>
    <row r="15" spans="1:21">
      <c r="A15" s="16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18"/>
      <c r="U15" s="11"/>
    </row>
    <row r="16" spans="1:21" ht="17.25" customHeight="1">
      <c r="A16" s="16"/>
      <c r="B16" s="123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18"/>
      <c r="U16" s="11"/>
    </row>
    <row r="17" spans="1:21" ht="16.5" customHeight="1">
      <c r="A17" s="16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18"/>
      <c r="U17" s="11"/>
    </row>
    <row r="18" spans="1:21" ht="16.5" customHeight="1">
      <c r="A18" s="16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18"/>
      <c r="U18" s="11"/>
    </row>
    <row r="19" spans="1:21" ht="16.5" customHeight="1">
      <c r="A19" s="16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18"/>
      <c r="U19" s="11"/>
    </row>
    <row r="20" spans="1:21" ht="16.5" customHeight="1">
      <c r="A20" s="16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18"/>
      <c r="U20" s="11"/>
    </row>
    <row r="21" spans="1:21" ht="16.5" customHeight="1">
      <c r="A21" s="16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18"/>
      <c r="U21" s="11"/>
    </row>
    <row r="22" spans="1:21" ht="16.5" customHeight="1">
      <c r="A22" s="16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18"/>
      <c r="U22" s="11"/>
    </row>
    <row r="23" spans="1:21" ht="16.5" customHeight="1">
      <c r="A23" s="16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18"/>
      <c r="U23" s="11"/>
    </row>
    <row r="24" spans="1:21" ht="16.5" customHeight="1">
      <c r="A24" s="16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18"/>
      <c r="U24" s="11"/>
    </row>
    <row r="25" spans="1:21" ht="16.5" customHeight="1">
      <c r="A25" s="16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18"/>
      <c r="U25" s="11"/>
    </row>
    <row r="26" spans="1:21" ht="16.5" customHeight="1">
      <c r="A26" s="16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130</v>
      </c>
      <c r="Q26" s="11"/>
      <c r="R26" s="11"/>
      <c r="S26" s="37"/>
      <c r="T26" s="18"/>
      <c r="U26" s="11"/>
    </row>
    <row r="27" spans="1:21" ht="16.5" customHeight="1">
      <c r="A27" s="16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18"/>
      <c r="U27" s="11"/>
    </row>
    <row r="28" spans="1:21" ht="16.5" customHeight="1">
      <c r="A28" s="16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133</v>
      </c>
      <c r="Q28" s="11"/>
      <c r="R28" s="11"/>
      <c r="S28" s="37"/>
      <c r="T28" s="18"/>
      <c r="U28" s="11"/>
    </row>
    <row r="29" spans="1:21" ht="16.5" customHeight="1">
      <c r="A29" s="16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132</v>
      </c>
      <c r="Q29" s="11"/>
      <c r="R29" s="11"/>
      <c r="S29" s="37"/>
      <c r="T29" s="18"/>
      <c r="U29" s="11"/>
    </row>
    <row r="30" spans="1:21" ht="16.5" customHeight="1">
      <c r="A30" s="16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76"/>
      <c r="U30" s="11"/>
    </row>
    <row r="31" spans="1:21" ht="16.5" customHeight="1">
      <c r="A31" s="16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9"/>
      <c r="N33" s="109"/>
      <c r="O33" s="109"/>
      <c r="P33" s="92" t="s">
        <v>84</v>
      </c>
      <c r="Q33" s="100"/>
      <c r="R33" s="103"/>
      <c r="S33" s="103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28"/>
      <c r="R35" s="104"/>
      <c r="S35" s="102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28"/>
      <c r="R36" s="104"/>
      <c r="S36" s="102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28"/>
      <c r="R37" s="104"/>
      <c r="S37" s="102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28"/>
      <c r="R38" s="104"/>
      <c r="S38" s="102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28"/>
      <c r="R39" s="104"/>
      <c r="S39" s="102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28"/>
      <c r="R40" s="104"/>
      <c r="S40" s="102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28"/>
      <c r="R41" s="104"/>
      <c r="S41" s="102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28"/>
      <c r="R42" s="104"/>
      <c r="S42" s="102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28"/>
      <c r="R43" s="104"/>
      <c r="S43" s="102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28"/>
      <c r="R44" s="104"/>
      <c r="S44" s="102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28"/>
      <c r="R45" s="104"/>
      <c r="S45" s="102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28"/>
      <c r="R46" s="104"/>
      <c r="S46" s="102"/>
      <c r="T46" s="18"/>
      <c r="U46" s="11"/>
    </row>
    <row r="47" spans="1:21">
      <c r="A47" s="16"/>
      <c r="B47" s="11" t="s">
        <v>175</v>
      </c>
      <c r="C47" s="4"/>
      <c r="D47" s="4"/>
      <c r="E47" s="4"/>
      <c r="F47" s="4"/>
      <c r="G47" s="4"/>
      <c r="H47" s="4"/>
      <c r="I47" s="4"/>
      <c r="J47" s="4"/>
      <c r="K47" s="4"/>
      <c r="L47" s="99"/>
      <c r="M47" s="177"/>
      <c r="N47" s="177"/>
      <c r="O47" s="177"/>
      <c r="P47" s="99"/>
      <c r="Q47" s="100"/>
      <c r="R47" s="100"/>
      <c r="S47" s="39"/>
      <c r="T47" s="18"/>
      <c r="U47" s="11"/>
    </row>
    <row r="48" spans="1:21">
      <c r="A48" s="16"/>
      <c r="B48" s="11" t="s">
        <v>101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39"/>
      <c r="Q48" s="39"/>
      <c r="R48" s="39"/>
      <c r="S48" s="39"/>
      <c r="T48" s="18"/>
      <c r="U48" s="11"/>
    </row>
    <row r="49" spans="1:20">
      <c r="A49" s="16"/>
      <c r="B49" s="66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39"/>
      <c r="Q49" s="39"/>
      <c r="R49" s="39"/>
      <c r="S49" s="39"/>
      <c r="T49" s="18"/>
    </row>
    <row r="50" spans="1:20">
      <c r="A50" s="19"/>
      <c r="B50" s="178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4" orientation="portrait" verticalDpi="0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T42"/>
  <sheetViews>
    <sheetView topLeftCell="A16" zoomScaleNormal="100" zoomScaleSheetLayoutView="100" workbookViewId="0">
      <selection activeCell="C34" sqref="C34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1"/>
      <c r="K1" s="140"/>
      <c r="L1" s="14"/>
      <c r="M1" s="14"/>
      <c r="N1" s="14"/>
      <c r="O1" s="14"/>
      <c r="P1" s="14"/>
      <c r="Q1" s="14"/>
      <c r="R1" s="11"/>
      <c r="S1" s="11"/>
      <c r="T1" s="14"/>
    </row>
    <row r="2" spans="1:20">
      <c r="A2" s="16"/>
      <c r="B2" s="150"/>
      <c r="C2" s="150"/>
      <c r="D2" s="150"/>
      <c r="E2" s="150"/>
      <c r="F2" s="150"/>
      <c r="G2" s="150"/>
      <c r="H2" s="150"/>
      <c r="I2" s="150"/>
      <c r="J2" s="18"/>
      <c r="K2" s="141"/>
      <c r="L2" s="139"/>
      <c r="M2" s="139"/>
      <c r="N2" s="139"/>
      <c r="O2" s="139"/>
      <c r="P2" s="139"/>
      <c r="Q2" s="139"/>
      <c r="R2" s="11"/>
      <c r="S2" s="11"/>
      <c r="T2" s="139"/>
    </row>
    <row r="3" spans="1:20">
      <c r="A3" s="16"/>
      <c r="B3" s="150"/>
      <c r="C3" s="150"/>
      <c r="D3" s="150"/>
      <c r="E3" s="150"/>
      <c r="F3" s="150"/>
      <c r="G3" s="150"/>
      <c r="H3" s="150"/>
      <c r="I3" s="150"/>
      <c r="J3" s="18"/>
      <c r="K3" s="141"/>
      <c r="L3" s="139"/>
      <c r="M3" s="139"/>
      <c r="N3" s="139"/>
      <c r="O3" s="139"/>
      <c r="P3" s="139"/>
      <c r="Q3" s="139"/>
      <c r="R3" s="11"/>
      <c r="S3" s="11"/>
      <c r="T3" s="139"/>
    </row>
    <row r="4" spans="1:20">
      <c r="A4" s="16"/>
      <c r="B4" s="150"/>
      <c r="C4" s="150"/>
      <c r="D4" s="150"/>
      <c r="E4" s="150"/>
      <c r="F4" s="150"/>
      <c r="G4" s="150"/>
      <c r="H4" s="150"/>
      <c r="I4" s="150"/>
      <c r="J4" s="18"/>
      <c r="K4" s="141"/>
      <c r="L4" s="139"/>
      <c r="M4" s="139"/>
      <c r="N4" s="139"/>
      <c r="O4" s="139"/>
      <c r="P4" s="139"/>
      <c r="Q4" s="139"/>
      <c r="R4" s="11"/>
      <c r="S4" s="11"/>
      <c r="T4" s="11"/>
    </row>
    <row r="5" spans="1:20">
      <c r="A5" s="16"/>
      <c r="B5" s="150"/>
      <c r="C5" s="150"/>
      <c r="D5" s="150"/>
      <c r="E5" s="150"/>
      <c r="F5" s="150"/>
      <c r="G5" s="150"/>
      <c r="H5" s="150"/>
      <c r="I5" s="150"/>
      <c r="J5" s="18"/>
      <c r="K5" s="141"/>
      <c r="L5" s="139"/>
      <c r="M5" s="139"/>
      <c r="N5" s="139"/>
      <c r="O5" s="139"/>
      <c r="P5" s="139"/>
      <c r="Q5" s="139"/>
      <c r="R5" s="11"/>
      <c r="S5" s="11"/>
      <c r="T5" s="11"/>
    </row>
    <row r="6" spans="1:20">
      <c r="A6" s="16"/>
      <c r="B6" s="150"/>
      <c r="C6" s="150"/>
      <c r="D6" s="150"/>
      <c r="E6" s="150"/>
      <c r="F6" s="150"/>
      <c r="G6" s="150"/>
      <c r="H6" s="150"/>
      <c r="I6" s="150"/>
      <c r="J6" s="18"/>
      <c r="K6" s="141"/>
      <c r="L6" s="139"/>
      <c r="M6" s="139"/>
      <c r="N6" s="139"/>
      <c r="O6" s="139"/>
      <c r="P6" s="139"/>
      <c r="Q6" s="139"/>
      <c r="R6" s="11"/>
      <c r="S6" s="11"/>
      <c r="T6" s="11"/>
    </row>
    <row r="7" spans="1:20">
      <c r="A7" s="16"/>
      <c r="B7" s="150"/>
      <c r="C7" s="150"/>
      <c r="D7" s="150"/>
      <c r="E7" s="150"/>
      <c r="F7" s="150"/>
      <c r="G7" s="150"/>
      <c r="H7" s="150"/>
      <c r="I7" s="150"/>
      <c r="J7" s="18"/>
      <c r="K7" s="141"/>
      <c r="L7" s="139"/>
      <c r="M7" s="167"/>
      <c r="N7" s="167"/>
      <c r="O7" s="167"/>
      <c r="P7" s="167"/>
      <c r="Q7" s="167"/>
      <c r="R7" s="167"/>
      <c r="S7" s="167"/>
      <c r="T7" s="167"/>
    </row>
    <row r="8" spans="1:20">
      <c r="A8" s="16"/>
      <c r="B8" s="183" t="s">
        <v>111</v>
      </c>
      <c r="C8" s="183"/>
      <c r="D8" s="183"/>
      <c r="E8" s="183"/>
      <c r="F8" s="183"/>
      <c r="G8" s="183"/>
      <c r="H8" s="183"/>
      <c r="I8" s="150"/>
      <c r="J8" s="18"/>
      <c r="K8" s="11"/>
      <c r="M8" s="167"/>
      <c r="N8" s="167"/>
      <c r="O8" s="167"/>
      <c r="P8" s="167"/>
      <c r="Q8" s="167"/>
      <c r="R8" s="167"/>
      <c r="S8" s="167"/>
      <c r="T8" s="167"/>
    </row>
    <row r="9" spans="1:20" ht="15.75" customHeight="1">
      <c r="A9" s="16"/>
      <c r="B9" s="183" t="s">
        <v>67</v>
      </c>
      <c r="C9" s="183"/>
      <c r="D9" s="183"/>
      <c r="E9" s="183"/>
      <c r="F9" s="183"/>
      <c r="G9" s="183"/>
      <c r="H9" s="183"/>
      <c r="I9" s="3"/>
      <c r="J9" s="18"/>
      <c r="K9" s="11"/>
      <c r="M9" s="167"/>
      <c r="N9" s="167"/>
      <c r="O9" s="167"/>
      <c r="P9" s="167"/>
      <c r="Q9" s="167"/>
      <c r="R9" s="167"/>
      <c r="S9" s="167"/>
      <c r="T9" s="167"/>
    </row>
    <row r="10" spans="1:20" ht="12" customHeight="1">
      <c r="A10" s="16"/>
      <c r="B10" s="11"/>
      <c r="C10" s="149"/>
      <c r="D10" s="149"/>
      <c r="E10" s="149"/>
      <c r="F10" s="149"/>
      <c r="G10" s="149"/>
      <c r="H10" s="149"/>
      <c r="I10" s="149"/>
      <c r="J10" s="18"/>
      <c r="K10" s="11"/>
      <c r="M10" s="167"/>
      <c r="N10" s="167"/>
      <c r="O10" s="167"/>
      <c r="P10" s="167"/>
      <c r="Q10" s="167"/>
      <c r="R10" s="167"/>
      <c r="S10" s="167"/>
      <c r="T10" s="167"/>
    </row>
    <row r="11" spans="1:20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  <c r="M11" s="167"/>
      <c r="N11" s="167"/>
      <c r="O11" s="167"/>
      <c r="P11" s="167"/>
      <c r="Q11" s="167"/>
      <c r="R11" s="167"/>
      <c r="S11" s="167"/>
      <c r="T11" s="167"/>
    </row>
    <row r="12" spans="1:20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167"/>
      <c r="N12" s="167"/>
      <c r="O12" s="167"/>
      <c r="P12" s="167"/>
      <c r="Q12" s="167"/>
      <c r="R12" s="167"/>
      <c r="S12" s="167"/>
      <c r="T12" s="167"/>
    </row>
    <row r="13" spans="1:20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167"/>
      <c r="N13" s="167"/>
      <c r="O13" s="167"/>
      <c r="P13" s="167"/>
      <c r="Q13" s="167"/>
      <c r="R13" s="167"/>
      <c r="S13" s="167"/>
      <c r="T13" s="167"/>
    </row>
    <row r="14" spans="1:20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  <c r="M14" s="167"/>
      <c r="N14" s="167"/>
      <c r="O14" s="167"/>
      <c r="P14" s="167"/>
      <c r="Q14" s="167"/>
      <c r="R14" s="167"/>
      <c r="S14" s="167"/>
      <c r="T14" s="167"/>
    </row>
    <row r="15" spans="1:20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  <c r="M15" s="167"/>
      <c r="N15" s="167"/>
      <c r="O15" s="167"/>
      <c r="P15" s="167"/>
      <c r="Q15" s="167"/>
      <c r="R15" s="167"/>
      <c r="S15" s="167"/>
      <c r="T15" s="167"/>
    </row>
    <row r="16" spans="1:20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  <c r="M16" s="167"/>
      <c r="N16" s="167"/>
      <c r="O16" s="167"/>
      <c r="P16" s="167"/>
      <c r="Q16" s="167"/>
      <c r="R16" s="167"/>
      <c r="S16" s="167"/>
      <c r="T16" s="167"/>
    </row>
    <row r="17" spans="1:20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  <c r="M17" s="167"/>
      <c r="N17" s="167"/>
      <c r="O17" s="167"/>
      <c r="P17" s="167"/>
      <c r="Q17" s="167"/>
      <c r="R17" s="167"/>
      <c r="S17" s="167"/>
      <c r="T17" s="167"/>
    </row>
    <row r="18" spans="1:20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  <c r="M18" s="167"/>
      <c r="N18" s="167"/>
      <c r="O18" s="167"/>
      <c r="P18" s="167"/>
      <c r="Q18" s="167"/>
      <c r="R18" s="167"/>
      <c r="S18" s="167"/>
      <c r="T18" s="167"/>
    </row>
    <row r="19" spans="1:20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  <c r="M19" s="167"/>
      <c r="N19" s="167"/>
      <c r="O19" s="167"/>
      <c r="P19" s="167"/>
      <c r="Q19" s="167"/>
      <c r="R19" s="167"/>
      <c r="S19" s="167"/>
      <c r="T19" s="167"/>
    </row>
    <row r="20" spans="1:20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  <c r="M20" s="167"/>
      <c r="N20" s="167"/>
      <c r="O20" s="167"/>
      <c r="P20" s="167"/>
      <c r="Q20" s="167"/>
      <c r="R20" s="167"/>
      <c r="S20" s="167"/>
      <c r="T20" s="167"/>
    </row>
    <row r="21" spans="1:20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  <c r="M21" s="167"/>
      <c r="N21" s="167"/>
      <c r="O21" s="167"/>
      <c r="P21" s="167"/>
      <c r="Q21" s="167"/>
      <c r="R21" s="167"/>
      <c r="S21" s="167"/>
      <c r="T21" s="167"/>
    </row>
    <row r="22" spans="1:20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  <c r="M22" s="167"/>
      <c r="N22" s="167"/>
      <c r="O22" s="167"/>
      <c r="P22" s="167"/>
      <c r="Q22" s="167"/>
      <c r="R22" s="167"/>
      <c r="S22" s="167"/>
      <c r="T22" s="167"/>
    </row>
    <row r="23" spans="1:20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  <c r="M23" s="167"/>
      <c r="N23" s="167"/>
      <c r="O23" s="167"/>
      <c r="P23" s="167"/>
      <c r="Q23" s="167"/>
      <c r="R23" s="167"/>
      <c r="S23" s="167"/>
      <c r="T23" s="167"/>
    </row>
    <row r="24" spans="1:20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  <c r="M24" s="167"/>
      <c r="N24" s="167"/>
      <c r="O24" s="167"/>
      <c r="P24" s="167"/>
      <c r="Q24" s="167"/>
      <c r="R24" s="167"/>
      <c r="S24" s="167"/>
      <c r="T24" s="167"/>
    </row>
    <row r="25" spans="1:20" ht="14.25" customHeight="1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7"/>
      <c r="N25" s="167"/>
      <c r="O25" s="167"/>
      <c r="P25" s="167"/>
      <c r="Q25" s="167"/>
      <c r="R25" s="167"/>
      <c r="S25" s="167"/>
      <c r="T25" s="167"/>
    </row>
    <row r="26" spans="1:20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  <c r="M26" s="167"/>
      <c r="N26" s="167"/>
      <c r="O26" s="167"/>
      <c r="P26" s="167"/>
      <c r="Q26" s="167"/>
      <c r="R26" s="167"/>
      <c r="S26" s="167"/>
      <c r="T26" s="167"/>
    </row>
    <row r="27" spans="1:20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  <c r="M27" s="167"/>
      <c r="N27" s="167"/>
      <c r="O27" s="167"/>
      <c r="P27" s="167"/>
      <c r="Q27" s="167"/>
      <c r="R27" s="167"/>
      <c r="S27" s="167"/>
      <c r="T27" s="167"/>
    </row>
    <row r="28" spans="1:20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  <c r="M28" s="167"/>
      <c r="N28" s="167"/>
      <c r="O28" s="167"/>
      <c r="P28" s="167"/>
      <c r="Q28" s="167"/>
      <c r="R28" s="167"/>
      <c r="S28" s="167"/>
      <c r="T28" s="167"/>
    </row>
    <row r="29" spans="1:20">
      <c r="A29" s="16"/>
      <c r="B29" s="66" t="s">
        <v>177</v>
      </c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  <c r="M29" s="167"/>
      <c r="N29" s="167"/>
      <c r="O29" s="167"/>
      <c r="P29" s="167"/>
      <c r="Q29" s="167"/>
      <c r="R29" s="167"/>
      <c r="S29" s="167"/>
      <c r="T29" s="167"/>
    </row>
    <row r="30" spans="1:20">
      <c r="A30" s="16"/>
      <c r="B30" s="66" t="s">
        <v>176</v>
      </c>
      <c r="C30" s="4"/>
      <c r="D30" s="4"/>
      <c r="E30" s="4"/>
      <c r="F30" s="5"/>
      <c r="G30" s="8"/>
      <c r="H30" s="8"/>
      <c r="I30" s="8"/>
      <c r="J30" s="18"/>
      <c r="K30" s="11"/>
      <c r="M30" s="167"/>
      <c r="N30" s="167"/>
      <c r="O30" s="167"/>
      <c r="P30" s="167"/>
      <c r="Q30" s="167"/>
      <c r="R30" s="167"/>
      <c r="S30" s="167"/>
      <c r="T30" s="167"/>
    </row>
    <row r="31" spans="1:20">
      <c r="A31" s="16"/>
      <c r="B31" s="66" t="s">
        <v>178</v>
      </c>
      <c r="C31" s="4"/>
      <c r="D31" s="4"/>
      <c r="E31" s="4"/>
      <c r="F31" s="5"/>
      <c r="G31" s="8"/>
      <c r="H31" s="8"/>
      <c r="I31" s="8"/>
      <c r="J31" s="18"/>
      <c r="K31" s="11"/>
      <c r="M31" s="167"/>
      <c r="N31" s="167"/>
      <c r="O31" s="167"/>
      <c r="P31" s="167"/>
      <c r="Q31" s="167"/>
      <c r="R31" s="167"/>
      <c r="S31" s="167"/>
      <c r="T31" s="167"/>
    </row>
    <row r="32" spans="1:20">
      <c r="A32" s="19"/>
      <c r="B32" s="83" t="s">
        <v>179</v>
      </c>
      <c r="C32" s="86"/>
      <c r="D32" s="86"/>
      <c r="E32" s="86"/>
      <c r="F32" s="86"/>
      <c r="G32" s="86"/>
      <c r="H32" s="87"/>
      <c r="I32" s="87"/>
      <c r="J32" s="88"/>
      <c r="K32" s="11"/>
      <c r="L32" s="55"/>
      <c r="M32" s="167"/>
      <c r="N32" s="167"/>
      <c r="O32" s="167"/>
      <c r="P32" s="167"/>
      <c r="Q32" s="167"/>
      <c r="R32" s="167"/>
      <c r="S32" s="167"/>
      <c r="T32" s="167"/>
    </row>
    <row r="33" spans="2:12">
      <c r="K33" s="55"/>
      <c r="L33" s="55"/>
    </row>
    <row r="34" spans="2:12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 xml:space="preserve">&amp;C&amp;P 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>
      <c r="A3" s="16"/>
      <c r="B3" s="167"/>
      <c r="C3" s="167"/>
      <c r="D3" s="167"/>
      <c r="E3" s="167"/>
      <c r="F3" s="167"/>
      <c r="G3" s="11"/>
      <c r="H3" s="167"/>
      <c r="I3" s="167"/>
      <c r="J3" s="17"/>
      <c r="K3" s="11"/>
    </row>
    <row r="4" spans="1:22">
      <c r="A4" s="16"/>
      <c r="B4" s="167"/>
      <c r="C4" s="167"/>
      <c r="D4" s="167"/>
      <c r="E4" s="167"/>
      <c r="F4" s="167"/>
      <c r="G4" s="11"/>
      <c r="H4" s="167"/>
      <c r="I4" s="167"/>
      <c r="J4" s="18"/>
      <c r="K4" s="11"/>
    </row>
    <row r="5" spans="1:22">
      <c r="A5" s="16"/>
      <c r="B5" s="167"/>
      <c r="C5" s="167"/>
      <c r="D5" s="167"/>
      <c r="E5" s="167"/>
      <c r="F5" s="167"/>
      <c r="G5" s="167"/>
      <c r="H5" s="167"/>
      <c r="I5" s="167"/>
      <c r="J5" s="18"/>
      <c r="K5" s="11"/>
    </row>
    <row r="6" spans="1:22">
      <c r="A6" s="16"/>
      <c r="B6" s="167"/>
      <c r="C6" s="167"/>
      <c r="D6" s="167"/>
      <c r="E6" s="167"/>
      <c r="F6" s="167"/>
      <c r="G6" s="167"/>
      <c r="H6" s="167"/>
      <c r="I6" s="167"/>
      <c r="J6" s="18"/>
      <c r="K6" s="11"/>
    </row>
    <row r="7" spans="1:22">
      <c r="A7" s="16"/>
      <c r="B7" s="167"/>
      <c r="C7" s="183" t="s">
        <v>94</v>
      </c>
      <c r="D7" s="183"/>
      <c r="E7" s="183"/>
      <c r="F7" s="183"/>
      <c r="G7" s="183"/>
      <c r="H7" s="183"/>
      <c r="I7" s="183"/>
      <c r="J7" s="18"/>
      <c r="K7" s="11"/>
    </row>
    <row r="8" spans="1:22">
      <c r="A8" s="16"/>
      <c r="B8" s="167"/>
      <c r="C8" s="183" t="s">
        <v>165</v>
      </c>
      <c r="D8" s="183"/>
      <c r="E8" s="183"/>
      <c r="F8" s="183"/>
      <c r="G8" s="183"/>
      <c r="H8" s="183"/>
      <c r="I8" s="183"/>
      <c r="J8" s="18"/>
      <c r="K8" s="11"/>
    </row>
    <row r="9" spans="1:22">
      <c r="A9" s="16"/>
      <c r="B9" s="167"/>
      <c r="C9" s="165"/>
      <c r="D9" s="165"/>
      <c r="E9" s="165"/>
      <c r="F9" s="165"/>
      <c r="G9" s="167"/>
      <c r="H9" s="167"/>
      <c r="I9" s="167"/>
      <c r="J9" s="18"/>
      <c r="K9" s="11"/>
    </row>
    <row r="10" spans="1:22" ht="15.75" customHeight="1">
      <c r="A10" s="16"/>
      <c r="B10" s="11"/>
      <c r="C10" s="184" t="s">
        <v>1</v>
      </c>
      <c r="D10" s="184"/>
      <c r="E10" s="184"/>
      <c r="F10" s="184"/>
      <c r="G10" s="184"/>
      <c r="H10" s="184"/>
      <c r="I10" s="184"/>
      <c r="J10" s="18"/>
      <c r="K10" s="11"/>
    </row>
    <row r="11" spans="1:22">
      <c r="A11" s="16"/>
      <c r="B11" s="11"/>
      <c r="C11" s="165">
        <v>2006</v>
      </c>
      <c r="D11" s="165">
        <v>2007</v>
      </c>
      <c r="E11" s="165">
        <v>2008</v>
      </c>
      <c r="F11" s="165">
        <v>2009</v>
      </c>
      <c r="G11" s="165">
        <v>2010</v>
      </c>
      <c r="H11" s="165">
        <v>2011</v>
      </c>
      <c r="I11" s="165">
        <v>2012</v>
      </c>
      <c r="J11" s="18"/>
      <c r="K11" s="11"/>
      <c r="M11" s="2"/>
    </row>
    <row r="12" spans="1:22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8"/>
      <c r="K12" s="11"/>
    </row>
    <row r="13" spans="1:22">
      <c r="A13" s="16"/>
      <c r="B13" s="11" t="s">
        <v>20</v>
      </c>
      <c r="C13" s="26">
        <f>+[3]Cuadro1!C3</f>
        <v>78.904700062328104</v>
      </c>
      <c r="D13" s="26">
        <f>+[3]Cuadro1!D3</f>
        <v>79.337040496932801</v>
      </c>
      <c r="E13" s="26">
        <f>+[3]Cuadro1!E3</f>
        <v>79.735294579339495</v>
      </c>
      <c r="F13" s="26">
        <f>+[3]Cuadro1!F3</f>
        <v>80.104246990646502</v>
      </c>
      <c r="G13" s="26">
        <f>+[3]Cuadro1!G3</f>
        <v>80.438702086749103</v>
      </c>
      <c r="H13" s="26">
        <f>+[3]Cuadro1!H3</f>
        <v>80.747923039011795</v>
      </c>
      <c r="I13" s="168">
        <f>+[3]Cuadro1!I3</f>
        <v>81.021139390000002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>
      <c r="A14" s="16"/>
      <c r="B14" s="11" t="s">
        <v>28</v>
      </c>
      <c r="C14" s="26">
        <f>+[3]Cuadro1!C4</f>
        <v>67.746865832905897</v>
      </c>
      <c r="D14" s="26">
        <f>+[3]Cuadro1!D4</f>
        <v>64.766373125274498</v>
      </c>
      <c r="E14" s="26">
        <f>+[3]Cuadro1!E4</f>
        <v>65.540035061732993</v>
      </c>
      <c r="F14" s="26">
        <f>+[3]Cuadro1!F4</f>
        <v>66.653700881815197</v>
      </c>
      <c r="G14" s="26">
        <f>+[3]Cuadro1!G4</f>
        <v>68.365927430731901</v>
      </c>
      <c r="H14" s="26">
        <f>+[3]Cuadro1!H4</f>
        <v>70.966924058991097</v>
      </c>
      <c r="I14" s="33">
        <f>+[3]Cuadro1!I4</f>
        <v>73.212391839999995</v>
      </c>
      <c r="J14" s="18"/>
      <c r="K14" s="11"/>
      <c r="L14" s="22"/>
      <c r="M14" s="31"/>
    </row>
    <row r="15" spans="1:22">
      <c r="A15" s="16"/>
      <c r="B15" s="11" t="s">
        <v>27</v>
      </c>
      <c r="C15" s="26">
        <f>+[3]Cuadro1!C5</f>
        <v>60.179948943662801</v>
      </c>
      <c r="D15" s="26">
        <f>+[3]Cuadro1!D5</f>
        <v>57.600441059139598</v>
      </c>
      <c r="E15" s="26">
        <f>+[3]Cuadro1!E5</f>
        <v>59.074783910976898</v>
      </c>
      <c r="F15" s="26">
        <f>+[3]Cuadro1!F5</f>
        <v>59.094037099350601</v>
      </c>
      <c r="G15" s="26">
        <f>+[3]Cuadro1!G5</f>
        <v>60.432503809040099</v>
      </c>
      <c r="H15" s="26">
        <f>+[3]Cuadro1!H5</f>
        <v>64.171080457975904</v>
      </c>
      <c r="I15" s="33">
        <f>+[3]Cuadro1!I5</f>
        <v>65.703333439999994</v>
      </c>
      <c r="J15" s="18"/>
      <c r="K15" s="11"/>
      <c r="M15" s="31"/>
    </row>
    <row r="16" spans="1:22">
      <c r="A16" s="16"/>
      <c r="B16" s="95" t="s">
        <v>29</v>
      </c>
      <c r="C16" s="26">
        <f>+[3]Cuadro1!C6</f>
        <v>11.1693977222599</v>
      </c>
      <c r="D16" s="26">
        <f>+[3]Cuadro1!D6</f>
        <v>11.0642787612551</v>
      </c>
      <c r="E16" s="26">
        <f>+[3]Cuadro1!E6</f>
        <v>9.8645829906352205</v>
      </c>
      <c r="F16" s="26">
        <f>+[3]Cuadro1!F6</f>
        <v>11.341692860797499</v>
      </c>
      <c r="G16" s="26">
        <f>+[3]Cuadro1!G6</f>
        <v>11.604361357859601</v>
      </c>
      <c r="H16" s="26">
        <f>+[3]Cuadro1!H6</f>
        <v>9.5760796092459604</v>
      </c>
      <c r="I16" s="33">
        <f>+[3]Cuadro1!I6</f>
        <v>10.256540210000001</v>
      </c>
      <c r="J16" s="18"/>
      <c r="K16" s="11"/>
    </row>
    <row r="17" spans="1:12">
      <c r="A17" s="16"/>
      <c r="B17" s="11" t="s">
        <v>30</v>
      </c>
      <c r="C17" s="26">
        <f>+[3]Cuadro1!C7</f>
        <v>10.135014974800701</v>
      </c>
      <c r="D17" s="26">
        <f>+[3]Cuadro1!D7</f>
        <v>10.4252458775264</v>
      </c>
      <c r="E17" s="26">
        <f>+[3]Cuadro1!E7</f>
        <v>9.3350428903075198</v>
      </c>
      <c r="F17" s="26">
        <f>+[3]Cuadro1!F7</f>
        <v>10.858750386239301</v>
      </c>
      <c r="G17" s="26">
        <f>+[3]Cuadro1!G7</f>
        <v>11.043888441606001</v>
      </c>
      <c r="H17" s="26">
        <f>+[3]Cuadro1!H7</f>
        <v>8.9241173018200595</v>
      </c>
      <c r="I17" s="33">
        <f>+[3]Cuadro1!I7</f>
        <v>9.537188402</v>
      </c>
      <c r="J17" s="18"/>
      <c r="K17" s="11"/>
    </row>
    <row r="18" spans="1:12">
      <c r="A18" s="16"/>
      <c r="B18" s="11" t="s">
        <v>31</v>
      </c>
      <c r="C18" s="26">
        <f>+[3]Cuadro1!C8</f>
        <v>1.0343737430392499</v>
      </c>
      <c r="D18" s="26">
        <f>+[3]Cuadro1!D8</f>
        <v>0.63902365608345002</v>
      </c>
      <c r="E18" s="26">
        <f>+[3]Cuadro1!E8</f>
        <v>0.52954904027841099</v>
      </c>
      <c r="F18" s="26">
        <f>+[3]Cuadro1!F8</f>
        <v>0.48295109837698902</v>
      </c>
      <c r="G18" s="26">
        <f>+[3]Cuadro1!G8</f>
        <v>0.56046466210916801</v>
      </c>
      <c r="H18" s="26">
        <f>+[3]Cuadro1!H8</f>
        <v>0.65195449659424298</v>
      </c>
      <c r="I18" s="33">
        <f>+[3]Cuadro1!I8</f>
        <v>0.71934436400000001</v>
      </c>
      <c r="J18" s="18"/>
      <c r="K18" s="11"/>
    </row>
    <row r="19" spans="1:12">
      <c r="A19" s="16"/>
      <c r="B19" s="11" t="s">
        <v>17</v>
      </c>
      <c r="C19" s="26">
        <f>+[3]Cuadro1!C9</f>
        <v>30.9166310466819</v>
      </c>
      <c r="D19" s="26">
        <f>+[3]Cuadro1!D9</f>
        <v>31.271714379282599</v>
      </c>
      <c r="E19" s="26">
        <f>+[3]Cuadro1!E9</f>
        <v>26.660855102709299</v>
      </c>
      <c r="F19" s="26">
        <f>+[3]Cuadro1!F9</f>
        <v>23.066153917399902</v>
      </c>
      <c r="G19" s="26">
        <f>+[3]Cuadro1!G9</f>
        <v>32.887350903325299</v>
      </c>
      <c r="H19" s="26">
        <f>+[3]Cuadro1!H9</f>
        <v>32.739881965836403</v>
      </c>
      <c r="I19" s="33">
        <f>+[3]Cuadro1!I9</f>
        <v>35.929456649999999</v>
      </c>
      <c r="J19" s="18"/>
      <c r="K19" s="11"/>
    </row>
    <row r="20" spans="1:12">
      <c r="A20" s="16"/>
      <c r="B20" s="11" t="s">
        <v>10</v>
      </c>
      <c r="C20" s="26">
        <f>+[3]Cuadro1!C10</f>
        <v>15.1432913874434</v>
      </c>
      <c r="D20" s="26">
        <f>+[3]Cuadro1!D10</f>
        <v>8.1458698767306608</v>
      </c>
      <c r="E20" s="26">
        <f>+[3]Cuadro1!E10</f>
        <v>7.4507068997824399</v>
      </c>
      <c r="F20" s="26">
        <f>+[3]Cuadro1!F10</f>
        <v>5.98303298153614</v>
      </c>
      <c r="G20" s="26">
        <f>+[3]Cuadro1!G10</f>
        <v>11.703460616092601</v>
      </c>
      <c r="H20" s="26">
        <f>+[3]Cuadro1!H10</f>
        <v>11.892170844133799</v>
      </c>
      <c r="I20" s="33">
        <f>+[3]Cuadro1!I10</f>
        <v>12.5627616</v>
      </c>
      <c r="J20" s="18"/>
      <c r="K20" s="11"/>
    </row>
    <row r="21" spans="1:12">
      <c r="A21" s="16"/>
      <c r="B21" s="11" t="s">
        <v>19</v>
      </c>
      <c r="C21" s="26">
        <f>+[3]Cuadro1!C11</f>
        <v>7.13681324751881</v>
      </c>
      <c r="D21" s="26">
        <f>+[3]Cuadro1!D11</f>
        <v>23.548055407580001</v>
      </c>
      <c r="E21" s="26">
        <f>+[3]Cuadro1!E11</f>
        <v>18.588169012271301</v>
      </c>
      <c r="F21" s="26">
        <f>+[3]Cuadro1!F11</f>
        <v>14.757440867983901</v>
      </c>
      <c r="G21" s="26">
        <f>+[3]Cuadro1!G11</f>
        <v>19.810829866730199</v>
      </c>
      <c r="H21" s="26">
        <f>+[3]Cuadro1!H11</f>
        <v>19.1147219023687</v>
      </c>
      <c r="I21" s="33">
        <f>+[3]Cuadro1!I11</f>
        <v>20.78704123</v>
      </c>
      <c r="J21" s="18"/>
      <c r="K21" s="11"/>
    </row>
    <row r="22" spans="1:12">
      <c r="A22" s="16"/>
      <c r="B22" s="11" t="s">
        <v>11</v>
      </c>
      <c r="C22" s="26">
        <f>+[3]Cuadro1!C12</f>
        <v>23.177791282406801</v>
      </c>
      <c r="D22" s="26">
        <f>+[3]Cuadro1!D12</f>
        <v>27.357937864913001</v>
      </c>
      <c r="E22" s="26">
        <f>+[3]Cuadro1!E12</f>
        <v>22.899156283211902</v>
      </c>
      <c r="F22" s="26">
        <f>+[3]Cuadro1!F12</f>
        <v>19.907197361525402</v>
      </c>
      <c r="G22" s="26">
        <f>+[3]Cuadro1!G12</f>
        <v>27.2433980463761</v>
      </c>
      <c r="H22" s="26">
        <f>+[3]Cuadro1!H12</f>
        <v>27.579195193776599</v>
      </c>
      <c r="I22" s="33">
        <f>+[3]Cuadro1!I12</f>
        <v>29.730330330000001</v>
      </c>
      <c r="J22" s="18"/>
      <c r="K22" s="11"/>
    </row>
    <row r="23" spans="1:12">
      <c r="A23" s="16"/>
      <c r="B23" s="11" t="s">
        <v>18</v>
      </c>
      <c r="C23" s="26">
        <f>+[3]Cuadro1!C13</f>
        <v>10.607611958482099</v>
      </c>
      <c r="D23" s="26">
        <f>+[3]Cuadro1!D13</f>
        <v>9.2652109195154608</v>
      </c>
      <c r="E23" s="26">
        <f>+[3]Cuadro1!E13</f>
        <v>10.252219253363901</v>
      </c>
      <c r="F23" s="26">
        <f>+[3]Cuadro1!F13</f>
        <v>11.1459839177853</v>
      </c>
      <c r="G23" s="26">
        <f>+[3]Cuadro1!G13</f>
        <v>13.9555461494994</v>
      </c>
      <c r="H23" s="26">
        <f>+[3]Cuadro1!H13</f>
        <v>13.2007819579787</v>
      </c>
      <c r="I23" s="33">
        <f>+[3]Cuadro1!I13</f>
        <v>13.76494591</v>
      </c>
      <c r="J23" s="18"/>
      <c r="K23" s="11"/>
    </row>
    <row r="24" spans="1:12">
      <c r="A24" s="16"/>
      <c r="B24" s="11" t="s">
        <v>10</v>
      </c>
      <c r="C24" s="26">
        <f>+[3]Cuadro1!C14</f>
        <v>5.8118398578310098</v>
      </c>
      <c r="D24" s="26">
        <f>+[3]Cuadro1!D14</f>
        <v>2.4497552413255299</v>
      </c>
      <c r="E24" s="26">
        <f>+[3]Cuadro1!E14</f>
        <v>3.1567234150897798</v>
      </c>
      <c r="F24" s="26">
        <f>+[3]Cuadro1!F14</f>
        <v>3.3905492087603202</v>
      </c>
      <c r="G24" s="26">
        <f>+[3]Cuadro1!G14</f>
        <v>5.8036292812802799</v>
      </c>
      <c r="H24" s="26">
        <f>+[3]Cuadro1!H14</f>
        <v>5.6535424386697404</v>
      </c>
      <c r="I24" s="33">
        <f>+[3]Cuadro1!I14</f>
        <v>6.1054518440000001</v>
      </c>
      <c r="J24" s="18"/>
      <c r="K24" s="11"/>
    </row>
    <row r="25" spans="1:12">
      <c r="A25" s="16"/>
      <c r="B25" s="11" t="s">
        <v>19</v>
      </c>
      <c r="C25" s="26">
        <f>+[3]Cuadro1!C15</f>
        <v>2.5302960464203101</v>
      </c>
      <c r="D25" s="26">
        <f>+[3]Cuadro1!D15</f>
        <v>7.1931339675985999</v>
      </c>
      <c r="E25" s="26">
        <f>+[3]Cuadro1!E15</f>
        <v>7.0024667111995402</v>
      </c>
      <c r="F25" s="26">
        <f>+[3]Cuadro1!F15</f>
        <v>7.4602068974854703</v>
      </c>
      <c r="G25" s="26">
        <f>+[3]Cuadro1!G15</f>
        <v>8.2359358045471396</v>
      </c>
      <c r="H25" s="26">
        <f>+[3]Cuadro1!H15</f>
        <v>7.7016596611317496</v>
      </c>
      <c r="I25" s="33">
        <f>+[3]Cuadro1!I15</f>
        <v>7.890937815</v>
      </c>
      <c r="J25" s="18"/>
      <c r="K25" s="11"/>
    </row>
    <row r="26" spans="1:12">
      <c r="A26" s="16"/>
      <c r="B26" s="11" t="s">
        <v>11</v>
      </c>
      <c r="C26" s="26">
        <f>+[3]Cuadro1!C16</f>
        <v>7.8850895539093298</v>
      </c>
      <c r="D26" s="26">
        <f>+[3]Cuadro1!D16</f>
        <v>8.1469033729903693</v>
      </c>
      <c r="E26" s="26">
        <f>+[3]Cuadro1!E16</f>
        <v>8.3868985379962204</v>
      </c>
      <c r="F26" s="26">
        <f>+[3]Cuadro1!F16</f>
        <v>9.2567208222362698</v>
      </c>
      <c r="G26" s="26">
        <f>+[3]Cuadro1!G16</f>
        <v>11.179429747573399</v>
      </c>
      <c r="H26" s="26">
        <f>+[3]Cuadro1!H16</f>
        <v>10.4808785373499</v>
      </c>
      <c r="I26" s="33">
        <f>+[3]Cuadro1!I16</f>
        <v>10.69949761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>
      <c r="A32" s="16"/>
      <c r="B32" s="66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>
      <c r="A41" s="16"/>
      <c r="B41" s="66" t="str">
        <f>+Índice!B47</f>
        <v>Fuente: Departamento Administrativo Nacional de Estadística, Gran Encuesta Integrada de Hogares (GEIH) Julio 2012.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>
      <c r="B43" s="22" t="s">
        <v>23</v>
      </c>
      <c r="E43" s="22" t="s">
        <v>21</v>
      </c>
      <c r="K43" s="55"/>
      <c r="L43" s="55"/>
    </row>
    <row r="44" spans="1:12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&amp;C&amp;"-,Negrita"&amp;12&amp;K004559&amp;P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</row>
    <row r="3" spans="1:14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</row>
    <row r="4" spans="1:14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</row>
    <row r="5" spans="1:14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</row>
    <row r="6" spans="1:14">
      <c r="A6" s="16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8"/>
      <c r="M6" s="11"/>
    </row>
    <row r="7" spans="1:14">
      <c r="A7" s="16"/>
      <c r="B7" s="167"/>
      <c r="C7" s="183" t="s">
        <v>5</v>
      </c>
      <c r="D7" s="183"/>
      <c r="E7" s="183"/>
      <c r="F7" s="183"/>
      <c r="G7" s="183"/>
      <c r="H7" s="183"/>
      <c r="I7" s="183"/>
      <c r="J7" s="183"/>
      <c r="K7" s="183"/>
      <c r="L7" s="18"/>
      <c r="M7" s="11"/>
    </row>
    <row r="8" spans="1:14">
      <c r="A8" s="16"/>
      <c r="B8" s="167"/>
      <c r="C8" s="183" t="s">
        <v>166</v>
      </c>
      <c r="D8" s="183"/>
      <c r="E8" s="183"/>
      <c r="F8" s="183"/>
      <c r="G8" s="183"/>
      <c r="H8" s="183"/>
      <c r="I8" s="183"/>
      <c r="J8" s="183"/>
      <c r="K8" s="183"/>
      <c r="L8" s="18"/>
      <c r="M8" s="11"/>
    </row>
    <row r="9" spans="1:14">
      <c r="A9" s="16"/>
      <c r="B9" s="167"/>
      <c r="C9" s="165"/>
      <c r="D9" s="165"/>
      <c r="E9" s="165"/>
      <c r="F9" s="165"/>
      <c r="G9" s="165"/>
      <c r="H9" s="165"/>
      <c r="I9" s="167"/>
      <c r="J9" s="167"/>
      <c r="K9" s="167"/>
      <c r="L9" s="18"/>
      <c r="M9" s="11"/>
    </row>
    <row r="10" spans="1:14" ht="15.75" customHeight="1">
      <c r="A10" s="16"/>
      <c r="B10" s="11"/>
      <c r="C10" s="184" t="s">
        <v>1</v>
      </c>
      <c r="D10" s="184"/>
      <c r="E10" s="184"/>
      <c r="F10" s="184"/>
      <c r="G10" s="184"/>
      <c r="H10" s="184"/>
      <c r="I10" s="184"/>
      <c r="J10" s="184"/>
      <c r="K10" s="166" t="s">
        <v>158</v>
      </c>
      <c r="L10" s="18"/>
      <c r="M10" s="11"/>
    </row>
    <row r="11" spans="1:14">
      <c r="A11" s="16"/>
      <c r="B11" s="11"/>
      <c r="C11" s="165">
        <v>2005</v>
      </c>
      <c r="D11" s="165">
        <v>2006</v>
      </c>
      <c r="E11" s="165">
        <v>2007</v>
      </c>
      <c r="F11" s="165">
        <v>2008</v>
      </c>
      <c r="G11" s="165">
        <v>2009</v>
      </c>
      <c r="H11" s="165">
        <v>2010</v>
      </c>
      <c r="I11" s="165">
        <v>2011</v>
      </c>
      <c r="J11" s="165">
        <v>2012</v>
      </c>
      <c r="K11" s="90"/>
      <c r="L11" s="18"/>
      <c r="N11" s="2"/>
    </row>
    <row r="12" spans="1:14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  <c r="M12" s="11"/>
    </row>
    <row r="13" spans="1:14">
      <c r="A13" s="16"/>
      <c r="B13" s="11" t="str">
        <f>+[3]Cuadro2!A2</f>
        <v>Medellín</v>
      </c>
      <c r="C13" s="26">
        <f>+[3]Cuadro2!B2</f>
        <v>81.355997316382499</v>
      </c>
      <c r="D13" s="26">
        <f>+[3]Cuadro2!C2</f>
        <v>81.760553541846406</v>
      </c>
      <c r="E13" s="26">
        <f>+[3]Cuadro2!D2</f>
        <v>82.170734581720694</v>
      </c>
      <c r="F13" s="26">
        <f>+[3]Cuadro2!E2</f>
        <v>82.554246635115703</v>
      </c>
      <c r="G13" s="26">
        <f>+[3]Cuadro2!F2</f>
        <v>82.900803512967997</v>
      </c>
      <c r="H13" s="26">
        <f>+[3]Cuadro2!G2</f>
        <v>83.203098200905202</v>
      </c>
      <c r="I13" s="26">
        <f>+[3]Cuadro2!H2</f>
        <v>83.475006350387602</v>
      </c>
      <c r="J13" s="33">
        <f>+[3]Cuadro2!I2</f>
        <v>83.725036849999995</v>
      </c>
      <c r="K13" s="42">
        <f>+[3]Cuadro2!J2</f>
        <v>1</v>
      </c>
      <c r="L13" s="18"/>
      <c r="M13" s="11"/>
    </row>
    <row r="14" spans="1:14">
      <c r="A14" s="16"/>
      <c r="B14" s="11" t="str">
        <f>+[3]Cuadro2!A3</f>
        <v>Manizales</v>
      </c>
      <c r="C14" s="26">
        <f>+[3]Cuadro2!B3</f>
        <v>81.849373923229194</v>
      </c>
      <c r="D14" s="26">
        <f>+[3]Cuadro2!C3</f>
        <v>82.049281045640598</v>
      </c>
      <c r="E14" s="26">
        <f>+[3]Cuadro2!D3</f>
        <v>82.296467071071106</v>
      </c>
      <c r="F14" s="26">
        <f>+[3]Cuadro2!E3</f>
        <v>82.537398730973806</v>
      </c>
      <c r="G14" s="26">
        <f>+[3]Cuadro2!F3</f>
        <v>82.761971211808302</v>
      </c>
      <c r="H14" s="26">
        <f>+[3]Cuadro2!G3</f>
        <v>82.949078035547899</v>
      </c>
      <c r="I14" s="26">
        <f>+[3]Cuadro2!H3</f>
        <v>83.111014216137903</v>
      </c>
      <c r="J14" s="33">
        <f>+[3]Cuadro2!I3</f>
        <v>83.39317561</v>
      </c>
      <c r="K14" s="42">
        <f>+[3]Cuadro2!J3</f>
        <v>2</v>
      </c>
      <c r="L14" s="18"/>
      <c r="M14" s="11"/>
    </row>
    <row r="15" spans="1:14">
      <c r="A15" s="16"/>
      <c r="B15" s="11" t="str">
        <f>+[3]Cuadro2!A4</f>
        <v>Popayán</v>
      </c>
      <c r="C15" s="26">
        <f>+[3]Cuadro2!B4</f>
        <v>0</v>
      </c>
      <c r="D15" s="26">
        <f>+[3]Cuadro2!C4</f>
        <v>0</v>
      </c>
      <c r="E15" s="26">
        <f>+[3]Cuadro2!D4</f>
        <v>80.6286600267441</v>
      </c>
      <c r="F15" s="26">
        <f>+[3]Cuadro2!E4</f>
        <v>81.119208559661402</v>
      </c>
      <c r="G15" s="26">
        <f>+[3]Cuadro2!F4</f>
        <v>81.631212795356603</v>
      </c>
      <c r="H15" s="26">
        <f>+[3]Cuadro2!G4</f>
        <v>82.094205058691898</v>
      </c>
      <c r="I15" s="26">
        <f>+[3]Cuadro2!H4</f>
        <v>82.518456199390101</v>
      </c>
      <c r="J15" s="33">
        <f>+[3]Cuadro2!I4</f>
        <v>82.636713080000007</v>
      </c>
      <c r="K15" s="42">
        <f>+[3]Cuadro2!J4</f>
        <v>3</v>
      </c>
      <c r="L15" s="18"/>
      <c r="M15" s="11"/>
    </row>
    <row r="16" spans="1:14">
      <c r="A16" s="16"/>
      <c r="B16" s="11" t="str">
        <f>+[3]Cuadro2!A5</f>
        <v>Pereira</v>
      </c>
      <c r="C16" s="26">
        <f>+[3]Cuadro2!B5</f>
        <v>79.230529222568606</v>
      </c>
      <c r="D16" s="26">
        <f>+[3]Cuadro2!C5</f>
        <v>79.731297667537007</v>
      </c>
      <c r="E16" s="26">
        <f>+[3]Cuadro2!D5</f>
        <v>80.205593138557006</v>
      </c>
      <c r="F16" s="26">
        <f>+[3]Cuadro2!E5</f>
        <v>80.639414226989302</v>
      </c>
      <c r="G16" s="26">
        <f>+[3]Cuadro2!F5</f>
        <v>81.036241453046998</v>
      </c>
      <c r="H16" s="26">
        <f>+[3]Cuadro2!G5</f>
        <v>81.3689363645789</v>
      </c>
      <c r="I16" s="26">
        <f>+[3]Cuadro2!H5</f>
        <v>81.654240092422398</v>
      </c>
      <c r="J16" s="33">
        <f>+[3]Cuadro2!I5</f>
        <v>81.816245379999998</v>
      </c>
      <c r="K16" s="42">
        <f>+[3]Cuadro2!J5</f>
        <v>4</v>
      </c>
      <c r="L16" s="18"/>
      <c r="M16" s="11"/>
    </row>
    <row r="17" spans="1:15">
      <c r="A17" s="16"/>
      <c r="B17" s="11" t="str">
        <f>+[3]Cuadro2!A6</f>
        <v>Bucaramanga</v>
      </c>
      <c r="C17" s="26">
        <f>+[3]Cuadro2!B6</f>
        <v>79.087754289235804</v>
      </c>
      <c r="D17" s="26">
        <f>+[3]Cuadro2!C6</f>
        <v>79.521594479699303</v>
      </c>
      <c r="E17" s="26">
        <f>+[3]Cuadro2!D6</f>
        <v>79.961500185284194</v>
      </c>
      <c r="F17" s="26">
        <f>+[3]Cuadro2!E6</f>
        <v>80.393101609926106</v>
      </c>
      <c r="G17" s="26">
        <f>+[3]Cuadro2!F6</f>
        <v>80.8117621747393</v>
      </c>
      <c r="H17" s="26">
        <f>+[3]Cuadro2!G6</f>
        <v>81.176595159769207</v>
      </c>
      <c r="I17" s="26">
        <f>+[3]Cuadro2!H6</f>
        <v>81.500454298247604</v>
      </c>
      <c r="J17" s="33">
        <f>+[3]Cuadro2!I6</f>
        <v>81.782807000000005</v>
      </c>
      <c r="K17" s="42">
        <f>+[3]Cuadro2!J6</f>
        <v>5</v>
      </c>
      <c r="L17" s="18"/>
      <c r="M17" s="11"/>
    </row>
    <row r="18" spans="1:15">
      <c r="A18" s="16"/>
      <c r="B18" s="11" t="str">
        <f>+[3]Cuadro2!A7</f>
        <v>Cali</v>
      </c>
      <c r="C18" s="26">
        <f>+[3]Cuadro2!B7</f>
        <v>78.843876866487605</v>
      </c>
      <c r="D18" s="26">
        <f>+[3]Cuadro2!C7</f>
        <v>79.231580802593996</v>
      </c>
      <c r="E18" s="26">
        <f>+[3]Cuadro2!D7</f>
        <v>79.624671973624999</v>
      </c>
      <c r="F18" s="26">
        <f>+[3]Cuadro2!E7</f>
        <v>80.007703393503803</v>
      </c>
      <c r="G18" s="26">
        <f>+[3]Cuadro2!F7</f>
        <v>80.388562635572995</v>
      </c>
      <c r="H18" s="26">
        <f>+[3]Cuadro2!G7</f>
        <v>80.713019504846798</v>
      </c>
      <c r="I18" s="26">
        <f>+[3]Cuadro2!H7</f>
        <v>80.989516848429005</v>
      </c>
      <c r="J18" s="33">
        <f>+[3]Cuadro2!I7</f>
        <v>81.318929490000002</v>
      </c>
      <c r="K18" s="42">
        <f>+[3]Cuadro2!J7</f>
        <v>6</v>
      </c>
      <c r="L18" s="18"/>
      <c r="M18" s="11"/>
    </row>
    <row r="19" spans="1:15">
      <c r="A19" s="16"/>
      <c r="B19" s="11" t="str">
        <f>+[3]Cuadro2!A8</f>
        <v>Pasto</v>
      </c>
      <c r="C19" s="26">
        <f>+[3]Cuadro2!B8</f>
        <v>77.980451225776307</v>
      </c>
      <c r="D19" s="26">
        <f>+[3]Cuadro2!C8</f>
        <v>78.464065639405504</v>
      </c>
      <c r="E19" s="26">
        <f>+[3]Cuadro2!D8</f>
        <v>78.927620368351498</v>
      </c>
      <c r="F19" s="26">
        <f>+[3]Cuadro2!E8</f>
        <v>79.418815763376401</v>
      </c>
      <c r="G19" s="26">
        <f>+[3]Cuadro2!F8</f>
        <v>79.9536408921375</v>
      </c>
      <c r="H19" s="26">
        <f>+[3]Cuadro2!G8</f>
        <v>80.4788081140956</v>
      </c>
      <c r="I19" s="26">
        <f>+[3]Cuadro2!H8</f>
        <v>80.975158977501707</v>
      </c>
      <c r="J19" s="33">
        <f>+[3]Cuadro2!I8</f>
        <v>81.243651139999997</v>
      </c>
      <c r="K19" s="42">
        <f>+[3]Cuadro2!J8</f>
        <v>7</v>
      </c>
      <c r="L19" s="18"/>
      <c r="M19" s="11"/>
    </row>
    <row r="20" spans="1:15">
      <c r="A20" s="16"/>
      <c r="B20" s="11" t="str">
        <f>+[3]Cuadro2!A9</f>
        <v>Armenia</v>
      </c>
      <c r="C20" s="26">
        <f>+[3]Cuadro2!B9</f>
        <v>0</v>
      </c>
      <c r="D20" s="26">
        <f>+[3]Cuadro2!C9</f>
        <v>0</v>
      </c>
      <c r="E20" s="26">
        <f>+[3]Cuadro2!D9</f>
        <v>79.811038443902802</v>
      </c>
      <c r="F20" s="26">
        <f>+[3]Cuadro2!E9</f>
        <v>80.182214309366003</v>
      </c>
      <c r="G20" s="26">
        <f>+[3]Cuadro2!F9</f>
        <v>80.506547759637897</v>
      </c>
      <c r="H20" s="26">
        <f>+[3]Cuadro2!G9</f>
        <v>80.766757775057201</v>
      </c>
      <c r="I20" s="26">
        <f>+[3]Cuadro2!H9</f>
        <v>80.989942067820294</v>
      </c>
      <c r="J20" s="33">
        <f>+[3]Cuadro2!I9</f>
        <v>81.208266339999994</v>
      </c>
      <c r="K20" s="42">
        <f>+[3]Cuadro2!J9</f>
        <v>8</v>
      </c>
      <c r="L20" s="18"/>
      <c r="M20" s="11"/>
    </row>
    <row r="21" spans="1:15">
      <c r="A21" s="16"/>
      <c r="B21" s="12" t="str">
        <f>+[3]Cuadro2!A10</f>
        <v>Bogotá</v>
      </c>
      <c r="C21" s="47">
        <f>+[3]Cuadro2!B10</f>
        <v>78.436391253451902</v>
      </c>
      <c r="D21" s="47">
        <f>+[3]Cuadro2!C10</f>
        <v>78.904700062328104</v>
      </c>
      <c r="E21" s="47">
        <f>+[3]Cuadro2!D10</f>
        <v>79.337040496932801</v>
      </c>
      <c r="F21" s="47">
        <f>+[3]Cuadro2!E10</f>
        <v>79.735294579339495</v>
      </c>
      <c r="G21" s="47">
        <f>+[3]Cuadro2!F10</f>
        <v>80.104246990646502</v>
      </c>
      <c r="H21" s="47">
        <f>+[3]Cuadro2!G10</f>
        <v>80.438702086749103</v>
      </c>
      <c r="I21" s="47">
        <f>+[3]Cuadro2!H10</f>
        <v>80.747923039011795</v>
      </c>
      <c r="J21" s="47">
        <f>+[3]Cuadro2!I10</f>
        <v>81.021139390000002</v>
      </c>
      <c r="K21" s="96">
        <f>+[3]Cuadro2!J10</f>
        <v>9</v>
      </c>
      <c r="L21" s="18"/>
      <c r="M21" s="11"/>
    </row>
    <row r="22" spans="1:15">
      <c r="A22" s="16"/>
      <c r="B22" s="11" t="str">
        <f>+[3]Cuadro2!A11</f>
        <v>Neiva</v>
      </c>
      <c r="C22" s="26">
        <f>+[3]Cuadro2!B11</f>
        <v>0</v>
      </c>
      <c r="D22" s="26">
        <f>+[3]Cuadro2!C11</f>
        <v>0</v>
      </c>
      <c r="E22" s="26">
        <f>+[3]Cuadro2!D11</f>
        <v>77.735145317189193</v>
      </c>
      <c r="F22" s="26">
        <f>+[3]Cuadro2!E11</f>
        <v>78.303859092525201</v>
      </c>
      <c r="G22" s="26">
        <f>+[3]Cuadro2!F11</f>
        <v>78.893446844871505</v>
      </c>
      <c r="H22" s="26">
        <f>+[3]Cuadro2!G11</f>
        <v>79.423508899710299</v>
      </c>
      <c r="I22" s="26">
        <f>+[3]Cuadro2!H11</f>
        <v>79.911644125600205</v>
      </c>
      <c r="J22" s="33">
        <f>+[3]Cuadro2!I11</f>
        <v>80.204608820000004</v>
      </c>
      <c r="K22" s="42">
        <f>+[3]Cuadro2!J11</f>
        <v>10</v>
      </c>
      <c r="L22" s="18"/>
      <c r="M22" s="11"/>
    </row>
    <row r="23" spans="1:15">
      <c r="A23" s="16"/>
      <c r="B23" s="11" t="str">
        <f>+[3]Cuadro2!A12</f>
        <v>Ibagué</v>
      </c>
      <c r="C23" s="26">
        <f>+[3]Cuadro2!B12</f>
        <v>77.291379040407605</v>
      </c>
      <c r="D23" s="26">
        <f>+[3]Cuadro2!C12</f>
        <v>77.607860177267398</v>
      </c>
      <c r="E23" s="26">
        <f>+[3]Cuadro2!D12</f>
        <v>77.960386670122105</v>
      </c>
      <c r="F23" s="26">
        <f>+[3]Cuadro2!E12</f>
        <v>78.343316046447299</v>
      </c>
      <c r="G23" s="26">
        <f>+[3]Cuadro2!F12</f>
        <v>78.7293933889068</v>
      </c>
      <c r="H23" s="26">
        <f>+[3]Cuadro2!G12</f>
        <v>79.072283694611897</v>
      </c>
      <c r="I23" s="26">
        <f>+[3]Cuadro2!H12</f>
        <v>79.377005400880904</v>
      </c>
      <c r="J23" s="33">
        <f>+[3]Cuadro2!I12</f>
        <v>79.800249260000001</v>
      </c>
      <c r="K23" s="42">
        <f>+[3]Cuadro2!J12</f>
        <v>11</v>
      </c>
      <c r="L23" s="18"/>
      <c r="M23" s="11"/>
      <c r="N23" s="22"/>
      <c r="O23" s="31"/>
    </row>
    <row r="24" spans="1:15">
      <c r="A24" s="16"/>
      <c r="B24" s="11" t="str">
        <f>+[3]Cuadro2!A13</f>
        <v>Tunja</v>
      </c>
      <c r="C24" s="26">
        <f>+[3]Cuadro2!B13</f>
        <v>0</v>
      </c>
      <c r="D24" s="26">
        <f>+[3]Cuadro2!C13</f>
        <v>0</v>
      </c>
      <c r="E24" s="26">
        <f>+[3]Cuadro2!D13</f>
        <v>77.251457294281195</v>
      </c>
      <c r="F24" s="26">
        <f>+[3]Cuadro2!E13</f>
        <v>77.520516012989404</v>
      </c>
      <c r="G24" s="26">
        <f>+[3]Cuadro2!F13</f>
        <v>77.864384403334498</v>
      </c>
      <c r="H24" s="26">
        <f>+[3]Cuadro2!G13</f>
        <v>78.233106505804301</v>
      </c>
      <c r="I24" s="26">
        <f>+[3]Cuadro2!H13</f>
        <v>78.577469942394202</v>
      </c>
      <c r="J24" s="33">
        <f>+[3]Cuadro2!I13</f>
        <v>79.252233889999999</v>
      </c>
      <c r="K24" s="42">
        <f>+[3]Cuadro2!J13</f>
        <v>12</v>
      </c>
      <c r="L24" s="18"/>
      <c r="M24" s="11"/>
      <c r="N24" s="22"/>
      <c r="O24" s="31"/>
    </row>
    <row r="25" spans="1:15">
      <c r="A25" s="16"/>
      <c r="B25" s="12" t="str">
        <f>+[3]Cuadro2!A14</f>
        <v>Colombia</v>
      </c>
      <c r="C25" s="27">
        <f>+[3]Cuadro2!B14</f>
        <v>76.596526330232706</v>
      </c>
      <c r="D25" s="27">
        <f>+[3]Cuadro2!C14</f>
        <v>76.9965070390504</v>
      </c>
      <c r="E25" s="27">
        <f>+[3]Cuadro2!D14</f>
        <v>77.398674932836798</v>
      </c>
      <c r="F25" s="27">
        <f>+[3]Cuadro2!E14</f>
        <v>77.793305242093794</v>
      </c>
      <c r="G25" s="27">
        <f>+[3]Cuadro2!F14</f>
        <v>78.172311625608501</v>
      </c>
      <c r="H25" s="27">
        <f>+[3]Cuadro2!G14</f>
        <v>78.500532340734793</v>
      </c>
      <c r="I25" s="27">
        <f>+[3]Cuadro2!H14</f>
        <v>78.783292575224195</v>
      </c>
      <c r="J25" s="47">
        <f>+[3]Cuadro2!I14</f>
        <v>79.057566289999997</v>
      </c>
      <c r="K25" s="42">
        <f>+[3]Cuadro2!J14</f>
        <v>0</v>
      </c>
      <c r="L25" s="18"/>
      <c r="M25" s="11"/>
    </row>
    <row r="26" spans="1:15">
      <c r="A26" s="16"/>
      <c r="B26" s="11" t="str">
        <f>+[3]Cuadro2!A15</f>
        <v>Barranquilla</v>
      </c>
      <c r="C26" s="26">
        <f>+[3]Cuadro2!B15</f>
        <v>76.4430954983779</v>
      </c>
      <c r="D26" s="26">
        <f>+[3]Cuadro2!C15</f>
        <v>76.722680250822293</v>
      </c>
      <c r="E26" s="26">
        <f>+[3]Cuadro2!D15</f>
        <v>77.041301753605296</v>
      </c>
      <c r="F26" s="26">
        <f>+[3]Cuadro2!E15</f>
        <v>77.375106406706095</v>
      </c>
      <c r="G26" s="26">
        <f>+[3]Cuadro2!F15</f>
        <v>77.712527435846596</v>
      </c>
      <c r="H26" s="26">
        <f>+[3]Cuadro2!G15</f>
        <v>78.021056065999801</v>
      </c>
      <c r="I26" s="26">
        <f>+[3]Cuadro2!H15</f>
        <v>78.305297538498095</v>
      </c>
      <c r="J26" s="33">
        <f>+[3]Cuadro2!I15</f>
        <v>78.719637410000004</v>
      </c>
      <c r="K26" s="42">
        <f>+[3]Cuadro2!J15</f>
        <v>13</v>
      </c>
      <c r="L26" s="18"/>
      <c r="M26" s="11"/>
    </row>
    <row r="27" spans="1:15">
      <c r="A27" s="16"/>
      <c r="B27" s="11" t="str">
        <f>+[3]Cuadro2!A16</f>
        <v>Cartagena</v>
      </c>
      <c r="C27" s="26">
        <f>+[3]Cuadro2!B16</f>
        <v>76.251114697855499</v>
      </c>
      <c r="D27" s="26">
        <f>+[3]Cuadro2!C16</f>
        <v>76.518015903386697</v>
      </c>
      <c r="E27" s="26">
        <f>+[3]Cuadro2!D16</f>
        <v>76.816343154406496</v>
      </c>
      <c r="F27" s="26">
        <f>+[3]Cuadro2!E16</f>
        <v>77.150729767273702</v>
      </c>
      <c r="G27" s="26">
        <f>+[3]Cuadro2!F16</f>
        <v>77.531203792416207</v>
      </c>
      <c r="H27" s="26">
        <f>+[3]Cuadro2!G16</f>
        <v>77.900128525126902</v>
      </c>
      <c r="I27" s="26">
        <f>+[3]Cuadro2!H16</f>
        <v>78.252279312689396</v>
      </c>
      <c r="J27" s="33">
        <f>+[3]Cuadro2!I16</f>
        <v>78.694932800000004</v>
      </c>
      <c r="K27" s="42">
        <f>+[3]Cuadro2!J16</f>
        <v>14</v>
      </c>
      <c r="L27" s="18"/>
      <c r="M27" s="11"/>
    </row>
    <row r="28" spans="1:15">
      <c r="A28" s="16"/>
      <c r="B28" s="11" t="str">
        <f>+[3]Cuadro2!A17</f>
        <v>Villavicencio</v>
      </c>
      <c r="C28" s="26">
        <f>+[3]Cuadro2!B17</f>
        <v>76.118062954176494</v>
      </c>
      <c r="D28" s="26">
        <f>+[3]Cuadro2!C17</f>
        <v>76.422288351058597</v>
      </c>
      <c r="E28" s="26">
        <f>+[3]Cuadro2!D17</f>
        <v>76.739214752132796</v>
      </c>
      <c r="F28" s="26">
        <f>+[3]Cuadro2!E17</f>
        <v>77.053227334357899</v>
      </c>
      <c r="G28" s="26">
        <f>+[3]Cuadro2!F17</f>
        <v>77.346313358833399</v>
      </c>
      <c r="H28" s="26">
        <f>+[3]Cuadro2!G17</f>
        <v>77.593542213607506</v>
      </c>
      <c r="I28" s="26">
        <f>+[3]Cuadro2!H17</f>
        <v>77.801894962131101</v>
      </c>
      <c r="J28" s="33">
        <f>+[3]Cuadro2!I17</f>
        <v>78.12845892</v>
      </c>
      <c r="K28" s="42">
        <f>+[3]Cuadro2!J17</f>
        <v>15</v>
      </c>
      <c r="L28" s="18"/>
      <c r="M28" s="11"/>
    </row>
    <row r="29" spans="1:15">
      <c r="A29" s="16"/>
      <c r="B29" s="11" t="str">
        <f>+[3]Cuadro2!A18</f>
        <v>Sincelejo</v>
      </c>
      <c r="C29" s="26">
        <f>+[3]Cuadro2!B18</f>
        <v>0</v>
      </c>
      <c r="D29" s="26">
        <f>+[3]Cuadro2!C18</f>
        <v>0</v>
      </c>
      <c r="E29" s="26">
        <f>+[3]Cuadro2!D18</f>
        <v>75.882988119236003</v>
      </c>
      <c r="F29" s="26">
        <f>+[3]Cuadro2!E18</f>
        <v>76.365811837517001</v>
      </c>
      <c r="G29" s="26">
        <f>+[3]Cuadro2!F18</f>
        <v>76.854530298318195</v>
      </c>
      <c r="H29" s="26">
        <f>+[3]Cuadro2!G18</f>
        <v>77.275707381991197</v>
      </c>
      <c r="I29" s="26">
        <f>+[3]Cuadro2!H18</f>
        <v>77.653546688986097</v>
      </c>
      <c r="J29" s="33">
        <f>+[3]Cuadro2!I18</f>
        <v>78.033980909999997</v>
      </c>
      <c r="K29" s="42">
        <f>+[3]Cuadro2!J18</f>
        <v>16</v>
      </c>
      <c r="L29" s="18"/>
      <c r="M29" s="11"/>
    </row>
    <row r="30" spans="1:15">
      <c r="A30" s="16"/>
      <c r="B30" s="11" t="str">
        <f>+[3]Cuadro2!A19</f>
        <v>Montería</v>
      </c>
      <c r="C30" s="26">
        <f>+[3]Cuadro2!B19</f>
        <v>75.758704542041698</v>
      </c>
      <c r="D30" s="26">
        <f>+[3]Cuadro2!C19</f>
        <v>76.103152517385396</v>
      </c>
      <c r="E30" s="26">
        <f>+[3]Cuadro2!D19</f>
        <v>76.445742640697304</v>
      </c>
      <c r="F30" s="26">
        <f>+[3]Cuadro2!E19</f>
        <v>76.792135729202798</v>
      </c>
      <c r="G30" s="26">
        <f>+[3]Cuadro2!F19</f>
        <v>77.124134892376404</v>
      </c>
      <c r="H30" s="26">
        <f>+[3]Cuadro2!G19</f>
        <v>77.414184259872798</v>
      </c>
      <c r="I30" s="26">
        <f>+[3]Cuadro2!H19</f>
        <v>77.670535136598502</v>
      </c>
      <c r="J30" s="33">
        <f>+[3]Cuadro2!I19</f>
        <v>77.991562079999994</v>
      </c>
      <c r="K30" s="42">
        <f>+[3]Cuadro2!J19</f>
        <v>17</v>
      </c>
      <c r="L30" s="18"/>
      <c r="M30" s="11"/>
    </row>
    <row r="31" spans="1:15">
      <c r="A31" s="16"/>
      <c r="B31" s="11" t="str">
        <f>+[3]Cuadro2!A20</f>
        <v>Cúcuta</v>
      </c>
      <c r="C31" s="26">
        <f>+[3]Cuadro2!B20</f>
        <v>74.668745670996202</v>
      </c>
      <c r="D31" s="26">
        <f>+[3]Cuadro2!C20</f>
        <v>75.106668163602905</v>
      </c>
      <c r="E31" s="26">
        <f>+[3]Cuadro2!D20</f>
        <v>75.565987380700903</v>
      </c>
      <c r="F31" s="26">
        <f>+[3]Cuadro2!E20</f>
        <v>76.049525527234195</v>
      </c>
      <c r="G31" s="26">
        <f>+[3]Cuadro2!F20</f>
        <v>76.576737853864003</v>
      </c>
      <c r="H31" s="26">
        <f>+[3]Cuadro2!G20</f>
        <v>77.070411166761104</v>
      </c>
      <c r="I31" s="26">
        <f>+[3]Cuadro2!H20</f>
        <v>77.529071222553398</v>
      </c>
      <c r="J31" s="33">
        <f>+[3]Cuadro2!I20</f>
        <v>77.941938460000003</v>
      </c>
      <c r="K31" s="42">
        <f>+[3]Cuadro2!J20</f>
        <v>18</v>
      </c>
      <c r="L31" s="18"/>
      <c r="M31" s="11"/>
    </row>
    <row r="32" spans="1:15">
      <c r="A32" s="16"/>
      <c r="B32" s="66" t="str">
        <f>+[3]Cuadro2!A21</f>
        <v>Florencia</v>
      </c>
      <c r="C32" s="26">
        <f>+[3]Cuadro2!B21</f>
        <v>0</v>
      </c>
      <c r="D32" s="26">
        <f>+[3]Cuadro2!C21</f>
        <v>0</v>
      </c>
      <c r="E32" s="26">
        <f>+[3]Cuadro2!D21</f>
        <v>73.653262070830294</v>
      </c>
      <c r="F32" s="26">
        <f>+[3]Cuadro2!E21</f>
        <v>74.073579145379995</v>
      </c>
      <c r="G32" s="26">
        <f>+[3]Cuadro2!F21</f>
        <v>74.491117993202295</v>
      </c>
      <c r="H32" s="26">
        <f>+[3]Cuadro2!G21</f>
        <v>74.885984030384606</v>
      </c>
      <c r="I32" s="26">
        <f>+[3]Cuadro2!H21</f>
        <v>75.253019052400703</v>
      </c>
      <c r="J32" s="33">
        <f>+[3]Cuadro2!I21</f>
        <v>75.703979360000005</v>
      </c>
      <c r="K32" s="42">
        <f>+[3]Cuadro2!J21</f>
        <v>19</v>
      </c>
      <c r="L32" s="18"/>
      <c r="M32" s="11"/>
    </row>
    <row r="33" spans="1:14">
      <c r="A33" s="16"/>
      <c r="B33" s="11" t="str">
        <f>+[3]Cuadro2!A22</f>
        <v>Valledupar</v>
      </c>
      <c r="C33" s="26">
        <f>+[3]Cuadro2!B22</f>
        <v>0</v>
      </c>
      <c r="D33" s="26">
        <f>+[3]Cuadro2!C22</f>
        <v>0</v>
      </c>
      <c r="E33" s="26">
        <f>+[3]Cuadro2!D22</f>
        <v>73.294158754336294</v>
      </c>
      <c r="F33" s="26">
        <f>+[3]Cuadro2!E22</f>
        <v>73.7323111113366</v>
      </c>
      <c r="G33" s="26">
        <f>+[3]Cuadro2!F22</f>
        <v>74.205120020177404</v>
      </c>
      <c r="H33" s="26">
        <f>+[3]Cuadro2!G22</f>
        <v>74.663419104347994</v>
      </c>
      <c r="I33" s="26">
        <f>+[3]Cuadro2!H22</f>
        <v>75.104471027177198</v>
      </c>
      <c r="J33" s="33">
        <f>+[3]Cuadro2!I22</f>
        <v>75.640291950000005</v>
      </c>
      <c r="K33" s="42">
        <f>+[3]Cuadro2!J22</f>
        <v>20</v>
      </c>
      <c r="L33" s="18"/>
      <c r="M33" s="11"/>
    </row>
    <row r="34" spans="1:14">
      <c r="A34" s="16"/>
      <c r="B34" s="11" t="str">
        <f>+[3]Cuadro2!A23</f>
        <v>Santa Marta</v>
      </c>
      <c r="C34" s="26">
        <f>+[3]Cuadro2!B23</f>
        <v>0</v>
      </c>
      <c r="D34" s="26">
        <f>+[3]Cuadro2!C23</f>
        <v>0</v>
      </c>
      <c r="E34" s="26">
        <f>+[3]Cuadro2!D23</f>
        <v>73.511116135102498</v>
      </c>
      <c r="F34" s="26">
        <f>+[3]Cuadro2!E23</f>
        <v>73.717017548004605</v>
      </c>
      <c r="G34" s="26">
        <f>+[3]Cuadro2!F23</f>
        <v>74.002707069221998</v>
      </c>
      <c r="H34" s="26">
        <f>+[3]Cuadro2!G23</f>
        <v>74.306425392425993</v>
      </c>
      <c r="I34" s="26">
        <f>+[3]Cuadro2!H23</f>
        <v>74.611082906416797</v>
      </c>
      <c r="J34" s="33">
        <f>+[3]Cuadro2!I23</f>
        <v>75.191129279999998</v>
      </c>
      <c r="K34" s="42">
        <f>+[3]Cuadro2!J23</f>
        <v>21</v>
      </c>
      <c r="L34" s="18"/>
      <c r="M34" s="11"/>
    </row>
    <row r="35" spans="1:14">
      <c r="A35" s="16"/>
      <c r="B35" s="11" t="str">
        <f>+[3]Cuadro2!A24</f>
        <v>Quibdó</v>
      </c>
      <c r="C35" s="26">
        <f>+[3]Cuadro2!B24</f>
        <v>0</v>
      </c>
      <c r="D35" s="26">
        <f>+[3]Cuadro2!C24</f>
        <v>0</v>
      </c>
      <c r="E35" s="26">
        <f>+[3]Cuadro2!D24</f>
        <v>67.234005467884998</v>
      </c>
      <c r="F35" s="26">
        <f>+[3]Cuadro2!E24</f>
        <v>67.650547138988998</v>
      </c>
      <c r="G35" s="26">
        <f>+[3]Cuadro2!F24</f>
        <v>68.037466774089197</v>
      </c>
      <c r="H35" s="26">
        <f>+[3]Cuadro2!G24</f>
        <v>68.297155866124896</v>
      </c>
      <c r="I35" s="26">
        <f>+[3]Cuadro2!H24</f>
        <v>68.447166863785597</v>
      </c>
      <c r="J35" s="33">
        <f>+[3]Cuadro2!I24</f>
        <v>68.792816029999997</v>
      </c>
      <c r="K35" s="42">
        <f>+[3]Cuadro2!J24</f>
        <v>22</v>
      </c>
      <c r="L35" s="18"/>
      <c r="M35" s="11"/>
    </row>
    <row r="36" spans="1:14" ht="14.25" customHeight="1">
      <c r="A36" s="16"/>
      <c r="B36" s="11" t="str">
        <f>+[3]Cuadro2!A25</f>
        <v>Riohacha</v>
      </c>
      <c r="C36" s="26">
        <f>+[3]Cuadro2!B25</f>
        <v>0</v>
      </c>
      <c r="D36" s="26">
        <f>+[3]Cuadro2!C25</f>
        <v>0</v>
      </c>
      <c r="E36" s="26">
        <f>+[3]Cuadro2!D25</f>
        <v>68.651874804684894</v>
      </c>
      <c r="F36" s="26">
        <f>+[3]Cuadro2!E25</f>
        <v>68.549241529771507</v>
      </c>
      <c r="G36" s="26">
        <f>+[3]Cuadro2!F25</f>
        <v>68.380788790412694</v>
      </c>
      <c r="H36" s="26">
        <f>+[3]Cuadro2!G25</f>
        <v>68.177804444545103</v>
      </c>
      <c r="I36" s="26">
        <f>+[3]Cuadro2!H25</f>
        <v>67.986485229622303</v>
      </c>
      <c r="J36" s="33">
        <f>+[3]Cuadro2!I25</f>
        <v>68.667030339999997</v>
      </c>
      <c r="K36" s="42">
        <f>+[3]Cuadro2!J25</f>
        <v>23</v>
      </c>
      <c r="L36" s="18"/>
      <c r="M36" s="11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4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45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</row>
    <row r="3" spans="1:14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</row>
    <row r="4" spans="1:14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</row>
    <row r="5" spans="1:14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</row>
    <row r="6" spans="1:14">
      <c r="A6" s="16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8"/>
    </row>
    <row r="7" spans="1:14">
      <c r="A7" s="16"/>
      <c r="B7" s="167"/>
      <c r="C7" s="183" t="s">
        <v>28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>
      <c r="A8" s="16"/>
      <c r="B8" s="167"/>
      <c r="C8" s="183" t="s">
        <v>167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4">
      <c r="A9" s="16"/>
      <c r="B9" s="167"/>
      <c r="C9" s="165"/>
      <c r="D9" s="165"/>
      <c r="E9" s="165"/>
      <c r="F9" s="165"/>
      <c r="G9" s="165"/>
      <c r="H9" s="165"/>
      <c r="I9" s="167"/>
      <c r="J9" s="167"/>
      <c r="K9" s="167"/>
      <c r="L9" s="18"/>
    </row>
    <row r="10" spans="1:14" ht="15.75" customHeight="1">
      <c r="A10" s="16"/>
      <c r="B10" s="11"/>
      <c r="C10" s="184" t="s">
        <v>1</v>
      </c>
      <c r="D10" s="184"/>
      <c r="E10" s="184"/>
      <c r="F10" s="184"/>
      <c r="G10" s="184"/>
      <c r="H10" s="184"/>
      <c r="I10" s="184"/>
      <c r="J10" s="184"/>
      <c r="K10" s="166" t="s">
        <v>158</v>
      </c>
      <c r="L10" s="18"/>
    </row>
    <row r="11" spans="1:14">
      <c r="A11" s="16"/>
      <c r="B11" s="11"/>
      <c r="C11" s="165">
        <f>+'Población en edad de trabajar %'!C11</f>
        <v>2005</v>
      </c>
      <c r="D11" s="165">
        <f>+'Población en edad de trabajar %'!D11</f>
        <v>2006</v>
      </c>
      <c r="E11" s="165">
        <f>+'Población en edad de trabajar %'!E11</f>
        <v>2007</v>
      </c>
      <c r="F11" s="165">
        <f>+'Población en edad de trabajar %'!F11</f>
        <v>2008</v>
      </c>
      <c r="G11" s="165">
        <f>+'Población en edad de trabajar %'!G11</f>
        <v>2009</v>
      </c>
      <c r="H11" s="165">
        <f>+'Población en edad de trabajar %'!H11</f>
        <v>2010</v>
      </c>
      <c r="I11" s="165">
        <f>+'Población en edad de trabajar %'!I11</f>
        <v>2011</v>
      </c>
      <c r="J11" s="165">
        <f>+'Población en edad de trabajar %'!J11</f>
        <v>2012</v>
      </c>
      <c r="K11" s="90"/>
      <c r="L11" s="18"/>
      <c r="N11" s="2"/>
    </row>
    <row r="12" spans="1:14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4">
      <c r="A13" s="16"/>
      <c r="B13" s="12" t="str">
        <f>+[3]cuadro3!A2</f>
        <v>Bogotá</v>
      </c>
      <c r="C13" s="47">
        <f>+[3]cuadro3!B2</f>
        <v>65.548771122045693</v>
      </c>
      <c r="D13" s="47">
        <f>+[3]cuadro3!C2</f>
        <v>67.746865832905897</v>
      </c>
      <c r="E13" s="47">
        <f>+[3]cuadro3!D2</f>
        <v>64.766373125274498</v>
      </c>
      <c r="F13" s="47">
        <f>+[3]cuadro3!E2</f>
        <v>65.540035061732993</v>
      </c>
      <c r="G13" s="47">
        <f>+[3]cuadro3!F2</f>
        <v>66.653700881815197</v>
      </c>
      <c r="H13" s="47">
        <f>+[3]cuadro3!G2</f>
        <v>68.365927430731901</v>
      </c>
      <c r="I13" s="47">
        <f>+[3]cuadro3!H2</f>
        <v>70.966924058991097</v>
      </c>
      <c r="J13" s="47">
        <f>+[3]cuadro3!I2</f>
        <v>73.212391839999995</v>
      </c>
      <c r="K13" s="96">
        <f>+[3]cuadro3!J2</f>
        <v>1</v>
      </c>
      <c r="L13" s="18"/>
    </row>
    <row r="14" spans="1:14">
      <c r="A14" s="16"/>
      <c r="B14" s="11" t="str">
        <f>+[3]cuadro3!A3</f>
        <v>Bucaramanga</v>
      </c>
      <c r="C14" s="26">
        <f>+[3]cuadro3!B3</f>
        <v>65.872261671938801</v>
      </c>
      <c r="D14" s="26">
        <f>+[3]cuadro3!C3</f>
        <v>62.299492055867397</v>
      </c>
      <c r="E14" s="26">
        <f>+[3]cuadro3!D3</f>
        <v>57.487606120541002</v>
      </c>
      <c r="F14" s="26">
        <f>+[3]cuadro3!E3</f>
        <v>63.692740291416001</v>
      </c>
      <c r="G14" s="26">
        <f>+[3]cuadro3!F3</f>
        <v>68.479553715483803</v>
      </c>
      <c r="H14" s="26">
        <f>+[3]cuadro3!G3</f>
        <v>72.104197132776207</v>
      </c>
      <c r="I14" s="26">
        <f>+[3]cuadro3!H3</f>
        <v>68.9962479171745</v>
      </c>
      <c r="J14" s="33">
        <f>+[3]cuadro3!I3</f>
        <v>71.061888400000001</v>
      </c>
      <c r="K14" s="42">
        <f>+[3]cuadro3!J3</f>
        <v>2</v>
      </c>
      <c r="L14" s="18"/>
    </row>
    <row r="15" spans="1:14">
      <c r="A15" s="16"/>
      <c r="B15" s="11" t="str">
        <f>+[3]cuadro3!A4</f>
        <v>Pasto</v>
      </c>
      <c r="C15" s="26">
        <f>+[3]cuadro3!B4</f>
        <v>62.504142530435601</v>
      </c>
      <c r="D15" s="26">
        <f>+[3]cuadro3!C4</f>
        <v>63.857361809213401</v>
      </c>
      <c r="E15" s="26">
        <f>+[3]cuadro3!D4</f>
        <v>62.5307019151711</v>
      </c>
      <c r="F15" s="26">
        <f>+[3]cuadro3!E4</f>
        <v>63.446283256789698</v>
      </c>
      <c r="G15" s="26">
        <f>+[3]cuadro3!F4</f>
        <v>65.743371775428699</v>
      </c>
      <c r="H15" s="26">
        <f>+[3]cuadro3!G4</f>
        <v>66.312002458852803</v>
      </c>
      <c r="I15" s="26">
        <f>+[3]cuadro3!H4</f>
        <v>66.406172350160901</v>
      </c>
      <c r="J15" s="33">
        <f>+[3]cuadro3!I4</f>
        <v>68.956557910000001</v>
      </c>
      <c r="K15" s="42">
        <f>+[3]cuadro3!J4</f>
        <v>3</v>
      </c>
      <c r="L15" s="18"/>
    </row>
    <row r="16" spans="1:14">
      <c r="A16" s="16"/>
      <c r="B16" s="11" t="str">
        <f>+[3]cuadro3!A5</f>
        <v>Ibagué</v>
      </c>
      <c r="C16" s="26">
        <f>+[3]cuadro3!B5</f>
        <v>68.939390451742597</v>
      </c>
      <c r="D16" s="26">
        <f>+[3]cuadro3!C5</f>
        <v>67.299308560370505</v>
      </c>
      <c r="E16" s="26">
        <f>+[3]cuadro3!D5</f>
        <v>67.856121134882002</v>
      </c>
      <c r="F16" s="26">
        <f>+[3]cuadro3!E5</f>
        <v>69.267339474634696</v>
      </c>
      <c r="G16" s="26">
        <f>+[3]cuadro3!F5</f>
        <v>70.100577067393502</v>
      </c>
      <c r="H16" s="26">
        <f>+[3]cuadro3!G5</f>
        <v>66.467599910645006</v>
      </c>
      <c r="I16" s="26">
        <f>+[3]cuadro3!H5</f>
        <v>69.407466921087604</v>
      </c>
      <c r="J16" s="33">
        <f>+[3]cuadro3!I5</f>
        <v>68.714198870000004</v>
      </c>
      <c r="K16" s="42">
        <f>+[3]cuadro3!J5</f>
        <v>4</v>
      </c>
      <c r="L16" s="18"/>
    </row>
    <row r="17" spans="1:15">
      <c r="A17" s="16"/>
      <c r="B17" s="11" t="str">
        <f>+[3]cuadro3!A6</f>
        <v>Montería</v>
      </c>
      <c r="C17" s="26">
        <f>+[3]cuadro3!B6</f>
        <v>66.618317033258293</v>
      </c>
      <c r="D17" s="26">
        <f>+[3]cuadro3!C6</f>
        <v>66.262460317698697</v>
      </c>
      <c r="E17" s="26">
        <f>+[3]cuadro3!D6</f>
        <v>64.4689811478069</v>
      </c>
      <c r="F17" s="26">
        <f>+[3]cuadro3!E6</f>
        <v>67.9558788073616</v>
      </c>
      <c r="G17" s="26">
        <f>+[3]cuadro3!F6</f>
        <v>68.961480479156904</v>
      </c>
      <c r="H17" s="26">
        <f>+[3]cuadro3!G6</f>
        <v>69.069638036093295</v>
      </c>
      <c r="I17" s="26">
        <f>+[3]cuadro3!H6</f>
        <v>68.270619219169902</v>
      </c>
      <c r="J17" s="33">
        <f>+[3]cuadro3!I6</f>
        <v>68.582187750000003</v>
      </c>
      <c r="K17" s="42">
        <f>+[3]cuadro3!J6</f>
        <v>5</v>
      </c>
      <c r="L17" s="18"/>
    </row>
    <row r="18" spans="1:15">
      <c r="A18" s="16"/>
      <c r="B18" s="11" t="str">
        <f>+[3]cuadro3!A7</f>
        <v>Riohacha</v>
      </c>
      <c r="C18" s="26">
        <f>+[3]cuadro3!B7</f>
        <v>0</v>
      </c>
      <c r="D18" s="26">
        <f>+[3]cuadro3!C7</f>
        <v>0</v>
      </c>
      <c r="E18" s="26">
        <f>+[3]cuadro3!D7</f>
        <v>57.112678313832298</v>
      </c>
      <c r="F18" s="26">
        <f>+[3]cuadro3!E7</f>
        <v>57.737449242137899</v>
      </c>
      <c r="G18" s="26">
        <f>+[3]cuadro3!F7</f>
        <v>66.981922001197802</v>
      </c>
      <c r="H18" s="26">
        <f>+[3]cuadro3!G7</f>
        <v>66.761037358063405</v>
      </c>
      <c r="I18" s="26">
        <f>+[3]cuadro3!H7</f>
        <v>63.917265401584302</v>
      </c>
      <c r="J18" s="33">
        <f>+[3]cuadro3!I7</f>
        <v>67.968541819999999</v>
      </c>
      <c r="K18" s="42">
        <f>+[3]cuadro3!J7</f>
        <v>6</v>
      </c>
      <c r="L18" s="18"/>
    </row>
    <row r="19" spans="1:15">
      <c r="A19" s="16"/>
      <c r="B19" s="11" t="str">
        <f>+[3]cuadro3!A8</f>
        <v>Villavicencio</v>
      </c>
      <c r="C19" s="26">
        <f>+[3]cuadro3!B8</f>
        <v>67.878688738317095</v>
      </c>
      <c r="D19" s="26">
        <f>+[3]cuadro3!C8</f>
        <v>63.684886977216799</v>
      </c>
      <c r="E19" s="26">
        <f>+[3]cuadro3!D8</f>
        <v>65.724859103896193</v>
      </c>
      <c r="F19" s="26">
        <f>+[3]cuadro3!E8</f>
        <v>64.963760860834796</v>
      </c>
      <c r="G19" s="26">
        <f>+[3]cuadro3!F8</f>
        <v>65.220406302903996</v>
      </c>
      <c r="H19" s="26">
        <f>+[3]cuadro3!G8</f>
        <v>64.067862352752698</v>
      </c>
      <c r="I19" s="26">
        <f>+[3]cuadro3!H8</f>
        <v>66.636636451965998</v>
      </c>
      <c r="J19" s="33">
        <f>+[3]cuadro3!I8</f>
        <v>67.895910060000006</v>
      </c>
      <c r="K19" s="42">
        <f>+[3]cuadro3!J8</f>
        <v>7</v>
      </c>
      <c r="L19" s="18"/>
    </row>
    <row r="20" spans="1:15">
      <c r="A20" s="16"/>
      <c r="B20" s="11" t="str">
        <f>+[3]cuadro3!A9</f>
        <v>Cúcuta</v>
      </c>
      <c r="C20" s="26">
        <f>+[3]cuadro3!B9</f>
        <v>59.6720470158726</v>
      </c>
      <c r="D20" s="26">
        <f>+[3]cuadro3!C9</f>
        <v>60.670748820625199</v>
      </c>
      <c r="E20" s="26">
        <f>+[3]cuadro3!D9</f>
        <v>61.543641571572302</v>
      </c>
      <c r="F20" s="26">
        <f>+[3]cuadro3!E9</f>
        <v>61.248399371100597</v>
      </c>
      <c r="G20" s="26">
        <f>+[3]cuadro3!F9</f>
        <v>63.064250792239797</v>
      </c>
      <c r="H20" s="26">
        <f>+[3]cuadro3!G9</f>
        <v>63.1885245622924</v>
      </c>
      <c r="I20" s="26">
        <f>+[3]cuadro3!H9</f>
        <v>64.670823991967296</v>
      </c>
      <c r="J20" s="33">
        <f>+[3]cuadro3!I9</f>
        <v>66.840060910000005</v>
      </c>
      <c r="K20" s="42">
        <f>+[3]cuadro3!J9</f>
        <v>8</v>
      </c>
      <c r="L20" s="18"/>
    </row>
    <row r="21" spans="1:15">
      <c r="A21" s="16"/>
      <c r="B21" s="11" t="str">
        <f>+[3]cuadro3!A10</f>
        <v>Sincelejo</v>
      </c>
      <c r="C21" s="26">
        <f>+[3]cuadro3!B10</f>
        <v>0</v>
      </c>
      <c r="D21" s="26">
        <f>+[3]cuadro3!C10</f>
        <v>0</v>
      </c>
      <c r="E21" s="26">
        <f>+[3]cuadro3!D10</f>
        <v>59.168095773003103</v>
      </c>
      <c r="F21" s="26">
        <f>+[3]cuadro3!E10</f>
        <v>62.023931249161301</v>
      </c>
      <c r="G21" s="26">
        <f>+[3]cuadro3!F10</f>
        <v>58.0881198089413</v>
      </c>
      <c r="H21" s="26">
        <f>+[3]cuadro3!G10</f>
        <v>56.5376426171917</v>
      </c>
      <c r="I21" s="26">
        <f>+[3]cuadro3!H10</f>
        <v>61.815229376664199</v>
      </c>
      <c r="J21" s="33">
        <f>+[3]cuadro3!I10</f>
        <v>66.783093500000007</v>
      </c>
      <c r="K21" s="42">
        <f>+[3]cuadro3!J10</f>
        <v>9</v>
      </c>
      <c r="L21" s="18"/>
    </row>
    <row r="22" spans="1:15">
      <c r="A22" s="16"/>
      <c r="B22" s="11" t="str">
        <f>+[3]cuadro3!A11</f>
        <v>Cali</v>
      </c>
      <c r="C22" s="26">
        <f>+[3]cuadro3!B11</f>
        <v>67.845579847648594</v>
      </c>
      <c r="D22" s="26">
        <f>+[3]cuadro3!C11</f>
        <v>65.887841401178605</v>
      </c>
      <c r="E22" s="26">
        <f>+[3]cuadro3!D11</f>
        <v>64.715055844560496</v>
      </c>
      <c r="F22" s="26">
        <f>+[3]cuadro3!E11</f>
        <v>64.330268647804701</v>
      </c>
      <c r="G22" s="26">
        <f>+[3]cuadro3!F11</f>
        <v>67.333455783813307</v>
      </c>
      <c r="H22" s="26">
        <f>+[3]cuadro3!G11</f>
        <v>68.482587534041897</v>
      </c>
      <c r="I22" s="26">
        <f>+[3]cuadro3!H11</f>
        <v>64.621416067980306</v>
      </c>
      <c r="J22" s="33">
        <f>+[3]cuadro3!I11</f>
        <v>66.51688815</v>
      </c>
      <c r="K22" s="42">
        <f>+[3]cuadro3!J11</f>
        <v>10</v>
      </c>
      <c r="L22" s="18"/>
    </row>
    <row r="23" spans="1:15">
      <c r="A23" s="16"/>
      <c r="B23" s="11" t="str">
        <f>+[3]cuadro3!A12</f>
        <v>Neiva</v>
      </c>
      <c r="C23" s="26">
        <f>+[3]cuadro3!B12</f>
        <v>0</v>
      </c>
      <c r="D23" s="26">
        <f>+[3]cuadro3!C12</f>
        <v>0</v>
      </c>
      <c r="E23" s="26">
        <f>+[3]cuadro3!D12</f>
        <v>60.442852333788302</v>
      </c>
      <c r="F23" s="26">
        <f>+[3]cuadro3!E12</f>
        <v>64.086644051883596</v>
      </c>
      <c r="G23" s="26">
        <f>+[3]cuadro3!F12</f>
        <v>62.486719180595799</v>
      </c>
      <c r="H23" s="26">
        <f>+[3]cuadro3!G12</f>
        <v>63.804217861529096</v>
      </c>
      <c r="I23" s="26">
        <f>+[3]cuadro3!H12</f>
        <v>65.3173042747854</v>
      </c>
      <c r="J23" s="33">
        <f>+[3]cuadro3!I12</f>
        <v>65.633263349999993</v>
      </c>
      <c r="K23" s="42">
        <f>+[3]cuadro3!J12</f>
        <v>11</v>
      </c>
      <c r="L23" s="18"/>
      <c r="N23" s="22"/>
      <c r="O23" s="31"/>
    </row>
    <row r="24" spans="1:15">
      <c r="A24" s="16"/>
      <c r="B24" s="11" t="str">
        <f>+[3]cuadro3!A13</f>
        <v>Medellín</v>
      </c>
      <c r="C24" s="26">
        <f>+[3]cuadro3!B13</f>
        <v>60.028022711985699</v>
      </c>
      <c r="D24" s="26">
        <f>+[3]cuadro3!C13</f>
        <v>57.660536622507401</v>
      </c>
      <c r="E24" s="26">
        <f>+[3]cuadro3!D13</f>
        <v>59.567232383629701</v>
      </c>
      <c r="F24" s="26">
        <f>+[3]cuadro3!E13</f>
        <v>61.089982782406999</v>
      </c>
      <c r="G24" s="26">
        <f>+[3]cuadro3!F13</f>
        <v>64.010801594227502</v>
      </c>
      <c r="H24" s="26">
        <f>+[3]cuadro3!G13</f>
        <v>63.9995510216581</v>
      </c>
      <c r="I24" s="26">
        <f>+[3]cuadro3!H13</f>
        <v>64.362001190041596</v>
      </c>
      <c r="J24" s="33">
        <f>+[3]cuadro3!I13</f>
        <v>65.484601909999995</v>
      </c>
      <c r="K24" s="42">
        <f>+[3]cuadro3!J13</f>
        <v>12</v>
      </c>
      <c r="L24" s="18"/>
      <c r="N24" s="22"/>
      <c r="O24" s="31"/>
    </row>
    <row r="25" spans="1:15">
      <c r="A25" s="16"/>
      <c r="B25" s="11" t="str">
        <f>+[3]cuadro3!A14</f>
        <v>Pereira</v>
      </c>
      <c r="C25" s="26">
        <f>+[3]cuadro3!B14</f>
        <v>61.548013549700599</v>
      </c>
      <c r="D25" s="26">
        <f>+[3]cuadro3!C14</f>
        <v>60.8917384125658</v>
      </c>
      <c r="E25" s="26">
        <f>+[3]cuadro3!D14</f>
        <v>57.051365965425099</v>
      </c>
      <c r="F25" s="26">
        <f>+[3]cuadro3!E14</f>
        <v>57.972499858828797</v>
      </c>
      <c r="G25" s="26">
        <f>+[3]cuadro3!F14</f>
        <v>64.535203846223595</v>
      </c>
      <c r="H25" s="26">
        <f>+[3]cuadro3!G14</f>
        <v>65.01670259734</v>
      </c>
      <c r="I25" s="26">
        <f>+[3]cuadro3!H14</f>
        <v>66.011558410963602</v>
      </c>
      <c r="J25" s="33">
        <f>+[3]cuadro3!I14</f>
        <v>65.357340379999997</v>
      </c>
      <c r="K25" s="42">
        <f>+[3]cuadro3!J14</f>
        <v>13</v>
      </c>
      <c r="L25" s="18"/>
    </row>
    <row r="26" spans="1:15">
      <c r="A26" s="16"/>
      <c r="B26" s="12" t="str">
        <f>+[3]cuadro3!A15</f>
        <v>Colombia</v>
      </c>
      <c r="C26" s="27">
        <f>+[3]cuadro3!B15</f>
        <v>60.349984723289403</v>
      </c>
      <c r="D26" s="27">
        <f>+[3]cuadro3!C15</f>
        <v>60.283260876053703</v>
      </c>
      <c r="E26" s="27">
        <f>+[3]cuadro3!D15</f>
        <v>57.857431829469903</v>
      </c>
      <c r="F26" s="27">
        <f>+[3]cuadro3!E15</f>
        <v>58.3534465394767</v>
      </c>
      <c r="G26" s="27">
        <f>+[3]cuadro3!F15</f>
        <v>61.445420491958302</v>
      </c>
      <c r="H26" s="27">
        <f>+[3]cuadro3!G15</f>
        <v>62.462644294475702</v>
      </c>
      <c r="I26" s="27">
        <f>+[3]cuadro3!H15</f>
        <v>63.241570018421903</v>
      </c>
      <c r="J26" s="47">
        <f>+[3]cuadro3!I15</f>
        <v>64.923816919999993</v>
      </c>
      <c r="K26" s="42">
        <f>+[3]cuadro3!J15</f>
        <v>0</v>
      </c>
      <c r="L26" s="85"/>
    </row>
    <row r="27" spans="1:15">
      <c r="A27" s="16"/>
      <c r="B27" s="11" t="str">
        <f>+[3]cuadro3!A16</f>
        <v>Valledupar</v>
      </c>
      <c r="C27" s="26">
        <f>+[3]cuadro3!B16</f>
        <v>0</v>
      </c>
      <c r="D27" s="26">
        <f>+[3]cuadro3!C16</f>
        <v>0</v>
      </c>
      <c r="E27" s="26">
        <f>+[3]cuadro3!D16</f>
        <v>57.554884080084101</v>
      </c>
      <c r="F27" s="26">
        <f>+[3]cuadro3!E16</f>
        <v>56.919365138786397</v>
      </c>
      <c r="G27" s="26">
        <f>+[3]cuadro3!F16</f>
        <v>62.181632785831802</v>
      </c>
      <c r="H27" s="26">
        <f>+[3]cuadro3!G16</f>
        <v>61.805360864167099</v>
      </c>
      <c r="I27" s="26">
        <f>+[3]cuadro3!H16</f>
        <v>58.802953307659003</v>
      </c>
      <c r="J27" s="33">
        <f>+[3]cuadro3!I16</f>
        <v>64.842448090000005</v>
      </c>
      <c r="K27" s="42">
        <f>+[3]cuadro3!J16</f>
        <v>14</v>
      </c>
      <c r="L27" s="18"/>
    </row>
    <row r="28" spans="1:15">
      <c r="A28" s="16"/>
      <c r="B28" s="11" t="str">
        <f>+[3]cuadro3!A17</f>
        <v>Armenia</v>
      </c>
      <c r="C28" s="26">
        <f>+[3]cuadro3!B17</f>
        <v>0</v>
      </c>
      <c r="D28" s="26">
        <f>+[3]cuadro3!C17</f>
        <v>0</v>
      </c>
      <c r="E28" s="26">
        <f>+[3]cuadro3!D17</f>
        <v>55.334685966381699</v>
      </c>
      <c r="F28" s="26">
        <f>+[3]cuadro3!E17</f>
        <v>59.001882281121198</v>
      </c>
      <c r="G28" s="26">
        <f>+[3]cuadro3!F17</f>
        <v>56.632507912424003</v>
      </c>
      <c r="H28" s="26">
        <f>+[3]cuadro3!G17</f>
        <v>59.561855102265604</v>
      </c>
      <c r="I28" s="26">
        <f>+[3]cuadro3!H17</f>
        <v>61.245893427153497</v>
      </c>
      <c r="J28" s="33">
        <f>+[3]cuadro3!I17</f>
        <v>63.572543349999997</v>
      </c>
      <c r="K28" s="42">
        <f>+[3]cuadro3!J17</f>
        <v>15</v>
      </c>
      <c r="L28" s="18"/>
    </row>
    <row r="29" spans="1:15">
      <c r="A29" s="16"/>
      <c r="B29" s="11" t="str">
        <f>+[3]cuadro3!A18</f>
        <v>Santa Marta</v>
      </c>
      <c r="C29" s="26">
        <f>+[3]cuadro3!B18</f>
        <v>0</v>
      </c>
      <c r="D29" s="26">
        <f>+[3]cuadro3!C18</f>
        <v>0</v>
      </c>
      <c r="E29" s="26">
        <f>+[3]cuadro3!D18</f>
        <v>58.748179606161798</v>
      </c>
      <c r="F29" s="26">
        <f>+[3]cuadro3!E18</f>
        <v>60.796594266086203</v>
      </c>
      <c r="G29" s="26">
        <f>+[3]cuadro3!F18</f>
        <v>59.674984776045903</v>
      </c>
      <c r="H29" s="26">
        <f>+[3]cuadro3!G18</f>
        <v>60.8970788659772</v>
      </c>
      <c r="I29" s="26">
        <f>+[3]cuadro3!H18</f>
        <v>61.045776161672798</v>
      </c>
      <c r="J29" s="33">
        <f>+[3]cuadro3!I18</f>
        <v>63.087724719999997</v>
      </c>
      <c r="K29" s="42">
        <f>+[3]cuadro3!J18</f>
        <v>16</v>
      </c>
      <c r="L29" s="18"/>
    </row>
    <row r="30" spans="1:15">
      <c r="A30" s="16"/>
      <c r="B30" s="11" t="str">
        <f>+[3]cuadro3!A19</f>
        <v>Quibdó</v>
      </c>
      <c r="C30" s="26">
        <f>+[3]cuadro3!B19</f>
        <v>0</v>
      </c>
      <c r="D30" s="26">
        <f>+[3]cuadro3!C19</f>
        <v>0</v>
      </c>
      <c r="E30" s="26">
        <f>+[3]cuadro3!D19</f>
        <v>49.336284247972799</v>
      </c>
      <c r="F30" s="26">
        <f>+[3]cuadro3!E19</f>
        <v>51.1267998317715</v>
      </c>
      <c r="G30" s="26">
        <f>+[3]cuadro3!F19</f>
        <v>53.037077095930499</v>
      </c>
      <c r="H30" s="26">
        <f>+[3]cuadro3!G19</f>
        <v>59.157870370370397</v>
      </c>
      <c r="I30" s="26">
        <f>+[3]cuadro3!H19</f>
        <v>60.747534015569798</v>
      </c>
      <c r="J30" s="33">
        <f>+[3]cuadro3!I19</f>
        <v>62.887436960000002</v>
      </c>
      <c r="K30" s="42">
        <f>+[3]cuadro3!J19</f>
        <v>17</v>
      </c>
      <c r="L30" s="18"/>
    </row>
    <row r="31" spans="1:15">
      <c r="A31" s="16"/>
      <c r="B31" s="11" t="str">
        <f>+[3]cuadro3!A20</f>
        <v>Tunja</v>
      </c>
      <c r="C31" s="26">
        <f>+[3]cuadro3!B20</f>
        <v>0</v>
      </c>
      <c r="D31" s="26">
        <f>+[3]cuadro3!C20</f>
        <v>0</v>
      </c>
      <c r="E31" s="26">
        <f>+[3]cuadro3!D20</f>
        <v>57.784979331416302</v>
      </c>
      <c r="F31" s="26">
        <f>+[3]cuadro3!E20</f>
        <v>59.711501892037603</v>
      </c>
      <c r="G31" s="26">
        <f>+[3]cuadro3!F20</f>
        <v>59.712562015638198</v>
      </c>
      <c r="H31" s="26">
        <f>+[3]cuadro3!G20</f>
        <v>61.729480791496997</v>
      </c>
      <c r="I31" s="26">
        <f>+[3]cuadro3!H20</f>
        <v>62.016265293243499</v>
      </c>
      <c r="J31" s="33">
        <f>+[3]cuadro3!I20</f>
        <v>62.801157160000002</v>
      </c>
      <c r="K31" s="42">
        <f>+[3]cuadro3!J20</f>
        <v>18</v>
      </c>
      <c r="L31" s="18"/>
    </row>
    <row r="32" spans="1:15">
      <c r="A32" s="16"/>
      <c r="B32" s="66" t="str">
        <f>+[3]cuadro3!A21</f>
        <v>Barranquilla</v>
      </c>
      <c r="C32" s="26">
        <f>+[3]cuadro3!B21</f>
        <v>52.438760220690199</v>
      </c>
      <c r="D32" s="26">
        <f>+[3]cuadro3!C21</f>
        <v>55.958372475874199</v>
      </c>
      <c r="E32" s="26">
        <f>+[3]cuadro3!D21</f>
        <v>56.483580069199299</v>
      </c>
      <c r="F32" s="26">
        <f>+[3]cuadro3!E21</f>
        <v>55.354710958589799</v>
      </c>
      <c r="G32" s="26">
        <f>+[3]cuadro3!F21</f>
        <v>57.0996294823643</v>
      </c>
      <c r="H32" s="26">
        <f>+[3]cuadro3!G21</f>
        <v>55.931612315458501</v>
      </c>
      <c r="I32" s="26">
        <f>+[3]cuadro3!H21</f>
        <v>58.148379420149901</v>
      </c>
      <c r="J32" s="33">
        <f>+[3]cuadro3!I21</f>
        <v>62.347573580000002</v>
      </c>
      <c r="K32" s="42">
        <f>+[3]cuadro3!J21</f>
        <v>19</v>
      </c>
      <c r="L32" s="18"/>
    </row>
    <row r="33" spans="1:14">
      <c r="A33" s="16"/>
      <c r="B33" s="11" t="str">
        <f>+[3]cuadro3!A22</f>
        <v>Manizales</v>
      </c>
      <c r="C33" s="26">
        <f>+[3]cuadro3!B22</f>
        <v>57.800601275673799</v>
      </c>
      <c r="D33" s="26">
        <f>+[3]cuadro3!C22</f>
        <v>55.012559212521303</v>
      </c>
      <c r="E33" s="26">
        <f>+[3]cuadro3!D22</f>
        <v>56.6608000770823</v>
      </c>
      <c r="F33" s="26">
        <f>+[3]cuadro3!E22</f>
        <v>56.756432969699397</v>
      </c>
      <c r="G33" s="26">
        <f>+[3]cuadro3!F22</f>
        <v>57.687389777376701</v>
      </c>
      <c r="H33" s="26">
        <f>+[3]cuadro3!G22</f>
        <v>58.979802564959499</v>
      </c>
      <c r="I33" s="26">
        <f>+[3]cuadro3!H22</f>
        <v>59.4170046256747</v>
      </c>
      <c r="J33" s="33">
        <f>+[3]cuadro3!I22</f>
        <v>59.82618944</v>
      </c>
      <c r="K33" s="42">
        <f>+[3]cuadro3!J22</f>
        <v>20</v>
      </c>
      <c r="L33" s="18"/>
    </row>
    <row r="34" spans="1:14">
      <c r="A34" s="16"/>
      <c r="B34" s="11" t="str">
        <f>+[3]cuadro3!A23</f>
        <v>Cartagena</v>
      </c>
      <c r="C34" s="26">
        <f>+[3]cuadro3!B23</f>
        <v>54.764889598391399</v>
      </c>
      <c r="D34" s="26">
        <f>+[3]cuadro3!C23</f>
        <v>56.402861086505901</v>
      </c>
      <c r="E34" s="26">
        <f>+[3]cuadro3!D23</f>
        <v>56.779375082844297</v>
      </c>
      <c r="F34" s="26">
        <f>+[3]cuadro3!E23</f>
        <v>52.6293746861394</v>
      </c>
      <c r="G34" s="26">
        <f>+[3]cuadro3!F23</f>
        <v>56.715211923686503</v>
      </c>
      <c r="H34" s="26">
        <f>+[3]cuadro3!G23</f>
        <v>57.084806771940499</v>
      </c>
      <c r="I34" s="26">
        <f>+[3]cuadro3!H23</f>
        <v>58.118661259977998</v>
      </c>
      <c r="J34" s="33">
        <f>+[3]cuadro3!I23</f>
        <v>59.190325540000003</v>
      </c>
      <c r="K34" s="42">
        <f>+[3]cuadro3!J23</f>
        <v>21</v>
      </c>
      <c r="L34" s="18"/>
    </row>
    <row r="35" spans="1:14">
      <c r="A35" s="16"/>
      <c r="B35" s="11" t="str">
        <f>+[3]cuadro3!A24</f>
        <v>Popayán</v>
      </c>
      <c r="C35" s="26">
        <f>+[3]cuadro3!B24</f>
        <v>0</v>
      </c>
      <c r="D35" s="26">
        <f>+[3]cuadro3!C24</f>
        <v>0</v>
      </c>
      <c r="E35" s="26">
        <f>+[3]cuadro3!D24</f>
        <v>59.460816727727597</v>
      </c>
      <c r="F35" s="26">
        <f>+[3]cuadro3!E24</f>
        <v>61.050866189400203</v>
      </c>
      <c r="G35" s="26">
        <f>+[3]cuadro3!F24</f>
        <v>57.498670279579102</v>
      </c>
      <c r="H35" s="26">
        <f>+[3]cuadro3!G24</f>
        <v>59.346968557681897</v>
      </c>
      <c r="I35" s="26">
        <f>+[3]cuadro3!H24</f>
        <v>58.765745512751899</v>
      </c>
      <c r="J35" s="33">
        <f>+[3]cuadro3!I24</f>
        <v>58.353617870000001</v>
      </c>
      <c r="K35" s="42">
        <f>+[3]cuadro3!J24</f>
        <v>22</v>
      </c>
      <c r="L35" s="18"/>
    </row>
    <row r="36" spans="1:14" ht="14.25" customHeight="1">
      <c r="A36" s="16"/>
      <c r="B36" s="11" t="str">
        <f>+[3]cuadro3!A25</f>
        <v>Florencia</v>
      </c>
      <c r="C36" s="26">
        <f>+[3]cuadro3!B25</f>
        <v>0</v>
      </c>
      <c r="D36" s="26">
        <f>+[3]cuadro3!C25</f>
        <v>0</v>
      </c>
      <c r="E36" s="26">
        <f>+[3]cuadro3!D25</f>
        <v>60.567265676791102</v>
      </c>
      <c r="F36" s="26">
        <f>+[3]cuadro3!E25</f>
        <v>57.588709565507003</v>
      </c>
      <c r="G36" s="26">
        <f>+[3]cuadro3!F25</f>
        <v>56.2591609421332</v>
      </c>
      <c r="H36" s="26">
        <f>+[3]cuadro3!G25</f>
        <v>57.237836204291298</v>
      </c>
      <c r="I36" s="26">
        <f>+[3]cuadro3!H25</f>
        <v>59.885142598114001</v>
      </c>
      <c r="J36" s="33">
        <f>+[3]cuadro3!I25</f>
        <v>57.966889559999998</v>
      </c>
      <c r="K36" s="42">
        <f>+[3]cuadro3!J25</f>
        <v>23</v>
      </c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5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</row>
    <row r="3" spans="1:14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</row>
    <row r="4" spans="1:14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</row>
    <row r="5" spans="1:14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</row>
    <row r="6" spans="1:14">
      <c r="A6" s="16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8"/>
    </row>
    <row r="7" spans="1:14">
      <c r="A7" s="16"/>
      <c r="B7" s="167"/>
      <c r="C7" s="185" t="s">
        <v>27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4">
      <c r="A8" s="16"/>
      <c r="B8" s="167"/>
      <c r="C8" s="183" t="s">
        <v>167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4">
      <c r="A9" s="16"/>
      <c r="B9" s="167"/>
      <c r="C9" s="165"/>
      <c r="D9" s="165"/>
      <c r="E9" s="165"/>
      <c r="F9" s="165"/>
      <c r="G9" s="165"/>
      <c r="H9" s="165"/>
      <c r="I9" s="167"/>
      <c r="J9" s="167"/>
      <c r="K9" s="167"/>
      <c r="L9" s="18"/>
    </row>
    <row r="10" spans="1:14" ht="15.75" customHeight="1">
      <c r="A10" s="16"/>
      <c r="B10" s="11"/>
      <c r="C10" s="184" t="s">
        <v>1</v>
      </c>
      <c r="D10" s="184"/>
      <c r="E10" s="184"/>
      <c r="F10" s="184"/>
      <c r="G10" s="184"/>
      <c r="H10" s="184"/>
      <c r="I10" s="184"/>
      <c r="J10" s="184"/>
      <c r="K10" s="166" t="s">
        <v>158</v>
      </c>
      <c r="L10" s="18"/>
    </row>
    <row r="11" spans="1:14">
      <c r="A11" s="16"/>
      <c r="B11" s="11"/>
      <c r="C11" s="165">
        <f>+'Población en edad de trabajar %'!C11</f>
        <v>2005</v>
      </c>
      <c r="D11" s="165">
        <f>+'Población en edad de trabajar %'!D11</f>
        <v>2006</v>
      </c>
      <c r="E11" s="165">
        <f>+'Población en edad de trabajar %'!E11</f>
        <v>2007</v>
      </c>
      <c r="F11" s="165">
        <f>+'Población en edad de trabajar %'!F11</f>
        <v>2008</v>
      </c>
      <c r="G11" s="165">
        <f>+'Población en edad de trabajar %'!G11</f>
        <v>2009</v>
      </c>
      <c r="H11" s="165">
        <f>+'Población en edad de trabajar %'!H11</f>
        <v>2010</v>
      </c>
      <c r="I11" s="165">
        <f>+'Población en edad de trabajar %'!I11</f>
        <v>2011</v>
      </c>
      <c r="J11" s="165">
        <f>+'Población en edad de trabajar %'!J11</f>
        <v>2012</v>
      </c>
      <c r="K11" s="90"/>
      <c r="L11" s="18"/>
      <c r="N11" s="2"/>
    </row>
    <row r="12" spans="1:14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4">
      <c r="A13" s="16"/>
      <c r="B13" s="12" t="str">
        <f>+[3]cuadro4!A2</f>
        <v>Bogotá</v>
      </c>
      <c r="C13" s="47">
        <f>+[3]cuadro4!B2</f>
        <v>56.925747892040398</v>
      </c>
      <c r="D13" s="47">
        <f>+[3]cuadro4!C2</f>
        <v>60.179948943662801</v>
      </c>
      <c r="E13" s="47">
        <f>+[3]cuadro4!D2</f>
        <v>57.600441059139598</v>
      </c>
      <c r="F13" s="47">
        <f>+[3]cuadro4!E2</f>
        <v>59.074783910976898</v>
      </c>
      <c r="G13" s="47">
        <f>+[3]cuadro4!F2</f>
        <v>59.094037099350601</v>
      </c>
      <c r="H13" s="47">
        <f>+[3]cuadro4!G2</f>
        <v>60.432503809040099</v>
      </c>
      <c r="I13" s="47">
        <f>+[3]cuadro4!H2</f>
        <v>64.171080457975904</v>
      </c>
      <c r="J13" s="47">
        <f>+[3]cuadro4!I2</f>
        <v>65.703333439999994</v>
      </c>
      <c r="K13" s="96">
        <f>+[3]cuadro4!J2</f>
        <v>1</v>
      </c>
      <c r="L13" s="18"/>
    </row>
    <row r="14" spans="1:14" s="48" customFormat="1">
      <c r="A14" s="84"/>
      <c r="B14" s="11" t="str">
        <f>+[3]cuadro4!A3</f>
        <v>Bucaramanga</v>
      </c>
      <c r="C14" s="26">
        <f>+[3]cuadro4!B3</f>
        <v>55.328905631319401</v>
      </c>
      <c r="D14" s="26">
        <f>+[3]cuadro4!C3</f>
        <v>54.167995602781801</v>
      </c>
      <c r="E14" s="26">
        <f>+[3]cuadro4!D3</f>
        <v>52.115802445183299</v>
      </c>
      <c r="F14" s="26">
        <f>+[3]cuadro4!E3</f>
        <v>56.923424054666398</v>
      </c>
      <c r="G14" s="26">
        <f>+[3]cuadro4!F3</f>
        <v>62.253205985464902</v>
      </c>
      <c r="H14" s="26">
        <f>+[3]cuadro4!G3</f>
        <v>64.298364653506695</v>
      </c>
      <c r="I14" s="26">
        <f>+[3]cuadro4!H3</f>
        <v>62.245855327038598</v>
      </c>
      <c r="J14" s="33">
        <f>+[3]cuadro4!I3</f>
        <v>64.086493399999995</v>
      </c>
      <c r="K14" s="42">
        <f>+[3]cuadro4!J3</f>
        <v>2</v>
      </c>
      <c r="L14" s="85"/>
    </row>
    <row r="15" spans="1:14">
      <c r="A15" s="16"/>
      <c r="B15" s="11" t="str">
        <f>+[3]cuadro4!A4</f>
        <v>Pasto</v>
      </c>
      <c r="C15" s="26">
        <f>+[3]cuadro4!B4</f>
        <v>53.102173287868197</v>
      </c>
      <c r="D15" s="26">
        <f>+[3]cuadro4!C4</f>
        <v>53.793846586307801</v>
      </c>
      <c r="E15" s="26">
        <f>+[3]cuadro4!D4</f>
        <v>53.299048437017198</v>
      </c>
      <c r="F15" s="26">
        <f>+[3]cuadro4!E4</f>
        <v>54.122855774328997</v>
      </c>
      <c r="G15" s="26">
        <f>+[3]cuadro4!F4</f>
        <v>54.500405126002299</v>
      </c>
      <c r="H15" s="26">
        <f>+[3]cuadro4!G4</f>
        <v>55.7494664118015</v>
      </c>
      <c r="I15" s="26">
        <f>+[3]cuadro4!H4</f>
        <v>57.285837627338204</v>
      </c>
      <c r="J15" s="33">
        <f>+[3]cuadro4!I4</f>
        <v>61.002477169999999</v>
      </c>
      <c r="K15" s="42">
        <f>+[3]cuadro4!J4</f>
        <v>3</v>
      </c>
      <c r="L15" s="18"/>
    </row>
    <row r="16" spans="1:14">
      <c r="A16" s="16"/>
      <c r="B16" s="11" t="str">
        <f>+[3]cuadro4!A5</f>
        <v>Riohacha</v>
      </c>
      <c r="C16" s="26">
        <f>+[3]cuadro4!B5</f>
        <v>0</v>
      </c>
      <c r="D16" s="26">
        <f>+[3]cuadro4!C5</f>
        <v>0</v>
      </c>
      <c r="E16" s="26">
        <f>+[3]cuadro4!D5</f>
        <v>46.070203558262499</v>
      </c>
      <c r="F16" s="26">
        <f>+[3]cuadro4!E5</f>
        <v>47.724279634665301</v>
      </c>
      <c r="G16" s="26">
        <f>+[3]cuadro4!F5</f>
        <v>58.792745541555</v>
      </c>
      <c r="H16" s="26">
        <f>+[3]cuadro4!G5</f>
        <v>59.595783484298799</v>
      </c>
      <c r="I16" s="26">
        <f>+[3]cuadro4!H5</f>
        <v>57.2449336634158</v>
      </c>
      <c r="J16" s="33">
        <f>+[3]cuadro4!I5</f>
        <v>60.543545119999997</v>
      </c>
      <c r="K16" s="42">
        <f>+[3]cuadro4!J5</f>
        <v>4</v>
      </c>
      <c r="L16" s="18"/>
    </row>
    <row r="17" spans="1:15">
      <c r="A17" s="16"/>
      <c r="B17" s="11" t="str">
        <f>+[3]cuadro4!A6</f>
        <v>Ibagué</v>
      </c>
      <c r="C17" s="26">
        <f>+[3]cuadro4!B6</f>
        <v>53.750127752667098</v>
      </c>
      <c r="D17" s="26">
        <f>+[3]cuadro4!C6</f>
        <v>53.775376341748</v>
      </c>
      <c r="E17" s="26">
        <f>+[3]cuadro4!D6</f>
        <v>57.768825948817103</v>
      </c>
      <c r="F17" s="26">
        <f>+[3]cuadro4!E6</f>
        <v>54.917278283708498</v>
      </c>
      <c r="G17" s="26">
        <f>+[3]cuadro4!F6</f>
        <v>59.266287705617998</v>
      </c>
      <c r="H17" s="26">
        <f>+[3]cuadro4!G6</f>
        <v>55.4226650709616</v>
      </c>
      <c r="I17" s="26">
        <f>+[3]cuadro4!H6</f>
        <v>57.166051536987297</v>
      </c>
      <c r="J17" s="33">
        <f>+[3]cuadro4!I6</f>
        <v>60.023327879999997</v>
      </c>
      <c r="K17" s="42">
        <f>+[3]cuadro4!J6</f>
        <v>5</v>
      </c>
      <c r="L17" s="18"/>
    </row>
    <row r="18" spans="1:15">
      <c r="A18" s="16"/>
      <c r="B18" s="11" t="str">
        <f>+[3]cuadro4!A7</f>
        <v>Montería</v>
      </c>
      <c r="C18" s="26">
        <f>+[3]cuadro4!B7</f>
        <v>57.470709802324798</v>
      </c>
      <c r="D18" s="26">
        <f>+[3]cuadro4!C7</f>
        <v>56.374697032950202</v>
      </c>
      <c r="E18" s="26">
        <f>+[3]cuadro4!D7</f>
        <v>57.0762146475507</v>
      </c>
      <c r="F18" s="26">
        <f>+[3]cuadro4!E7</f>
        <v>60.049827212087102</v>
      </c>
      <c r="G18" s="26">
        <f>+[3]cuadro4!F7</f>
        <v>58.183257581925197</v>
      </c>
      <c r="H18" s="26">
        <f>+[3]cuadro4!G7</f>
        <v>58.9610282550303</v>
      </c>
      <c r="I18" s="26">
        <f>+[3]cuadro4!H7</f>
        <v>58.745412680447998</v>
      </c>
      <c r="J18" s="33">
        <f>+[3]cuadro4!I7</f>
        <v>59.831616439999998</v>
      </c>
      <c r="K18" s="42">
        <f>+[3]cuadro4!J7</f>
        <v>6</v>
      </c>
      <c r="L18" s="18"/>
    </row>
    <row r="19" spans="1:15">
      <c r="A19" s="16"/>
      <c r="B19" s="11" t="str">
        <f>+[3]cuadro4!A8</f>
        <v>Sincelejo</v>
      </c>
      <c r="C19" s="26">
        <f>+[3]cuadro4!B8</f>
        <v>0</v>
      </c>
      <c r="D19" s="26">
        <f>+[3]cuadro4!C8</f>
        <v>0</v>
      </c>
      <c r="E19" s="26">
        <f>+[3]cuadro4!D8</f>
        <v>51.285035661600503</v>
      </c>
      <c r="F19" s="26">
        <f>+[3]cuadro4!E8</f>
        <v>54.719060138083798</v>
      </c>
      <c r="G19" s="26">
        <f>+[3]cuadro4!F8</f>
        <v>51.391642568759899</v>
      </c>
      <c r="H19" s="26">
        <f>+[3]cuadro4!G8</f>
        <v>50.409467592634499</v>
      </c>
      <c r="I19" s="26">
        <f>+[3]cuadro4!H8</f>
        <v>53.631841501593698</v>
      </c>
      <c r="J19" s="33">
        <f>+[3]cuadro4!I8</f>
        <v>59.76326736</v>
      </c>
      <c r="K19" s="42">
        <f>+[3]cuadro4!J8</f>
        <v>7</v>
      </c>
      <c r="L19" s="18"/>
    </row>
    <row r="20" spans="1:15">
      <c r="A20" s="16"/>
      <c r="B20" s="11" t="str">
        <f>+[3]cuadro4!A9</f>
        <v>Villavicencio</v>
      </c>
      <c r="C20" s="26">
        <f>+[3]cuadro4!B9</f>
        <v>59.188437597242</v>
      </c>
      <c r="D20" s="26">
        <f>+[3]cuadro4!C9</f>
        <v>55.881389506635401</v>
      </c>
      <c r="E20" s="26">
        <f>+[3]cuadro4!D9</f>
        <v>58.927804882552003</v>
      </c>
      <c r="F20" s="26">
        <f>+[3]cuadro4!E9</f>
        <v>57.809005921091597</v>
      </c>
      <c r="G20" s="26">
        <f>+[3]cuadro4!F9</f>
        <v>57.611125580587803</v>
      </c>
      <c r="H20" s="26">
        <f>+[3]cuadro4!G9</f>
        <v>55.993186781681899</v>
      </c>
      <c r="I20" s="26">
        <f>+[3]cuadro4!H9</f>
        <v>59.940001065918899</v>
      </c>
      <c r="J20" s="33">
        <f>+[3]cuadro4!I9</f>
        <v>59.361593880000001</v>
      </c>
      <c r="K20" s="169">
        <f>+[3]cuadro4!J9</f>
        <v>8</v>
      </c>
      <c r="L20" s="18"/>
    </row>
    <row r="21" spans="1:15">
      <c r="A21" s="16"/>
      <c r="B21" s="11" t="str">
        <f>+[3]cuadro4!A10</f>
        <v>Valledupar</v>
      </c>
      <c r="C21" s="26">
        <f>+[3]cuadro4!B10</f>
        <v>0</v>
      </c>
      <c r="D21" s="26">
        <f>+[3]cuadro4!C10</f>
        <v>0</v>
      </c>
      <c r="E21" s="26">
        <f>+[3]cuadro4!D10</f>
        <v>48.758016194389803</v>
      </c>
      <c r="F21" s="26">
        <f>+[3]cuadro4!E10</f>
        <v>49.372956189511498</v>
      </c>
      <c r="G21" s="26">
        <f>+[3]cuadro4!F10</f>
        <v>55.544432332818602</v>
      </c>
      <c r="H21" s="26">
        <f>+[3]cuadro4!G10</f>
        <v>54.701511723902698</v>
      </c>
      <c r="I21" s="26">
        <f>+[3]cuadro4!H10</f>
        <v>52.827594588640999</v>
      </c>
      <c r="J21" s="33">
        <f>+[3]cuadro4!I10</f>
        <v>58.60756902</v>
      </c>
      <c r="K21" s="42">
        <f>+[3]cuadro4!J10</f>
        <v>9</v>
      </c>
      <c r="L21" s="18"/>
    </row>
    <row r="22" spans="1:15" s="48" customFormat="1">
      <c r="A22" s="84"/>
      <c r="B22" s="12" t="str">
        <f>+[3]cuadro4!A11</f>
        <v>Colombia</v>
      </c>
      <c r="C22" s="27">
        <f>+[3]cuadro4!B11</f>
        <v>53.1406975277214</v>
      </c>
      <c r="D22" s="27">
        <f>+[3]cuadro4!C11</f>
        <v>53.2896483155101</v>
      </c>
      <c r="E22" s="27">
        <f>+[3]cuadro4!D11</f>
        <v>51.331045499600997</v>
      </c>
      <c r="F22" s="27">
        <f>+[3]cuadro4!E11</f>
        <v>51.7176511477779</v>
      </c>
      <c r="G22" s="27">
        <f>+[3]cuadro4!F11</f>
        <v>54.1428304720203</v>
      </c>
      <c r="H22" s="27">
        <f>+[3]cuadro4!G11</f>
        <v>54.896610586882304</v>
      </c>
      <c r="I22" s="27">
        <f>+[3]cuadro4!H11</f>
        <v>56.1296546250164</v>
      </c>
      <c r="J22" s="47">
        <f>+[3]cuadro4!I11</f>
        <v>58.08673855</v>
      </c>
      <c r="K22" s="42">
        <f>+[3]cuadro4!J11</f>
        <v>0</v>
      </c>
      <c r="L22" s="85"/>
    </row>
    <row r="23" spans="1:15">
      <c r="A23" s="16"/>
      <c r="B23" s="11" t="str">
        <f>+[3]cuadro4!A12</f>
        <v>Neiva</v>
      </c>
      <c r="C23" s="26">
        <f>+[3]cuadro4!B12</f>
        <v>0</v>
      </c>
      <c r="D23" s="26">
        <f>+[3]cuadro4!C12</f>
        <v>0</v>
      </c>
      <c r="E23" s="26">
        <f>+[3]cuadro4!D12</f>
        <v>51.2085473994605</v>
      </c>
      <c r="F23" s="26">
        <f>+[3]cuadro4!E12</f>
        <v>55.223986945271903</v>
      </c>
      <c r="G23" s="26">
        <f>+[3]cuadro4!F12</f>
        <v>53.3760427075416</v>
      </c>
      <c r="H23" s="26">
        <f>+[3]cuadro4!G12</f>
        <v>55.825664248267401</v>
      </c>
      <c r="I23" s="26">
        <f>+[3]cuadro4!H12</f>
        <v>58.218708525742798</v>
      </c>
      <c r="J23" s="33">
        <f>+[3]cuadro4!I12</f>
        <v>57.896953619999998</v>
      </c>
      <c r="K23" s="42">
        <f>+[3]cuadro4!J12</f>
        <v>10</v>
      </c>
      <c r="L23" s="18"/>
      <c r="N23" s="22"/>
      <c r="O23" s="31"/>
    </row>
    <row r="24" spans="1:15">
      <c r="A24" s="16"/>
      <c r="B24" s="11" t="str">
        <f>+[3]cuadro4!A13</f>
        <v>Santa Marta</v>
      </c>
      <c r="C24" s="26">
        <f>+[3]cuadro4!B13</f>
        <v>0</v>
      </c>
      <c r="D24" s="26">
        <f>+[3]cuadro4!C13</f>
        <v>0</v>
      </c>
      <c r="E24" s="26">
        <f>+[3]cuadro4!D13</f>
        <v>51.324703988132399</v>
      </c>
      <c r="F24" s="26">
        <f>+[3]cuadro4!E13</f>
        <v>52.565186494213798</v>
      </c>
      <c r="G24" s="26">
        <f>+[3]cuadro4!F13</f>
        <v>53.457133232272199</v>
      </c>
      <c r="H24" s="26">
        <f>+[3]cuadro4!G13</f>
        <v>54.862403321560997</v>
      </c>
      <c r="I24" s="26">
        <f>+[3]cuadro4!H13</f>
        <v>54.668187005842498</v>
      </c>
      <c r="J24" s="33">
        <f>+[3]cuadro4!I13</f>
        <v>57.314141939999999</v>
      </c>
      <c r="K24" s="42">
        <f>+[3]cuadro4!J13</f>
        <v>11</v>
      </c>
      <c r="L24" s="18"/>
      <c r="N24" s="22"/>
      <c r="O24" s="31"/>
    </row>
    <row r="25" spans="1:15">
      <c r="A25" s="16"/>
      <c r="B25" s="11" t="str">
        <f>+[3]cuadro4!A14</f>
        <v>Cali</v>
      </c>
      <c r="C25" s="26">
        <f>+[3]cuadro4!B14</f>
        <v>59.8090173938267</v>
      </c>
      <c r="D25" s="26">
        <f>+[3]cuadro4!C14</f>
        <v>56.994549721473497</v>
      </c>
      <c r="E25" s="26">
        <f>+[3]cuadro4!D14</f>
        <v>57.661118401797602</v>
      </c>
      <c r="F25" s="26">
        <f>+[3]cuadro4!E14</f>
        <v>56.744192609368</v>
      </c>
      <c r="G25" s="26">
        <f>+[3]cuadro4!F14</f>
        <v>58.380524238987299</v>
      </c>
      <c r="H25" s="26">
        <f>+[3]cuadro4!G14</f>
        <v>58.154788057507503</v>
      </c>
      <c r="I25" s="26">
        <f>+[3]cuadro4!H14</f>
        <v>54.660532012240999</v>
      </c>
      <c r="J25" s="33">
        <f>+[3]cuadro4!I14</f>
        <v>57.245034750000002</v>
      </c>
      <c r="K25" s="42">
        <f>+[3]cuadro4!J14</f>
        <v>12</v>
      </c>
      <c r="L25" s="18"/>
    </row>
    <row r="26" spans="1:15">
      <c r="A26" s="16"/>
      <c r="B26" s="11" t="str">
        <f>+[3]cuadro4!A15</f>
        <v>Medellín</v>
      </c>
      <c r="C26" s="26">
        <f>+[3]cuadro4!B15</f>
        <v>51.165990889601801</v>
      </c>
      <c r="D26" s="26">
        <f>+[3]cuadro4!C15</f>
        <v>49.592440392205603</v>
      </c>
      <c r="E26" s="26">
        <f>+[3]cuadro4!D15</f>
        <v>52.503808926189699</v>
      </c>
      <c r="F26" s="26">
        <f>+[3]cuadro4!E15</f>
        <v>52.1986516408382</v>
      </c>
      <c r="G26" s="26">
        <f>+[3]cuadro4!F15</f>
        <v>54.289742889494399</v>
      </c>
      <c r="H26" s="26">
        <f>+[3]cuadro4!G15</f>
        <v>54.763918775432998</v>
      </c>
      <c r="I26" s="26">
        <f>+[3]cuadro4!H15</f>
        <v>56.399037663340899</v>
      </c>
      <c r="J26" s="33">
        <f>+[3]cuadro4!I15</f>
        <v>56.917063910000003</v>
      </c>
      <c r="K26" s="42">
        <f>+[3]cuadro4!J15</f>
        <v>13</v>
      </c>
      <c r="L26" s="18"/>
    </row>
    <row r="27" spans="1:15">
      <c r="A27" s="16"/>
      <c r="B27" s="11" t="str">
        <f>+[3]cuadro4!A16</f>
        <v>Barranquilla</v>
      </c>
      <c r="C27" s="26">
        <f>+[3]cuadro4!B16</f>
        <v>45.824804185645803</v>
      </c>
      <c r="D27" s="26">
        <f>+[3]cuadro4!C16</f>
        <v>49.4537242935763</v>
      </c>
      <c r="E27" s="26">
        <f>+[3]cuadro4!D16</f>
        <v>50.645222012397497</v>
      </c>
      <c r="F27" s="26">
        <f>+[3]cuadro4!E16</f>
        <v>49.1675669264744</v>
      </c>
      <c r="G27" s="26">
        <f>+[3]cuadro4!F16</f>
        <v>51.052948818927497</v>
      </c>
      <c r="H27" s="26">
        <f>+[3]cuadro4!G16</f>
        <v>50.992734088550002</v>
      </c>
      <c r="I27" s="26">
        <f>+[3]cuadro4!H16</f>
        <v>54.150824285235601</v>
      </c>
      <c r="J27" s="33">
        <f>+[3]cuadro4!I16</f>
        <v>56.902169209999997</v>
      </c>
      <c r="K27" s="42">
        <f>+[3]cuadro4!J16</f>
        <v>14</v>
      </c>
      <c r="L27" s="18"/>
    </row>
    <row r="28" spans="1:15">
      <c r="A28" s="16"/>
      <c r="B28" s="11" t="str">
        <f>+[3]cuadro4!A17</f>
        <v>Cúcuta</v>
      </c>
      <c r="C28" s="26">
        <f>+[3]cuadro4!B17</f>
        <v>51.797857594195499</v>
      </c>
      <c r="D28" s="26">
        <f>+[3]cuadro4!C17</f>
        <v>52.434832373807502</v>
      </c>
      <c r="E28" s="26">
        <f>+[3]cuadro4!D17</f>
        <v>55.736308294555698</v>
      </c>
      <c r="F28" s="26">
        <f>+[3]cuadro4!E17</f>
        <v>55.4768418334546</v>
      </c>
      <c r="G28" s="26">
        <f>+[3]cuadro4!F17</f>
        <v>55.627124905479597</v>
      </c>
      <c r="H28" s="26">
        <f>+[3]cuadro4!G17</f>
        <v>54.8952868009344</v>
      </c>
      <c r="I28" s="26">
        <f>+[3]cuadro4!H17</f>
        <v>55.208085188805001</v>
      </c>
      <c r="J28" s="33">
        <f>+[3]cuadro4!I17</f>
        <v>56.364892840000003</v>
      </c>
      <c r="K28" s="42">
        <f>+[3]cuadro4!J17</f>
        <v>15</v>
      </c>
      <c r="L28" s="18"/>
    </row>
    <row r="29" spans="1:15">
      <c r="A29" s="16"/>
      <c r="B29" s="11" t="str">
        <f>+[3]cuadro4!A18</f>
        <v>Tunja</v>
      </c>
      <c r="C29" s="26">
        <f>+[3]cuadro4!B18</f>
        <v>0</v>
      </c>
      <c r="D29" s="26">
        <f>+[3]cuadro4!C18</f>
        <v>0</v>
      </c>
      <c r="E29" s="26">
        <f>+[3]cuadro4!D18</f>
        <v>48.848625089863397</v>
      </c>
      <c r="F29" s="26">
        <f>+[3]cuadro4!E18</f>
        <v>53.437269993624803</v>
      </c>
      <c r="G29" s="26">
        <f>+[3]cuadro4!F18</f>
        <v>51.042769129874898</v>
      </c>
      <c r="H29" s="26">
        <f>+[3]cuadro4!G18</f>
        <v>53.5217973902975</v>
      </c>
      <c r="I29" s="26">
        <f>+[3]cuadro4!H18</f>
        <v>54.971194756020601</v>
      </c>
      <c r="J29" s="33">
        <f>+[3]cuadro4!I18</f>
        <v>54.637028979999997</v>
      </c>
      <c r="K29" s="42">
        <f>+[3]cuadro4!J18</f>
        <v>16</v>
      </c>
      <c r="L29" s="18"/>
    </row>
    <row r="30" spans="1:15">
      <c r="A30" s="16"/>
      <c r="B30" s="11" t="str">
        <f>+[3]cuadro4!A19</f>
        <v>Pereira</v>
      </c>
      <c r="C30" s="26">
        <f>+[3]cuadro4!B19</f>
        <v>51.635709732553899</v>
      </c>
      <c r="D30" s="26">
        <f>+[3]cuadro4!C19</f>
        <v>52.251036652070802</v>
      </c>
      <c r="E30" s="26">
        <f>+[3]cuadro4!D19</f>
        <v>49.534496608960701</v>
      </c>
      <c r="F30" s="26">
        <f>+[3]cuadro4!E19</f>
        <v>50.032892879326901</v>
      </c>
      <c r="G30" s="26">
        <f>+[3]cuadro4!F19</f>
        <v>50.658159773285803</v>
      </c>
      <c r="H30" s="26">
        <f>+[3]cuadro4!G19</f>
        <v>51.6138497248376</v>
      </c>
      <c r="I30" s="26">
        <f>+[3]cuadro4!H19</f>
        <v>54.900886081292903</v>
      </c>
      <c r="J30" s="33">
        <f>+[3]cuadro4!I19</f>
        <v>54.46338239</v>
      </c>
      <c r="K30" s="42">
        <f>+[3]cuadro4!J19</f>
        <v>17</v>
      </c>
      <c r="L30" s="18"/>
    </row>
    <row r="31" spans="1:15">
      <c r="A31" s="16"/>
      <c r="B31" s="11" t="str">
        <f>+[3]cuadro4!A20</f>
        <v>Armenia</v>
      </c>
      <c r="C31" s="26">
        <f>+[3]cuadro4!B20</f>
        <v>0</v>
      </c>
      <c r="D31" s="26">
        <f>+[3]cuadro4!C20</f>
        <v>0</v>
      </c>
      <c r="E31" s="26">
        <f>+[3]cuadro4!D20</f>
        <v>47.339838470214403</v>
      </c>
      <c r="F31" s="26">
        <f>+[3]cuadro4!E20</f>
        <v>49.632670894068603</v>
      </c>
      <c r="G31" s="26">
        <f>+[3]cuadro4!F20</f>
        <v>46.8627387062742</v>
      </c>
      <c r="H31" s="26">
        <f>+[3]cuadro4!G20</f>
        <v>49.0249329857159</v>
      </c>
      <c r="I31" s="26">
        <f>+[3]cuadro4!H20</f>
        <v>51.073096996668099</v>
      </c>
      <c r="J31" s="33">
        <f>+[3]cuadro4!I20</f>
        <v>54.106791909999998</v>
      </c>
      <c r="K31" s="42">
        <f>+[3]cuadro4!J20</f>
        <v>18</v>
      </c>
      <c r="L31" s="18"/>
    </row>
    <row r="32" spans="1:15">
      <c r="A32" s="16"/>
      <c r="B32" s="66" t="str">
        <f>+[3]cuadro4!A21</f>
        <v>Cartagena</v>
      </c>
      <c r="C32" s="26">
        <f>+[3]cuadro4!B21</f>
        <v>44.955406246137599</v>
      </c>
      <c r="D32" s="26">
        <f>+[3]cuadro4!C21</f>
        <v>47.870582934626398</v>
      </c>
      <c r="E32" s="26">
        <f>+[3]cuadro4!D21</f>
        <v>48.759444250304298</v>
      </c>
      <c r="F32" s="26">
        <f>+[3]cuadro4!E21</f>
        <v>45.780332620682799</v>
      </c>
      <c r="G32" s="26">
        <f>+[3]cuadro4!F21</f>
        <v>49.548715126665897</v>
      </c>
      <c r="H32" s="26">
        <f>+[3]cuadro4!G21</f>
        <v>50.090155169681601</v>
      </c>
      <c r="I32" s="26">
        <f>+[3]cuadro4!H21</f>
        <v>52.164507124455</v>
      </c>
      <c r="J32" s="33">
        <f>+[3]cuadro4!I21</f>
        <v>53.56850927</v>
      </c>
      <c r="K32" s="42">
        <f>+[3]cuadro4!J21</f>
        <v>19</v>
      </c>
      <c r="L32" s="18"/>
    </row>
    <row r="33" spans="1:14">
      <c r="A33" s="16"/>
      <c r="B33" s="11" t="str">
        <f>+[3]cuadro4!A22</f>
        <v>Manizales</v>
      </c>
      <c r="C33" s="26">
        <f>+[3]cuadro4!B22</f>
        <v>47.976074325863003</v>
      </c>
      <c r="D33" s="26">
        <f>+[3]cuadro4!C22</f>
        <v>46.417648927835501</v>
      </c>
      <c r="E33" s="26">
        <f>+[3]cuadro4!D22</f>
        <v>49.276174915255602</v>
      </c>
      <c r="F33" s="26">
        <f>+[3]cuadro4!E22</f>
        <v>48.250648500200498</v>
      </c>
      <c r="G33" s="26">
        <f>+[3]cuadro4!F22</f>
        <v>49.682749989688197</v>
      </c>
      <c r="H33" s="26">
        <f>+[3]cuadro4!G22</f>
        <v>49.206518648582602</v>
      </c>
      <c r="I33" s="26">
        <f>+[3]cuadro4!H22</f>
        <v>51.815376879149397</v>
      </c>
      <c r="J33" s="33">
        <f>+[3]cuadro4!I22</f>
        <v>52.112769970000002</v>
      </c>
      <c r="K33" s="42">
        <f>+[3]cuadro4!J22</f>
        <v>20</v>
      </c>
      <c r="L33" s="18"/>
    </row>
    <row r="34" spans="1:14">
      <c r="A34" s="16"/>
      <c r="B34" s="11" t="str">
        <f>+[3]cuadro4!A23</f>
        <v>Florencia</v>
      </c>
      <c r="C34" s="26">
        <f>+[3]cuadro4!B23</f>
        <v>0</v>
      </c>
      <c r="D34" s="26">
        <f>+[3]cuadro4!C23</f>
        <v>0</v>
      </c>
      <c r="E34" s="26">
        <f>+[3]cuadro4!D23</f>
        <v>52.809953880259698</v>
      </c>
      <c r="F34" s="26">
        <f>+[3]cuadro4!E23</f>
        <v>50.370519421046097</v>
      </c>
      <c r="G34" s="26">
        <f>+[3]cuadro4!F23</f>
        <v>48.643673968401899</v>
      </c>
      <c r="H34" s="26">
        <f>+[3]cuadro4!G23</f>
        <v>49.178787759338803</v>
      </c>
      <c r="I34" s="26">
        <f>+[3]cuadro4!H23</f>
        <v>51.299886994107098</v>
      </c>
      <c r="J34" s="33">
        <f>+[3]cuadro4!I23</f>
        <v>50.873747790000003</v>
      </c>
      <c r="K34" s="42">
        <f>+[3]cuadro4!J23</f>
        <v>21</v>
      </c>
      <c r="L34" s="18"/>
    </row>
    <row r="35" spans="1:14">
      <c r="A35" s="16"/>
      <c r="B35" s="11" t="str">
        <f>+[3]cuadro4!A24</f>
        <v>Quibdó</v>
      </c>
      <c r="C35" s="26">
        <f>+[3]cuadro4!B24</f>
        <v>0</v>
      </c>
      <c r="D35" s="26">
        <f>+[3]cuadro4!C24</f>
        <v>0</v>
      </c>
      <c r="E35" s="26">
        <f>+[3]cuadro4!D24</f>
        <v>36.354340196930302</v>
      </c>
      <c r="F35" s="26">
        <f>+[3]cuadro4!E24</f>
        <v>36.447922425892102</v>
      </c>
      <c r="G35" s="26">
        <f>+[3]cuadro4!F24</f>
        <v>43.304630790819502</v>
      </c>
      <c r="H35" s="26">
        <f>+[3]cuadro4!G24</f>
        <v>50.353703703703701</v>
      </c>
      <c r="I35" s="26">
        <f>+[3]cuadro4!H24</f>
        <v>49.937397491279498</v>
      </c>
      <c r="J35" s="33">
        <f>+[3]cuadro4!I24</f>
        <v>50.65816847</v>
      </c>
      <c r="K35" s="42">
        <f>+[3]cuadro4!J24</f>
        <v>22</v>
      </c>
      <c r="L35" s="18"/>
    </row>
    <row r="36" spans="1:14" ht="14.25" customHeight="1">
      <c r="A36" s="16"/>
      <c r="B36" s="11" t="str">
        <f>+[3]cuadro4!A25</f>
        <v>Popayán</v>
      </c>
      <c r="C36" s="26">
        <f>+[3]cuadro4!B25</f>
        <v>0</v>
      </c>
      <c r="D36" s="26">
        <f>+[3]cuadro4!C25</f>
        <v>0</v>
      </c>
      <c r="E36" s="26">
        <f>+[3]cuadro4!D25</f>
        <v>47.450451255473197</v>
      </c>
      <c r="F36" s="26">
        <f>+[3]cuadro4!E25</f>
        <v>46.099859917358302</v>
      </c>
      <c r="G36" s="26">
        <f>+[3]cuadro4!F25</f>
        <v>46.267340507182197</v>
      </c>
      <c r="H36" s="26">
        <f>+[3]cuadro4!G25</f>
        <v>48.285548386433703</v>
      </c>
      <c r="I36" s="26">
        <f>+[3]cuadro4!H25</f>
        <v>48.273494862370697</v>
      </c>
      <c r="J36" s="33">
        <f>+[3]cuadro4!I25</f>
        <v>47.522262599999998</v>
      </c>
      <c r="K36" s="42">
        <f>+[3]cuadro4!J25</f>
        <v>23</v>
      </c>
      <c r="L36" s="18"/>
    </row>
    <row r="37" spans="1:14">
      <c r="A37" s="16"/>
      <c r="B37" s="167"/>
      <c r="C37" s="167"/>
      <c r="D37" s="167"/>
      <c r="E37" s="167"/>
      <c r="F37" s="167"/>
      <c r="G37" s="167"/>
      <c r="H37" s="167"/>
      <c r="I37" s="167"/>
      <c r="J37" s="167"/>
      <c r="K37" s="167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</row>
    <row r="3" spans="1:14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</row>
    <row r="4" spans="1:14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</row>
    <row r="5" spans="1:14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</row>
    <row r="6" spans="1:14">
      <c r="A6" s="16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8"/>
    </row>
    <row r="7" spans="1:14">
      <c r="A7" s="16"/>
      <c r="B7" s="167"/>
      <c r="C7" s="185" t="s">
        <v>29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4">
      <c r="A8" s="16"/>
      <c r="B8" s="167"/>
      <c r="C8" s="183" t="s">
        <v>167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4">
      <c r="A9" s="16"/>
      <c r="B9" s="167"/>
      <c r="C9" s="165"/>
      <c r="D9" s="165"/>
      <c r="E9" s="165"/>
      <c r="F9" s="165"/>
      <c r="G9" s="165"/>
      <c r="H9" s="165"/>
      <c r="I9" s="167"/>
      <c r="J9" s="167"/>
      <c r="K9" s="167"/>
      <c r="L9" s="18"/>
    </row>
    <row r="10" spans="1:14" ht="15.75" customHeight="1">
      <c r="A10" s="16"/>
      <c r="B10" s="11"/>
      <c r="C10" s="184" t="s">
        <v>1</v>
      </c>
      <c r="D10" s="184"/>
      <c r="E10" s="184"/>
      <c r="F10" s="184"/>
      <c r="G10" s="184"/>
      <c r="H10" s="184"/>
      <c r="I10" s="184"/>
      <c r="J10" s="184"/>
      <c r="K10" s="166" t="s">
        <v>158</v>
      </c>
      <c r="L10" s="18"/>
    </row>
    <row r="11" spans="1:14">
      <c r="A11" s="16"/>
      <c r="B11" s="11"/>
      <c r="C11" s="165">
        <f>+'Población en edad de trabajar %'!C11</f>
        <v>2005</v>
      </c>
      <c r="D11" s="165">
        <f>+'Población en edad de trabajar %'!D11</f>
        <v>2006</v>
      </c>
      <c r="E11" s="165">
        <f>+'Población en edad de trabajar %'!E11</f>
        <v>2007</v>
      </c>
      <c r="F11" s="165">
        <f>+'Población en edad de trabajar %'!F11</f>
        <v>2008</v>
      </c>
      <c r="G11" s="165">
        <f>+'Población en edad de trabajar %'!G11</f>
        <v>2009</v>
      </c>
      <c r="H11" s="165">
        <f>+'Población en edad de trabajar %'!H11</f>
        <v>2010</v>
      </c>
      <c r="I11" s="165">
        <f>+'Población en edad de trabajar %'!I11</f>
        <v>2011</v>
      </c>
      <c r="J11" s="165">
        <f>+'Población en edad de trabajar %'!J11</f>
        <v>2012</v>
      </c>
      <c r="K11" s="90"/>
      <c r="L11" s="18"/>
      <c r="N11" s="2"/>
    </row>
    <row r="12" spans="1:14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4">
      <c r="A13" s="16"/>
      <c r="B13" s="11" t="str">
        <f>+[3]Cuadro5!A2</f>
        <v>Quibdó</v>
      </c>
      <c r="C13" s="26">
        <f>+[3]Cuadro5!B2</f>
        <v>0</v>
      </c>
      <c r="D13" s="26">
        <f>+[3]Cuadro5!C2</f>
        <v>0</v>
      </c>
      <c r="E13" s="26">
        <f>+[3]Cuadro5!D2</f>
        <v>26.313177510071402</v>
      </c>
      <c r="F13" s="26">
        <f>+[3]Cuadro5!E2</f>
        <v>28.711654173560198</v>
      </c>
      <c r="G13" s="26">
        <f>+[3]Cuadro5!F2</f>
        <v>18.350268977883999</v>
      </c>
      <c r="H13" s="26">
        <f>+[3]Cuadro5!G2</f>
        <v>14.881711678575099</v>
      </c>
      <c r="I13" s="26">
        <f>+[3]Cuadro5!H2</f>
        <v>17.79670684869</v>
      </c>
      <c r="J13" s="33">
        <f>+[3]Cuadro5!I2</f>
        <v>19.447009300000001</v>
      </c>
      <c r="K13" s="42">
        <f>+'[4]Tasas Bogotá'!W102</f>
        <v>1</v>
      </c>
      <c r="L13" s="18"/>
    </row>
    <row r="14" spans="1:14">
      <c r="A14" s="16"/>
      <c r="B14" s="11" t="str">
        <f>+[3]Cuadro5!A3</f>
        <v>Popayán</v>
      </c>
      <c r="C14" s="26">
        <f>+[3]Cuadro5!B3</f>
        <v>0</v>
      </c>
      <c r="D14" s="26">
        <f>+[3]Cuadro5!C3</f>
        <v>0</v>
      </c>
      <c r="E14" s="26">
        <f>+[3]Cuadro5!D3</f>
        <v>20.198789948093399</v>
      </c>
      <c r="F14" s="26">
        <f>+[3]Cuadro5!E3</f>
        <v>24.489137045887599</v>
      </c>
      <c r="G14" s="26">
        <f>+[3]Cuadro5!F3</f>
        <v>19.533199146669201</v>
      </c>
      <c r="H14" s="26">
        <f>+[3]Cuadro5!G3</f>
        <v>18.638559710926302</v>
      </c>
      <c r="I14" s="26">
        <f>+[3]Cuadro5!H3</f>
        <v>17.854364917576799</v>
      </c>
      <c r="J14" s="33">
        <f>+[3]Cuadro5!I3</f>
        <v>18.5615831</v>
      </c>
      <c r="K14" s="42">
        <f>+'[4]Tasas Bogotá'!W103</f>
        <v>2</v>
      </c>
      <c r="L14" s="18"/>
    </row>
    <row r="15" spans="1:14">
      <c r="A15" s="16"/>
      <c r="B15" s="11" t="str">
        <f>+[3]Cuadro5!A4</f>
        <v>Pereira</v>
      </c>
      <c r="C15" s="26">
        <f>+[3]Cuadro5!B4</f>
        <v>16.1048742888647</v>
      </c>
      <c r="D15" s="26">
        <f>+[3]Cuadro5!C4</f>
        <v>14.1902694614345</v>
      </c>
      <c r="E15" s="26">
        <f>+[3]Cuadro5!D4</f>
        <v>13.175491411812899</v>
      </c>
      <c r="F15" s="26">
        <f>+[3]Cuadro5!E4</f>
        <v>13.6953493695422</v>
      </c>
      <c r="G15" s="26">
        <f>+[3]Cuadro5!F4</f>
        <v>21.503276726815599</v>
      </c>
      <c r="H15" s="26">
        <f>+[3]Cuadro5!G4</f>
        <v>20.614476491538799</v>
      </c>
      <c r="I15" s="26">
        <f>+[3]Cuadro5!H4</f>
        <v>16.831301230195098</v>
      </c>
      <c r="J15" s="33">
        <f>+[3]Cuadro5!I4</f>
        <v>16.668300649999999</v>
      </c>
      <c r="K15" s="42">
        <f>+'[4]Tasas Bogotá'!W104</f>
        <v>3</v>
      </c>
      <c r="L15" s="18"/>
    </row>
    <row r="16" spans="1:14">
      <c r="A16" s="16"/>
      <c r="B16" s="11" t="str">
        <f>+[3]Cuadro5!A5</f>
        <v>Cúcuta</v>
      </c>
      <c r="C16" s="26">
        <f>+[3]Cuadro5!B5</f>
        <v>13.195879723579599</v>
      </c>
      <c r="D16" s="26">
        <f>+[3]Cuadro5!C5</f>
        <v>13.574773028049201</v>
      </c>
      <c r="E16" s="26">
        <f>+[3]Cuadro5!D5</f>
        <v>9.4362196323366199</v>
      </c>
      <c r="F16" s="26">
        <f>+[3]Cuadro5!E5</f>
        <v>9.4231013010759703</v>
      </c>
      <c r="G16" s="26">
        <f>+[3]Cuadro5!F5</f>
        <v>11.7929346552633</v>
      </c>
      <c r="H16" s="26">
        <f>+[3]Cuadro5!G5</f>
        <v>13.124505037296499</v>
      </c>
      <c r="I16" s="26">
        <f>+[3]Cuadro5!H5</f>
        <v>14.632332690718799</v>
      </c>
      <c r="J16" s="33">
        <f>+[3]Cuadro5!I5</f>
        <v>15.671990620000001</v>
      </c>
      <c r="K16" s="42">
        <f>+'[4]Tasas Bogotá'!W105</f>
        <v>4</v>
      </c>
      <c r="L16" s="18"/>
    </row>
    <row r="17" spans="1:21">
      <c r="A17" s="16"/>
      <c r="B17" s="11" t="str">
        <f>+[3]Cuadro5!A6</f>
        <v>Armenia</v>
      </c>
      <c r="C17" s="26">
        <f>+[3]Cuadro5!B6</f>
        <v>0</v>
      </c>
      <c r="D17" s="26">
        <f>+[3]Cuadro5!C6</f>
        <v>0</v>
      </c>
      <c r="E17" s="26">
        <f>+[3]Cuadro5!D6</f>
        <v>14.448166383422899</v>
      </c>
      <c r="F17" s="26">
        <f>+[3]Cuadro5!E6</f>
        <v>15.8795126948865</v>
      </c>
      <c r="G17" s="26">
        <f>+[3]Cuadro5!F6</f>
        <v>17.251429857197401</v>
      </c>
      <c r="H17" s="26">
        <f>+[3]Cuadro5!G6</f>
        <v>17.690475251040699</v>
      </c>
      <c r="I17" s="26">
        <f>+[3]Cuadro5!H6</f>
        <v>16.6097608529215</v>
      </c>
      <c r="J17" s="33">
        <f>+[3]Cuadro5!I6</f>
        <v>14.889912300000001</v>
      </c>
      <c r="K17" s="42">
        <f>+'[4]Tasas Bogotá'!W106</f>
        <v>5</v>
      </c>
      <c r="L17" s="18"/>
    </row>
    <row r="18" spans="1:21">
      <c r="A18" s="16"/>
      <c r="B18" s="11" t="str">
        <f>+[3]Cuadro5!A7</f>
        <v>Cali</v>
      </c>
      <c r="C18" s="26">
        <f>+[3]Cuadro5!B7</f>
        <v>11.845402483300299</v>
      </c>
      <c r="D18" s="26">
        <f>+[3]Cuadro5!C7</f>
        <v>13.4976218534091</v>
      </c>
      <c r="E18" s="26">
        <f>+[3]Cuadro5!D7</f>
        <v>10.899994368707301</v>
      </c>
      <c r="F18" s="26">
        <f>+[3]Cuadro5!E7</f>
        <v>11.7923609397525</v>
      </c>
      <c r="G18" s="26">
        <f>+[3]Cuadro5!F7</f>
        <v>13.2964359227231</v>
      </c>
      <c r="H18" s="26">
        <f>+[3]Cuadro5!G7</f>
        <v>15.0809130443567</v>
      </c>
      <c r="I18" s="26">
        <f>+[3]Cuadro5!H7</f>
        <v>15.4142424622558</v>
      </c>
      <c r="J18" s="33">
        <f>+[3]Cuadro5!I7</f>
        <v>13.939096770000001</v>
      </c>
      <c r="K18" s="42">
        <f>+'[4]Tasas Bogotá'!W107</f>
        <v>6</v>
      </c>
      <c r="L18" s="18"/>
    </row>
    <row r="19" spans="1:21">
      <c r="A19" s="16"/>
      <c r="B19" s="11" t="str">
        <f>+[3]Cuadro5!A8</f>
        <v>Medellín</v>
      </c>
      <c r="C19" s="26">
        <f>+[3]Cuadro5!B8</f>
        <v>14.7631361241283</v>
      </c>
      <c r="D19" s="26">
        <f>+[3]Cuadro5!C8</f>
        <v>13.9923834319242</v>
      </c>
      <c r="E19" s="26">
        <f>+[3]Cuadro5!D8</f>
        <v>11.8579010217389</v>
      </c>
      <c r="F19" s="26">
        <f>+[3]Cuadro5!E8</f>
        <v>14.554503205880501</v>
      </c>
      <c r="G19" s="26">
        <f>+[3]Cuadro5!F8</f>
        <v>15.1866290175172</v>
      </c>
      <c r="H19" s="26">
        <f>+[3]Cuadro5!G8</f>
        <v>14.4307580025656</v>
      </c>
      <c r="I19" s="26">
        <f>+[3]Cuadro5!H8</f>
        <v>12.372186688205399</v>
      </c>
      <c r="J19" s="33">
        <f>+[3]Cuadro5!I8</f>
        <v>13.083303969999999</v>
      </c>
      <c r="K19" s="42">
        <f>+'[4]Tasas Bogotá'!W108</f>
        <v>7</v>
      </c>
      <c r="L19" s="18"/>
    </row>
    <row r="20" spans="1:21">
      <c r="A20" s="16"/>
      <c r="B20" s="11" t="str">
        <f>+[3]Cuadro5!A9</f>
        <v>Tunja</v>
      </c>
      <c r="C20" s="26">
        <f>+[3]Cuadro5!B9</f>
        <v>0</v>
      </c>
      <c r="D20" s="26">
        <f>+[3]Cuadro5!C9</f>
        <v>0</v>
      </c>
      <c r="E20" s="26">
        <f>+[3]Cuadro5!D9</f>
        <v>15.464839383777999</v>
      </c>
      <c r="F20" s="26">
        <f>+[3]Cuadro5!E9</f>
        <v>10.507576764284</v>
      </c>
      <c r="G20" s="26">
        <f>+[3]Cuadro5!F9</f>
        <v>14.519211022117499</v>
      </c>
      <c r="H20" s="26">
        <f>+[3]Cuadro5!G9</f>
        <v>13.297056244942</v>
      </c>
      <c r="I20" s="26">
        <f>+[3]Cuadro5!H9</f>
        <v>11.3600367644042</v>
      </c>
      <c r="J20" s="33">
        <f>+[3]Cuadro5!I9</f>
        <v>13.000751989999999</v>
      </c>
      <c r="K20" s="42">
        <f>+'[4]Tasas Bogotá'!W109</f>
        <v>8</v>
      </c>
      <c r="L20" s="18"/>
    </row>
    <row r="21" spans="1:21">
      <c r="A21" s="16"/>
      <c r="B21" s="11" t="str">
        <f>+[3]Cuadro5!A10</f>
        <v>Manizales</v>
      </c>
      <c r="C21" s="26">
        <f>+[3]Cuadro5!B10</f>
        <v>16.997274652825499</v>
      </c>
      <c r="D21" s="26">
        <f>+[3]Cuadro5!C10</f>
        <v>15.6237301145343</v>
      </c>
      <c r="E21" s="26">
        <f>+[3]Cuadro5!D10</f>
        <v>13.033221653774101</v>
      </c>
      <c r="F21" s="26">
        <f>+[3]Cuadro5!E10</f>
        <v>14.9864676556398</v>
      </c>
      <c r="G21" s="26">
        <f>+[3]Cuadro5!F10</f>
        <v>13.875891799888</v>
      </c>
      <c r="H21" s="26">
        <f>+[3]Cuadro5!G10</f>
        <v>16.570391432829201</v>
      </c>
      <c r="I21" s="26">
        <f>+[3]Cuadro5!H10</f>
        <v>12.7936906183934</v>
      </c>
      <c r="J21" s="33">
        <f>+[3]Cuadro5!I10</f>
        <v>12.89304826</v>
      </c>
      <c r="K21" s="42">
        <f>+'[4]Tasas Bogotá'!W110</f>
        <v>9</v>
      </c>
      <c r="L21" s="18"/>
    </row>
    <row r="22" spans="1:21">
      <c r="A22" s="16"/>
      <c r="B22" s="11" t="str">
        <f>+[3]Cuadro5!A11</f>
        <v>Montería</v>
      </c>
      <c r="C22" s="26">
        <f>+[3]Cuadro5!B11</f>
        <v>13.7311387990645</v>
      </c>
      <c r="D22" s="26">
        <f>+[3]Cuadro5!C11</f>
        <v>14.9218925282889</v>
      </c>
      <c r="E22" s="26">
        <f>+[3]Cuadro5!D11</f>
        <v>11.4676235732355</v>
      </c>
      <c r="F22" s="26">
        <f>+[3]Cuadro5!E11</f>
        <v>11.634306325788501</v>
      </c>
      <c r="G22" s="26">
        <f>+[3]Cuadro5!F11</f>
        <v>15.6291344897353</v>
      </c>
      <c r="H22" s="26">
        <f>+[3]Cuadro5!G11</f>
        <v>14.635587303292301</v>
      </c>
      <c r="I22" s="26">
        <f>+[3]Cuadro5!H11</f>
        <v>13.952328574864101</v>
      </c>
      <c r="J22" s="33">
        <f>+[3]Cuadro5!I11</f>
        <v>12.75924784</v>
      </c>
      <c r="K22" s="42">
        <f>+'[4]Tasas Bogotá'!W111</f>
        <v>10</v>
      </c>
      <c r="L22" s="18"/>
    </row>
    <row r="23" spans="1:21">
      <c r="A23" s="16"/>
      <c r="B23" s="11" t="str">
        <f>+[3]Cuadro5!A12</f>
        <v>Ibagué</v>
      </c>
      <c r="C23" s="26">
        <f>+[3]Cuadro5!B12</f>
        <v>22.032644219147102</v>
      </c>
      <c r="D23" s="26">
        <f>+[3]Cuadro5!C12</f>
        <v>20.095202325133702</v>
      </c>
      <c r="E23" s="26">
        <f>+[3]Cuadro5!D12</f>
        <v>14.865448795153</v>
      </c>
      <c r="F23" s="26">
        <f>+[3]Cuadro5!E12</f>
        <v>20.716669598684799</v>
      </c>
      <c r="G23" s="26">
        <f>+[3]Cuadro5!F12</f>
        <v>15.455349748918101</v>
      </c>
      <c r="H23" s="26">
        <f>+[3]Cuadro5!G12</f>
        <v>16.617020705624402</v>
      </c>
      <c r="I23" s="26">
        <f>+[3]Cuadro5!H12</f>
        <v>17.637029453932001</v>
      </c>
      <c r="J23" s="33">
        <f>+[3]Cuadro5!I12</f>
        <v>12.64773331</v>
      </c>
      <c r="K23" s="42">
        <f>+'[4]Tasas Bogotá'!W112</f>
        <v>11</v>
      </c>
      <c r="L23" s="18"/>
      <c r="N23" s="22"/>
      <c r="O23" s="31"/>
    </row>
    <row r="24" spans="1:21">
      <c r="A24" s="16"/>
      <c r="B24" s="11" t="str">
        <f>+[3]Cuadro5!A13</f>
        <v>Villavicencio</v>
      </c>
      <c r="C24" s="26">
        <f>+[3]Cuadro5!B13</f>
        <v>12.8026208263648</v>
      </c>
      <c r="D24" s="26">
        <f>+[3]Cuadro5!C13</f>
        <v>12.253295626281201</v>
      </c>
      <c r="E24" s="26">
        <f>+[3]Cuadro5!D13</f>
        <v>10.341503838867601</v>
      </c>
      <c r="F24" s="26">
        <f>+[3]Cuadro5!E13</f>
        <v>11.013283372881499</v>
      </c>
      <c r="G24" s="26">
        <f>+[3]Cuadro5!F13</f>
        <v>11.667190799227299</v>
      </c>
      <c r="H24" s="26">
        <f>+[3]Cuadro5!G13</f>
        <v>12.603481179257701</v>
      </c>
      <c r="I24" s="26">
        <f>+[3]Cuadro5!H13</f>
        <v>10.0494798996559</v>
      </c>
      <c r="J24" s="33">
        <f>+[3]Cuadro5!I13</f>
        <v>12.569852470000001</v>
      </c>
      <c r="K24" s="42">
        <f>+'[4]Tasas Bogotá'!W113</f>
        <v>12</v>
      </c>
      <c r="L24" s="18"/>
      <c r="N24" s="22"/>
      <c r="O24" s="31"/>
    </row>
    <row r="25" spans="1:21">
      <c r="A25" s="16"/>
      <c r="B25" s="11" t="str">
        <f>+[3]Cuadro5!A14</f>
        <v>Florencia</v>
      </c>
      <c r="C25" s="26">
        <f>+[3]Cuadro5!B14</f>
        <v>0</v>
      </c>
      <c r="D25" s="26">
        <f>+[3]Cuadro5!C14</f>
        <v>0</v>
      </c>
      <c r="E25" s="26">
        <f>+[3]Cuadro5!D14</f>
        <v>12.807762922512</v>
      </c>
      <c r="F25" s="26">
        <f>+[3]Cuadro5!E14</f>
        <v>12.535844237210499</v>
      </c>
      <c r="G25" s="26">
        <f>+[3]Cuadro5!F14</f>
        <v>13.5364389482531</v>
      </c>
      <c r="H25" s="26">
        <f>+[3]Cuadro5!G14</f>
        <v>14.079932050869999</v>
      </c>
      <c r="I25" s="26">
        <f>+[3]Cuadro5!H14</f>
        <v>14.3362029904848</v>
      </c>
      <c r="J25" s="33">
        <f>+[3]Cuadro5!I14</f>
        <v>12.236540229999999</v>
      </c>
      <c r="K25" s="42">
        <f>+'[4]Tasas Bogotá'!W114</f>
        <v>13</v>
      </c>
      <c r="L25" s="18"/>
    </row>
    <row r="26" spans="1:21">
      <c r="A26" s="16"/>
      <c r="B26" s="11" t="str">
        <f>+[3]Cuadro5!A15</f>
        <v>Neiva</v>
      </c>
      <c r="C26" s="26">
        <f>+[3]Cuadro5!B15</f>
        <v>0</v>
      </c>
      <c r="D26" s="26">
        <f>+[3]Cuadro5!C15</f>
        <v>0</v>
      </c>
      <c r="E26" s="26">
        <f>+[3]Cuadro5!D15</f>
        <v>15.277510140200301</v>
      </c>
      <c r="F26" s="26">
        <f>+[3]Cuadro5!E15</f>
        <v>13.8291796016603</v>
      </c>
      <c r="G26" s="26">
        <f>+[3]Cuadro5!F15</f>
        <v>14.5801805448019</v>
      </c>
      <c r="H26" s="26">
        <f>+[3]Cuadro5!G15</f>
        <v>12.504743229635899</v>
      </c>
      <c r="I26" s="26">
        <f>+[3]Cuadro5!H15</f>
        <v>10.867456325559001</v>
      </c>
      <c r="J26" s="33">
        <f>+[3]Cuadro5!I15</f>
        <v>11.78717823</v>
      </c>
      <c r="K26" s="42">
        <f>+'[4]Tasas Bogotá'!W115</f>
        <v>14</v>
      </c>
      <c r="L26" s="18"/>
    </row>
    <row r="27" spans="1:21">
      <c r="A27" s="16"/>
      <c r="B27" s="11" t="str">
        <f>+[3]Cuadro5!A16</f>
        <v>Pasto</v>
      </c>
      <c r="C27" s="26">
        <f>+[3]Cuadro5!B16</f>
        <v>15.0421537868298</v>
      </c>
      <c r="D27" s="26">
        <f>+[3]Cuadro5!C16</f>
        <v>15.7593657767642</v>
      </c>
      <c r="E27" s="26">
        <f>+[3]Cuadro5!D16</f>
        <v>14.763602711015499</v>
      </c>
      <c r="F27" s="26">
        <f>+[3]Cuadro5!E16</f>
        <v>14.6949939442874</v>
      </c>
      <c r="G27" s="26">
        <f>+[3]Cuadro5!F16</f>
        <v>17.101293021342101</v>
      </c>
      <c r="H27" s="26">
        <f>+[3]Cuadro5!G16</f>
        <v>15.9283586719874</v>
      </c>
      <c r="I27" s="26">
        <f>+[3]Cuadro5!H16</f>
        <v>13.734167171586</v>
      </c>
      <c r="J27" s="33">
        <f>+[3]Cuadro5!I16</f>
        <v>11.53491558</v>
      </c>
      <c r="K27" s="42">
        <f>+'[4]Tasas Bogotá'!W116</f>
        <v>15</v>
      </c>
      <c r="L27" s="18"/>
    </row>
    <row r="28" spans="1:21">
      <c r="A28" s="16"/>
      <c r="B28" s="11" t="str">
        <f>+[3]Cuadro5!A17</f>
        <v>Riohacha</v>
      </c>
      <c r="C28" s="26">
        <f>+[3]Cuadro5!B17</f>
        <v>0</v>
      </c>
      <c r="D28" s="26">
        <f>+[3]Cuadro5!C17</f>
        <v>0</v>
      </c>
      <c r="E28" s="26">
        <f>+[3]Cuadro5!D17</f>
        <v>19.335103248149199</v>
      </c>
      <c r="F28" s="26">
        <f>+[3]Cuadro5!E17</f>
        <v>17.342062884447799</v>
      </c>
      <c r="G28" s="26">
        <f>+[3]Cuadro5!F17</f>
        <v>12.2263843011975</v>
      </c>
      <c r="H28" s="26">
        <f>+[3]Cuadro5!G17</f>
        <v>10.7322735092337</v>
      </c>
      <c r="I28" s="26">
        <f>+[3]Cuadro5!H17</f>
        <v>10.439013146521599</v>
      </c>
      <c r="J28" s="33">
        <f>+[3]Cuadro5!I17</f>
        <v>10.92416654</v>
      </c>
      <c r="K28" s="42">
        <f>+'[4]Tasas Bogotá'!W117</f>
        <v>16</v>
      </c>
      <c r="L28" s="18"/>
      <c r="P28" s="30"/>
    </row>
    <row r="29" spans="1:21" s="48" customFormat="1">
      <c r="A29" s="84"/>
      <c r="B29" s="12" t="str">
        <f>+[3]Cuadro5!A18</f>
        <v>Colombia</v>
      </c>
      <c r="C29" s="47">
        <f>+[3]Cuadro5!B18</f>
        <v>11.9457961491939</v>
      </c>
      <c r="D29" s="47">
        <f>+[3]Cuadro5!C18</f>
        <v>11.6012546640032</v>
      </c>
      <c r="E29" s="47">
        <f>+[3]Cuadro5!D18</f>
        <v>11.2801158194262</v>
      </c>
      <c r="F29" s="47">
        <f>+[3]Cuadro5!E18</f>
        <v>11.3717248942275</v>
      </c>
      <c r="G29" s="47">
        <f>+[3]Cuadro5!F18</f>
        <v>11.8846758396865</v>
      </c>
      <c r="H29" s="47">
        <f>+[3]Cuadro5!G18</f>
        <v>12.1128937031931</v>
      </c>
      <c r="I29" s="47">
        <f>+[3]Cuadro5!H18</f>
        <v>11.2456323349813</v>
      </c>
      <c r="J29" s="47">
        <f>+[3]Cuadro5!I18</f>
        <v>10.53092198</v>
      </c>
      <c r="K29" s="96">
        <f>+'[4]Tasas Bogotá'!W118</f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>
      <c r="A30" s="16"/>
      <c r="B30" s="11" t="str">
        <f>+[3]Cuadro5!A19</f>
        <v>Sincelejo</v>
      </c>
      <c r="C30" s="26">
        <f>+[3]Cuadro5!B19</f>
        <v>0</v>
      </c>
      <c r="D30" s="26">
        <f>+[3]Cuadro5!C19</f>
        <v>0</v>
      </c>
      <c r="E30" s="26">
        <f>+[3]Cuadro5!D19</f>
        <v>13.323160072018799</v>
      </c>
      <c r="F30" s="26">
        <f>+[3]Cuadro5!E19</f>
        <v>11.777504205163201</v>
      </c>
      <c r="G30" s="26">
        <f>+[3]Cuadro5!F19</f>
        <v>11.528135636352101</v>
      </c>
      <c r="H30" s="26">
        <f>+[3]Cuadro5!G19</f>
        <v>10.8394259842898</v>
      </c>
      <c r="I30" s="26">
        <f>+[3]Cuadro5!H19</f>
        <v>13.2387523802969</v>
      </c>
      <c r="J30" s="33">
        <f>+[3]Cuadro5!I19</f>
        <v>10.511642180000001</v>
      </c>
      <c r="K30" s="42">
        <f>+'[4]Tasas Bogotá'!W119</f>
        <v>18</v>
      </c>
      <c r="L30" s="18"/>
    </row>
    <row r="31" spans="1:21">
      <c r="A31" s="16"/>
      <c r="B31" s="12" t="str">
        <f>+[3]Cuadro5!A20</f>
        <v>Bogotá</v>
      </c>
      <c r="C31" s="27">
        <f>+[3]Cuadro5!B20</f>
        <v>13.1551066786609</v>
      </c>
      <c r="D31" s="27">
        <f>+[3]Cuadro5!C20</f>
        <v>11.1693977222599</v>
      </c>
      <c r="E31" s="27">
        <f>+[3]Cuadro5!D20</f>
        <v>11.0642787612551</v>
      </c>
      <c r="F31" s="27">
        <f>+[3]Cuadro5!E20</f>
        <v>9.8645829906352205</v>
      </c>
      <c r="G31" s="27">
        <f>+[3]Cuadro5!F20</f>
        <v>11.341692860797499</v>
      </c>
      <c r="H31" s="27">
        <f>+[3]Cuadro5!G20</f>
        <v>11.604361357859601</v>
      </c>
      <c r="I31" s="27">
        <f>+[3]Cuadro5!H20</f>
        <v>9.5760796092459604</v>
      </c>
      <c r="J31" s="47">
        <f>+[3]Cuadro5!I20</f>
        <v>10.256540210000001</v>
      </c>
      <c r="K31" s="42" t="str">
        <f>+'[4]Tasas Bogotá'!W120</f>
        <v/>
      </c>
      <c r="L31" s="18"/>
    </row>
    <row r="32" spans="1:21" s="48" customFormat="1">
      <c r="A32" s="84"/>
      <c r="B32" s="66" t="str">
        <f>+[3]Cuadro5!A21</f>
        <v>Bucaramanga</v>
      </c>
      <c r="C32" s="26">
        <f>+[3]Cuadro5!B21</f>
        <v>16.0057598950041</v>
      </c>
      <c r="D32" s="26">
        <f>+[3]Cuadro5!C21</f>
        <v>13.052267658609001</v>
      </c>
      <c r="E32" s="26">
        <f>+[3]Cuadro5!D21</f>
        <v>9.3443550692813098</v>
      </c>
      <c r="F32" s="26">
        <f>+[3]Cuadro5!E21</f>
        <v>10.6280813257174</v>
      </c>
      <c r="G32" s="26">
        <f>+[3]Cuadro5!F21</f>
        <v>9.0923326415749806</v>
      </c>
      <c r="H32" s="26">
        <f>+[3]Cuadro5!G21</f>
        <v>10.8257109581861</v>
      </c>
      <c r="I32" s="26">
        <f>+[3]Cuadro5!H21</f>
        <v>9.7837675992510604</v>
      </c>
      <c r="J32" s="33">
        <f>+[3]Cuadro5!I21</f>
        <v>9.8160548399999996</v>
      </c>
      <c r="K32" s="42">
        <f>+'[4]Tasas Bogotá'!W121</f>
        <v>19</v>
      </c>
      <c r="L32" s="85"/>
    </row>
    <row r="33" spans="1:14">
      <c r="A33" s="16"/>
      <c r="B33" s="11" t="str">
        <f>+[3]Cuadro5!A22</f>
        <v>Valledupar</v>
      </c>
      <c r="C33" s="26">
        <f>+[3]Cuadro5!B22</f>
        <v>0</v>
      </c>
      <c r="D33" s="26">
        <f>+[3]Cuadro5!C22</f>
        <v>0</v>
      </c>
      <c r="E33" s="26">
        <f>+[3]Cuadro5!D22</f>
        <v>15.284311707506999</v>
      </c>
      <c r="F33" s="26">
        <f>+[3]Cuadro5!E22</f>
        <v>13.2578276313149</v>
      </c>
      <c r="G33" s="26">
        <f>+[3]Cuadro5!F22</f>
        <v>10.6738922020161</v>
      </c>
      <c r="H33" s="26">
        <f>+[3]Cuadro5!G22</f>
        <v>11.493904478410601</v>
      </c>
      <c r="I33" s="26">
        <f>+[3]Cuadro5!H22</f>
        <v>10.1616643091967</v>
      </c>
      <c r="J33" s="33">
        <f>+[3]Cuadro5!I22</f>
        <v>9.6154282559999995</v>
      </c>
      <c r="K33" s="42">
        <f>+'[4]Tasas Bogotá'!W122</f>
        <v>20</v>
      </c>
      <c r="L33" s="18"/>
    </row>
    <row r="34" spans="1:14">
      <c r="A34" s="16"/>
      <c r="B34" s="11" t="str">
        <f>+[3]Cuadro5!A23</f>
        <v>Cartagena</v>
      </c>
      <c r="C34" s="26">
        <f>+[3]Cuadro5!B23</f>
        <v>17.911898467222201</v>
      </c>
      <c r="D34" s="26">
        <f>+[3]Cuadro5!C23</f>
        <v>15.1274759312762</v>
      </c>
      <c r="E34" s="26">
        <f>+[3]Cuadro5!D23</f>
        <v>14.124725432145899</v>
      </c>
      <c r="F34" s="26">
        <f>+[3]Cuadro5!E23</f>
        <v>13.013724951705401</v>
      </c>
      <c r="G34" s="26">
        <f>+[3]Cuadro5!F23</f>
        <v>12.635934088835899</v>
      </c>
      <c r="H34" s="26">
        <f>+[3]Cuadro5!G23</f>
        <v>12.2530046258358</v>
      </c>
      <c r="I34" s="26">
        <f>+[3]Cuadro5!H23</f>
        <v>10.244823274384601</v>
      </c>
      <c r="J34" s="33">
        <f>+[3]Cuadro5!I23</f>
        <v>9.4978634050000004</v>
      </c>
      <c r="K34" s="42">
        <f>+'[4]Tasas Bogotá'!W123</f>
        <v>21</v>
      </c>
      <c r="L34" s="18"/>
    </row>
    <row r="35" spans="1:14">
      <c r="A35" s="16"/>
      <c r="B35" s="11" t="str">
        <f>+[3]Cuadro5!A24</f>
        <v>Santa Marta</v>
      </c>
      <c r="C35" s="26">
        <f>+[3]Cuadro5!B24</f>
        <v>0</v>
      </c>
      <c r="D35" s="26">
        <f>+[3]Cuadro5!C24</f>
        <v>0</v>
      </c>
      <c r="E35" s="26">
        <f>+[3]Cuadro5!D24</f>
        <v>12.636094714415201</v>
      </c>
      <c r="F35" s="26">
        <f>+[3]Cuadro5!E24</f>
        <v>13.5390762474005</v>
      </c>
      <c r="G35" s="26">
        <f>+[3]Cuadro5!F24</f>
        <v>10.419527658211701</v>
      </c>
      <c r="H35" s="26">
        <f>+[3]Cuadro5!G24</f>
        <v>9.9098037925019504</v>
      </c>
      <c r="I35" s="26">
        <f>+[3]Cuadro5!H24</f>
        <v>10.447224291063099</v>
      </c>
      <c r="J35" s="33">
        <f>+[3]Cuadro5!I24</f>
        <v>9.1518329610000002</v>
      </c>
      <c r="K35" s="42">
        <f>+'[4]Tasas Bogotá'!W124</f>
        <v>22</v>
      </c>
      <c r="L35" s="18"/>
    </row>
    <row r="36" spans="1:14" ht="14.25" customHeight="1">
      <c r="A36" s="16"/>
      <c r="B36" s="11" t="str">
        <f>+[3]Cuadro5!A25</f>
        <v>Barranquilla</v>
      </c>
      <c r="C36" s="26">
        <f>+[3]Cuadro5!B25</f>
        <v>12.6127238844117</v>
      </c>
      <c r="D36" s="26">
        <f>+[3]Cuadro5!C25</f>
        <v>11.624083929714599</v>
      </c>
      <c r="E36" s="26">
        <f>+[3]Cuadro5!D25</f>
        <v>10.336334552506001</v>
      </c>
      <c r="F36" s="26">
        <f>+[3]Cuadro5!E25</f>
        <v>11.1772207674372</v>
      </c>
      <c r="G36" s="26">
        <f>+[3]Cuadro5!F25</f>
        <v>10.5896133941513</v>
      </c>
      <c r="H36" s="26">
        <f>+[3]Cuadro5!G25</f>
        <v>8.8302089327460607</v>
      </c>
      <c r="I36" s="26">
        <f>+[3]Cuadro5!H25</f>
        <v>6.8747910996011896</v>
      </c>
      <c r="J36" s="33">
        <f>+[3]Cuadro5!I25</f>
        <v>8.7339475429999993</v>
      </c>
      <c r="K36" s="42">
        <f>+'[4]Tasas Bogotá'!W125</f>
        <v>23</v>
      </c>
      <c r="L36" s="18"/>
    </row>
    <row r="37" spans="1:14">
      <c r="A37" s="16"/>
      <c r="B37" s="167"/>
      <c r="C37" s="167"/>
      <c r="D37" s="167"/>
      <c r="E37" s="167"/>
      <c r="F37" s="167"/>
      <c r="G37" s="167"/>
      <c r="H37" s="167"/>
      <c r="I37" s="167"/>
      <c r="J37" s="167"/>
      <c r="K37" s="167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  <row r="54" spans="1:12">
      <c r="D54" s="94"/>
      <c r="E54" s="94"/>
      <c r="F54" s="94"/>
      <c r="G54" s="94"/>
      <c r="H54" s="94"/>
      <c r="I54" s="94"/>
      <c r="J54" s="94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7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27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</row>
    <row r="3" spans="1:14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</row>
    <row r="4" spans="1:14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</row>
    <row r="5" spans="1:14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</row>
    <row r="6" spans="1:14">
      <c r="A6" s="16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8"/>
    </row>
    <row r="7" spans="1:14">
      <c r="A7" s="16"/>
      <c r="B7" s="167"/>
      <c r="C7" s="185" t="s">
        <v>30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4">
      <c r="A8" s="16"/>
      <c r="B8" s="167"/>
      <c r="C8" s="183" t="s">
        <v>166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4">
      <c r="A9" s="16"/>
      <c r="B9" s="167"/>
      <c r="C9" s="165"/>
      <c r="D9" s="165"/>
      <c r="E9" s="165"/>
      <c r="F9" s="165"/>
      <c r="G9" s="165"/>
      <c r="H9" s="165"/>
      <c r="I9" s="167"/>
      <c r="J9" s="167"/>
      <c r="K9" s="167"/>
      <c r="L9" s="18"/>
    </row>
    <row r="10" spans="1:14" ht="15.75" customHeight="1">
      <c r="A10" s="16"/>
      <c r="B10" s="11"/>
      <c r="C10" s="184" t="s">
        <v>1</v>
      </c>
      <c r="D10" s="184"/>
      <c r="E10" s="184"/>
      <c r="F10" s="184"/>
      <c r="G10" s="184"/>
      <c r="H10" s="184"/>
      <c r="I10" s="184"/>
      <c r="J10" s="184"/>
      <c r="K10" s="166" t="s">
        <v>158</v>
      </c>
      <c r="L10" s="18"/>
    </row>
    <row r="11" spans="1:14">
      <c r="A11" s="16"/>
      <c r="B11" s="11"/>
      <c r="C11" s="165">
        <f>+'Población en edad de trabajar %'!C11</f>
        <v>2005</v>
      </c>
      <c r="D11" s="165">
        <f>+'Población en edad de trabajar %'!D11</f>
        <v>2006</v>
      </c>
      <c r="E11" s="165">
        <f>+'Población en edad de trabajar %'!E11</f>
        <v>2007</v>
      </c>
      <c r="F11" s="165">
        <f>+'Población en edad de trabajar %'!F11</f>
        <v>2008</v>
      </c>
      <c r="G11" s="165">
        <f>+'Población en edad de trabajar %'!G11</f>
        <v>2009</v>
      </c>
      <c r="H11" s="165">
        <f>+'Población en edad de trabajar %'!H11</f>
        <v>2010</v>
      </c>
      <c r="I11" s="165">
        <f>+'Población en edad de trabajar %'!I11</f>
        <v>2011</v>
      </c>
      <c r="J11" s="165">
        <f>+'Población en edad de trabajar %'!J11</f>
        <v>2012</v>
      </c>
      <c r="K11" s="90"/>
      <c r="L11" s="18"/>
      <c r="N11" s="2"/>
    </row>
    <row r="12" spans="1:14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4">
      <c r="A13" s="16"/>
      <c r="B13" s="11" t="str">
        <f>+[3]Cuadro6!A2</f>
        <v>Popayán</v>
      </c>
      <c r="C13" s="26">
        <f>+[3]Cuadro6!B2</f>
        <v>0</v>
      </c>
      <c r="D13" s="26">
        <f>+[3]Cuadro6!C2</f>
        <v>0</v>
      </c>
      <c r="E13" s="26">
        <f>+[3]Cuadro6!D2</f>
        <v>19.2309888702876</v>
      </c>
      <c r="F13" s="26">
        <f>+[3]Cuadro6!E2</f>
        <v>24.249883976674301</v>
      </c>
      <c r="G13" s="26">
        <f>+[3]Cuadro6!F2</f>
        <v>19.2746688522219</v>
      </c>
      <c r="H13" s="26">
        <f>+[3]Cuadro6!G2</f>
        <v>18.0552749606045</v>
      </c>
      <c r="I13" s="26">
        <f>+[3]Cuadro6!H2</f>
        <v>17.3833337670637</v>
      </c>
      <c r="J13" s="33">
        <f>+[3]Cuadro6!I2</f>
        <v>17.894279269999998</v>
      </c>
      <c r="K13" s="42">
        <f>+[3]Cuadro6!J2</f>
        <v>1</v>
      </c>
      <c r="L13" s="18"/>
    </row>
    <row r="14" spans="1:14">
      <c r="A14" s="16"/>
      <c r="B14" s="11" t="str">
        <f>+[3]Cuadro6!A3</f>
        <v>Quibdó</v>
      </c>
      <c r="C14" s="26">
        <f>+[3]Cuadro6!B3</f>
        <v>0</v>
      </c>
      <c r="D14" s="26">
        <f>+[3]Cuadro6!C3</f>
        <v>0</v>
      </c>
      <c r="E14" s="26">
        <f>+[3]Cuadro6!D3</f>
        <v>22.773096160208599</v>
      </c>
      <c r="F14" s="26">
        <f>+[3]Cuadro6!E3</f>
        <v>25.2557928886342</v>
      </c>
      <c r="G14" s="26">
        <f>+[3]Cuadro6!F3</f>
        <v>15.9892408846384</v>
      </c>
      <c r="H14" s="26">
        <f>+[3]Cuadro6!G3</f>
        <v>13.030106197322</v>
      </c>
      <c r="I14" s="26">
        <f>+[3]Cuadro6!H3</f>
        <v>16.386660075293801</v>
      </c>
      <c r="J14" s="33">
        <f>+[3]Cuadro6!I3</f>
        <v>17.41346343</v>
      </c>
      <c r="K14" s="42">
        <f>+[3]Cuadro6!J3</f>
        <v>2</v>
      </c>
      <c r="L14" s="18"/>
    </row>
    <row r="15" spans="1:14">
      <c r="A15" s="16"/>
      <c r="B15" s="11" t="str">
        <f>+[3]Cuadro6!A4</f>
        <v>Pereira</v>
      </c>
      <c r="C15" s="26">
        <f>+[3]Cuadro6!B4</f>
        <v>14.6398489289768</v>
      </c>
      <c r="D15" s="26">
        <f>+[3]Cuadro6!C4</f>
        <v>13.4552013514769</v>
      </c>
      <c r="E15" s="26">
        <f>+[3]Cuadro6!D4</f>
        <v>12.560732945562</v>
      </c>
      <c r="F15" s="26">
        <f>+[3]Cuadro6!E4</f>
        <v>13.146712317425401</v>
      </c>
      <c r="G15" s="26">
        <f>+[3]Cuadro6!F4</f>
        <v>19.967729532877399</v>
      </c>
      <c r="H15" s="26">
        <f>+[3]Cuadro6!G4</f>
        <v>19.544725506855201</v>
      </c>
      <c r="I15" s="26">
        <f>+[3]Cuadro6!H4</f>
        <v>15.9181699003941</v>
      </c>
      <c r="J15" s="33">
        <f>+[3]Cuadro6!I4</f>
        <v>16.364482599999999</v>
      </c>
      <c r="K15" s="42">
        <f>+[3]Cuadro6!J4</f>
        <v>3</v>
      </c>
      <c r="L15" s="18"/>
    </row>
    <row r="16" spans="1:14">
      <c r="A16" s="16"/>
      <c r="B16" s="11" t="str">
        <f>+[3]Cuadro6!A5</f>
        <v>Cúcuta</v>
      </c>
      <c r="C16" s="26">
        <f>+[3]Cuadro6!B5</f>
        <v>12.4817137484499</v>
      </c>
      <c r="D16" s="26">
        <f>+[3]Cuadro6!C5</f>
        <v>12.671611712034199</v>
      </c>
      <c r="E16" s="26">
        <f>+[3]Cuadro6!D5</f>
        <v>8.6604545755438807</v>
      </c>
      <c r="F16" s="26">
        <f>+[3]Cuadro6!E5</f>
        <v>8.6195802906389396</v>
      </c>
      <c r="G16" s="26">
        <f>+[3]Cuadro6!F5</f>
        <v>11.286135844414501</v>
      </c>
      <c r="H16" s="26">
        <f>+[3]Cuadro6!G5</f>
        <v>12.295792850653299</v>
      </c>
      <c r="I16" s="26">
        <f>+[3]Cuadro6!H5</f>
        <v>14.162937207380899</v>
      </c>
      <c r="J16" s="33">
        <f>+[3]Cuadro6!I5</f>
        <v>15.10682416</v>
      </c>
      <c r="K16" s="42">
        <f>+[3]Cuadro6!J5</f>
        <v>4</v>
      </c>
      <c r="L16" s="18"/>
    </row>
    <row r="17" spans="1:15">
      <c r="A17" s="16"/>
      <c r="B17" s="11" t="str">
        <f>+[3]Cuadro6!A6</f>
        <v>Armenia</v>
      </c>
      <c r="C17" s="26">
        <f>+[3]Cuadro6!B6</f>
        <v>0</v>
      </c>
      <c r="D17" s="26">
        <f>+[3]Cuadro6!C6</f>
        <v>0</v>
      </c>
      <c r="E17" s="26">
        <f>+[3]Cuadro6!D6</f>
        <v>12.722747118836701</v>
      </c>
      <c r="F17" s="26">
        <f>+[3]Cuadro6!E6</f>
        <v>15.3091810961322</v>
      </c>
      <c r="G17" s="26">
        <f>+[3]Cuadro6!F6</f>
        <v>16.3717995007928</v>
      </c>
      <c r="H17" s="26">
        <f>+[3]Cuadro6!G6</f>
        <v>16.526268026593499</v>
      </c>
      <c r="I17" s="26">
        <f>+[3]Cuadro6!H6</f>
        <v>15.4549215603289</v>
      </c>
      <c r="J17" s="33">
        <f>+[3]Cuadro6!I6</f>
        <v>13.94338087</v>
      </c>
      <c r="K17" s="42">
        <f>+[3]Cuadro6!J6</f>
        <v>5</v>
      </c>
      <c r="L17" s="18"/>
    </row>
    <row r="18" spans="1:15">
      <c r="A18" s="16"/>
      <c r="B18" s="11" t="str">
        <f>+[3]Cuadro6!A7</f>
        <v>Cali</v>
      </c>
      <c r="C18" s="26">
        <f>+[3]Cuadro6!B7</f>
        <v>10.567336574257901</v>
      </c>
      <c r="D18" s="26">
        <f>+[3]Cuadro6!C7</f>
        <v>12.576742385237001</v>
      </c>
      <c r="E18" s="26">
        <f>+[3]Cuadro6!D7</f>
        <v>9.9333377488892793</v>
      </c>
      <c r="F18" s="26">
        <f>+[3]Cuadro6!E7</f>
        <v>11.0635203054585</v>
      </c>
      <c r="G18" s="26">
        <f>+[3]Cuadro6!F7</f>
        <v>12.465796772836899</v>
      </c>
      <c r="H18" s="26">
        <f>+[3]Cuadro6!G7</f>
        <v>13.6088626883163</v>
      </c>
      <c r="I18" s="26">
        <f>+[3]Cuadro6!H7</f>
        <v>14.850099670613099</v>
      </c>
      <c r="J18" s="33">
        <f>+[3]Cuadro6!I7</f>
        <v>13.146125749999999</v>
      </c>
      <c r="K18" s="42">
        <f>+[3]Cuadro6!J7</f>
        <v>6</v>
      </c>
      <c r="L18" s="18"/>
    </row>
    <row r="19" spans="1:15">
      <c r="A19" s="16"/>
      <c r="B19" s="11" t="str">
        <f>+[3]Cuadro6!A8</f>
        <v>Tunja</v>
      </c>
      <c r="C19" s="26">
        <f>+[3]Cuadro6!B8</f>
        <v>0</v>
      </c>
      <c r="D19" s="26">
        <f>+[3]Cuadro6!C8</f>
        <v>0</v>
      </c>
      <c r="E19" s="26">
        <f>+[3]Cuadro6!D8</f>
        <v>14.2134421927395</v>
      </c>
      <c r="F19" s="26">
        <f>+[3]Cuadro6!E8</f>
        <v>9.8866807494741895</v>
      </c>
      <c r="G19" s="26">
        <f>+[3]Cuadro6!F8</f>
        <v>14.2928575893136</v>
      </c>
      <c r="H19" s="26">
        <f>+[3]Cuadro6!G8</f>
        <v>13.126770299433501</v>
      </c>
      <c r="I19" s="26">
        <f>+[3]Cuadro6!H8</f>
        <v>11.2201186636796</v>
      </c>
      <c r="J19" s="33">
        <f>+[3]Cuadro6!I8</f>
        <v>12.94130153</v>
      </c>
      <c r="K19" s="42">
        <f>+[3]Cuadro6!J8</f>
        <v>7</v>
      </c>
      <c r="L19" s="18"/>
    </row>
    <row r="20" spans="1:15">
      <c r="A20" s="16"/>
      <c r="B20" s="11" t="str">
        <f>+[3]Cuadro6!A9</f>
        <v>Montería</v>
      </c>
      <c r="C20" s="26">
        <f>+[3]Cuadro6!B9</f>
        <v>13.323815279014299</v>
      </c>
      <c r="D20" s="26">
        <f>+[3]Cuadro6!C9</f>
        <v>14.2506192620527</v>
      </c>
      <c r="E20" s="26">
        <f>+[3]Cuadro6!D9</f>
        <v>10.701445605918099</v>
      </c>
      <c r="F20" s="26">
        <f>+[3]Cuadro6!E9</f>
        <v>11.177305383910401</v>
      </c>
      <c r="G20" s="26">
        <f>+[3]Cuadro6!F9</f>
        <v>14.962120441120801</v>
      </c>
      <c r="H20" s="26">
        <f>+[3]Cuadro6!G9</f>
        <v>13.934988751036901</v>
      </c>
      <c r="I20" s="26">
        <f>+[3]Cuadro6!H9</f>
        <v>13.085593310546299</v>
      </c>
      <c r="J20" s="33">
        <f>+[3]Cuadro6!I9</f>
        <v>12.37053212</v>
      </c>
      <c r="K20" s="42">
        <f>+[3]Cuadro6!J9</f>
        <v>8</v>
      </c>
      <c r="L20" s="18"/>
    </row>
    <row r="21" spans="1:15">
      <c r="A21" s="16"/>
      <c r="B21" s="11" t="str">
        <f>+[3]Cuadro6!A10</f>
        <v>Villavicencio</v>
      </c>
      <c r="C21" s="26">
        <f>+[3]Cuadro6!B10</f>
        <v>11.952265590601</v>
      </c>
      <c r="D21" s="26">
        <f>+[3]Cuadro6!C10</f>
        <v>11.4731561700409</v>
      </c>
      <c r="E21" s="26">
        <f>+[3]Cuadro6!D10</f>
        <v>9.6532641348107102</v>
      </c>
      <c r="F21" s="26">
        <f>+[3]Cuadro6!E10</f>
        <v>10.557819005865101</v>
      </c>
      <c r="G21" s="26">
        <f>+[3]Cuadro6!F10</f>
        <v>11.2395651862834</v>
      </c>
      <c r="H21" s="26">
        <f>+[3]Cuadro6!G10</f>
        <v>12.0072716504343</v>
      </c>
      <c r="I21" s="26">
        <f>+[3]Cuadro6!H10</f>
        <v>9.9439678972811407</v>
      </c>
      <c r="J21" s="33">
        <f>+[3]Cuadro6!I10</f>
        <v>12.32585454</v>
      </c>
      <c r="K21" s="42">
        <f>+[3]Cuadro6!J10</f>
        <v>9</v>
      </c>
      <c r="L21" s="18"/>
    </row>
    <row r="22" spans="1:15">
      <c r="A22" s="16"/>
      <c r="B22" s="11" t="str">
        <f>+[3]Cuadro6!A11</f>
        <v>Manizales</v>
      </c>
      <c r="C22" s="26">
        <f>+[3]Cuadro6!B11</f>
        <v>16.121657473740498</v>
      </c>
      <c r="D22" s="26">
        <f>+[3]Cuadro6!C11</f>
        <v>14.877789985401</v>
      </c>
      <c r="E22" s="26">
        <f>+[3]Cuadro6!D11</f>
        <v>11.6225134413465</v>
      </c>
      <c r="F22" s="26">
        <f>+[3]Cuadro6!E11</f>
        <v>13.089077349914399</v>
      </c>
      <c r="G22" s="26">
        <f>+[3]Cuadro6!F11</f>
        <v>13.205352456057399</v>
      </c>
      <c r="H22" s="26">
        <f>+[3]Cuadro6!G11</f>
        <v>15.2418777814803</v>
      </c>
      <c r="I22" s="26">
        <f>+[3]Cuadro6!H11</f>
        <v>12.0643266377787</v>
      </c>
      <c r="J22" s="33">
        <f>+[3]Cuadro6!I11</f>
        <v>12.078474440000001</v>
      </c>
      <c r="K22" s="42">
        <f>+[3]Cuadro6!J11</f>
        <v>10</v>
      </c>
      <c r="L22" s="18"/>
    </row>
    <row r="23" spans="1:15">
      <c r="A23" s="16"/>
      <c r="B23" s="11" t="str">
        <f>+[3]Cuadro6!A12</f>
        <v>Medellín</v>
      </c>
      <c r="C23" s="26">
        <f>+[3]Cuadro6!B12</f>
        <v>13.625829413607899</v>
      </c>
      <c r="D23" s="26">
        <f>+[3]Cuadro6!C12</f>
        <v>13.502183090630201</v>
      </c>
      <c r="E23" s="26">
        <f>+[3]Cuadro6!D12</f>
        <v>11.010965519167399</v>
      </c>
      <c r="F23" s="26">
        <f>+[3]Cuadro6!E12</f>
        <v>13.6100998590092</v>
      </c>
      <c r="G23" s="26">
        <f>+[3]Cuadro6!F12</f>
        <v>13.817867121852901</v>
      </c>
      <c r="H23" s="26">
        <f>+[3]Cuadro6!G12</f>
        <v>13.347979646589399</v>
      </c>
      <c r="I23" s="26">
        <f>+[3]Cuadro6!H12</f>
        <v>11.3464784940368</v>
      </c>
      <c r="J23" s="33">
        <f>+[3]Cuadro6!I12</f>
        <v>12.015216000000001</v>
      </c>
      <c r="K23" s="42">
        <f>+[3]Cuadro6!J12</f>
        <v>11</v>
      </c>
      <c r="L23" s="18"/>
      <c r="N23" s="22"/>
      <c r="O23" s="31"/>
    </row>
    <row r="24" spans="1:15">
      <c r="A24" s="16"/>
      <c r="B24" s="11" t="str">
        <f>+[3]Cuadro6!A13</f>
        <v>Florencia</v>
      </c>
      <c r="C24" s="26">
        <f>+[3]Cuadro6!B13</f>
        <v>0</v>
      </c>
      <c r="D24" s="26">
        <f>+[3]Cuadro6!C13</f>
        <v>0</v>
      </c>
      <c r="E24" s="26">
        <f>+[3]Cuadro6!D13</f>
        <v>11.6114301854816</v>
      </c>
      <c r="F24" s="26">
        <f>+[3]Cuadro6!E13</f>
        <v>12.015349767464301</v>
      </c>
      <c r="G24" s="26">
        <f>+[3]Cuadro6!F13</f>
        <v>13.058590467042899</v>
      </c>
      <c r="H24" s="26">
        <f>+[3]Cuadro6!G13</f>
        <v>13.697144300078101</v>
      </c>
      <c r="I24" s="26">
        <f>+[3]Cuadro6!H13</f>
        <v>13.8521815613423</v>
      </c>
      <c r="J24" s="33">
        <f>+[3]Cuadro6!I13</f>
        <v>11.96906023</v>
      </c>
      <c r="K24" s="42">
        <f>+[3]Cuadro6!J13</f>
        <v>12</v>
      </c>
      <c r="L24" s="18"/>
      <c r="N24" s="22"/>
      <c r="O24" s="31"/>
    </row>
    <row r="25" spans="1:15">
      <c r="A25" s="16"/>
      <c r="B25" s="11" t="str">
        <f>+[3]Cuadro6!A14</f>
        <v>Ibagué</v>
      </c>
      <c r="C25" s="26">
        <f>+[3]Cuadro6!B14</f>
        <v>20.561370517630301</v>
      </c>
      <c r="D25" s="26">
        <f>+[3]Cuadro6!C14</f>
        <v>19.243739222092501</v>
      </c>
      <c r="E25" s="26">
        <f>+[3]Cuadro6!D14</f>
        <v>13.6479275213657</v>
      </c>
      <c r="F25" s="26">
        <f>+[3]Cuadro6!E14</f>
        <v>19.245007448169702</v>
      </c>
      <c r="G25" s="26">
        <f>+[3]Cuadro6!F14</f>
        <v>15.037228538064699</v>
      </c>
      <c r="H25" s="26">
        <f>+[3]Cuadro6!G14</f>
        <v>15.678922893497001</v>
      </c>
      <c r="I25" s="26">
        <f>+[3]Cuadro6!H14</f>
        <v>16.689275305698899</v>
      </c>
      <c r="J25" s="33">
        <f>+[3]Cuadro6!I14</f>
        <v>11.87716453</v>
      </c>
      <c r="K25" s="42">
        <f>+[3]Cuadro6!J14</f>
        <v>13</v>
      </c>
      <c r="L25" s="18"/>
    </row>
    <row r="26" spans="1:15">
      <c r="A26" s="16"/>
      <c r="B26" s="11" t="str">
        <f>+[3]Cuadro6!A15</f>
        <v>Neiva</v>
      </c>
      <c r="C26" s="26">
        <f>+[3]Cuadro6!B15</f>
        <v>0</v>
      </c>
      <c r="D26" s="26">
        <f>+[3]Cuadro6!C15</f>
        <v>0</v>
      </c>
      <c r="E26" s="26">
        <f>+[3]Cuadro6!D15</f>
        <v>13.790437426856601</v>
      </c>
      <c r="F26" s="26">
        <f>+[3]Cuadro6!E15</f>
        <v>13.4171491855314</v>
      </c>
      <c r="G26" s="26">
        <f>+[3]Cuadro6!F15</f>
        <v>13.231593580629299</v>
      </c>
      <c r="H26" s="26">
        <f>+[3]Cuadro6!G15</f>
        <v>11.598918861624901</v>
      </c>
      <c r="I26" s="26">
        <f>+[3]Cuadro6!H15</f>
        <v>10.213256813049799</v>
      </c>
      <c r="J26" s="33">
        <f>+[3]Cuadro6!I15</f>
        <v>10.869905259999999</v>
      </c>
      <c r="K26" s="42">
        <f>+[3]Cuadro6!J15</f>
        <v>14</v>
      </c>
      <c r="L26" s="18"/>
    </row>
    <row r="27" spans="1:15">
      <c r="A27" s="16"/>
      <c r="B27" s="11" t="str">
        <f>+[3]Cuadro6!A16</f>
        <v>Pasto</v>
      </c>
      <c r="C27" s="26">
        <f>+[3]Cuadro6!B16</f>
        <v>14.4405202180429</v>
      </c>
      <c r="D27" s="26">
        <f>+[3]Cuadro6!C16</f>
        <v>15.130718406224799</v>
      </c>
      <c r="E27" s="26">
        <f>+[3]Cuadro6!D16</f>
        <v>14.253559935260601</v>
      </c>
      <c r="F27" s="26">
        <f>+[3]Cuadro6!E16</f>
        <v>14.3492127573678</v>
      </c>
      <c r="G27" s="26">
        <f>+[3]Cuadro6!F16</f>
        <v>16.7805140083662</v>
      </c>
      <c r="H27" s="26">
        <f>+[3]Cuadro6!G16</f>
        <v>15.063588234099299</v>
      </c>
      <c r="I27" s="26">
        <f>+[3]Cuadro6!H16</f>
        <v>13.225280590899899</v>
      </c>
      <c r="J27" s="33">
        <f>+[3]Cuadro6!I16</f>
        <v>10.64551696</v>
      </c>
      <c r="K27" s="42">
        <f>+[3]Cuadro6!J16</f>
        <v>15</v>
      </c>
      <c r="L27" s="18"/>
    </row>
    <row r="28" spans="1:15">
      <c r="A28" s="16"/>
      <c r="B28" s="11" t="str">
        <f>+[3]Cuadro6!A17</f>
        <v>Riohacha</v>
      </c>
      <c r="C28" s="26">
        <f>+[3]Cuadro6!B17</f>
        <v>0</v>
      </c>
      <c r="D28" s="26">
        <f>+[3]Cuadro6!C17</f>
        <v>0</v>
      </c>
      <c r="E28" s="26">
        <f>+[3]Cuadro6!D17</f>
        <v>17.071445810858599</v>
      </c>
      <c r="F28" s="26">
        <f>+[3]Cuadro6!E17</f>
        <v>16.0706460043824</v>
      </c>
      <c r="G28" s="26">
        <f>+[3]Cuadro6!F17</f>
        <v>10.9016567775091</v>
      </c>
      <c r="H28" s="26">
        <f>+[3]Cuadro6!G17</f>
        <v>10.1295417331648</v>
      </c>
      <c r="I28" s="26">
        <f>+[3]Cuadro6!H17</f>
        <v>9.7759246606353507</v>
      </c>
      <c r="J28" s="33">
        <f>+[3]Cuadro6!I17</f>
        <v>9.9557757200000001</v>
      </c>
      <c r="K28" s="42">
        <f>+[3]Cuadro6!J17</f>
        <v>16</v>
      </c>
      <c r="L28" s="18"/>
    </row>
    <row r="29" spans="1:15" s="48" customFormat="1">
      <c r="A29" s="84"/>
      <c r="B29" s="12" t="str">
        <f>+[3]Cuadro6!A18</f>
        <v>Colombia</v>
      </c>
      <c r="C29" s="27">
        <f>+[3]Cuadro6!B18</f>
        <v>11.0223771833946</v>
      </c>
      <c r="D29" s="27">
        <f>+[3]Cuadro6!C18</f>
        <v>10.7217121436325</v>
      </c>
      <c r="E29" s="27">
        <f>+[3]Cuadro6!D18</f>
        <v>10.187138546228701</v>
      </c>
      <c r="F29" s="27">
        <f>+[3]Cuadro6!E18</f>
        <v>10.5052447171258</v>
      </c>
      <c r="G29" s="27">
        <f>+[3]Cuadro6!F18</f>
        <v>11.0718533977474</v>
      </c>
      <c r="H29" s="27">
        <f>+[3]Cuadro6!G18</f>
        <v>11.0842316482036</v>
      </c>
      <c r="I29" s="27">
        <f>+[3]Cuadro6!H18</f>
        <v>10.322441907247899</v>
      </c>
      <c r="J29" s="47">
        <f>+[3]Cuadro6!I18</f>
        <v>9.8016412230000007</v>
      </c>
      <c r="K29" s="42">
        <f>+[3]Cuadro6!J18</f>
        <v>0</v>
      </c>
      <c r="L29" s="85"/>
    </row>
    <row r="30" spans="1:15">
      <c r="A30" s="16"/>
      <c r="B30" s="12" t="str">
        <f>+[3]Cuadro6!A19</f>
        <v>Bogotá</v>
      </c>
      <c r="C30" s="47">
        <f>+[3]Cuadro6!B19</f>
        <v>12.150751809332199</v>
      </c>
      <c r="D30" s="47">
        <f>+[3]Cuadro6!C19</f>
        <v>10.135014974800701</v>
      </c>
      <c r="E30" s="47">
        <f>+[3]Cuadro6!D19</f>
        <v>10.4252458775264</v>
      </c>
      <c r="F30" s="47">
        <f>+[3]Cuadro6!E19</f>
        <v>9.3350428903075198</v>
      </c>
      <c r="G30" s="47">
        <f>+[3]Cuadro6!F19</f>
        <v>10.858750386239301</v>
      </c>
      <c r="H30" s="47">
        <f>+[3]Cuadro6!G19</f>
        <v>11.043888441606001</v>
      </c>
      <c r="I30" s="47">
        <f>+[3]Cuadro6!H19</f>
        <v>8.9241173018200595</v>
      </c>
      <c r="J30" s="47">
        <f>+[3]Cuadro6!I19</f>
        <v>9.537188402</v>
      </c>
      <c r="K30" s="96">
        <f>+[3]Cuadro6!J19</f>
        <v>17</v>
      </c>
      <c r="L30" s="18"/>
    </row>
    <row r="31" spans="1:15">
      <c r="A31" s="16"/>
      <c r="B31" s="11" t="str">
        <f>+[3]Cuadro6!A20</f>
        <v>Bucaramanga</v>
      </c>
      <c r="C31" s="26">
        <f>+[3]Cuadro6!B20</f>
        <v>14.9989073999906</v>
      </c>
      <c r="D31" s="26">
        <f>+[3]Cuadro6!C20</f>
        <v>12.5128852090237</v>
      </c>
      <c r="E31" s="26">
        <f>+[3]Cuadro6!D20</f>
        <v>8.9229343087638409</v>
      </c>
      <c r="F31" s="26">
        <f>+[3]Cuadro6!E20</f>
        <v>9.8519915947622394</v>
      </c>
      <c r="G31" s="26">
        <f>+[3]Cuadro6!F20</f>
        <v>8.4641104605502804</v>
      </c>
      <c r="H31" s="26">
        <f>+[3]Cuadro6!G20</f>
        <v>10.2783943657066</v>
      </c>
      <c r="I31" s="26">
        <f>+[3]Cuadro6!H20</f>
        <v>9.4584663176786794</v>
      </c>
      <c r="J31" s="33">
        <f>+[3]Cuadro6!I20</f>
        <v>9.3775876920000005</v>
      </c>
      <c r="K31" s="42">
        <f>+[3]Cuadro6!J20</f>
        <v>18</v>
      </c>
      <c r="L31" s="18"/>
    </row>
    <row r="32" spans="1:15">
      <c r="A32" s="16"/>
      <c r="B32" s="66" t="str">
        <f>+[3]Cuadro6!A21</f>
        <v>Valledupar</v>
      </c>
      <c r="C32" s="26">
        <f>+[3]Cuadro6!B21</f>
        <v>0</v>
      </c>
      <c r="D32" s="26">
        <f>+[3]Cuadro6!C21</f>
        <v>0</v>
      </c>
      <c r="E32" s="26">
        <f>+[3]Cuadro6!D21</f>
        <v>14.197605874460899</v>
      </c>
      <c r="F32" s="26">
        <f>+[3]Cuadro6!E21</f>
        <v>12.3740530554904</v>
      </c>
      <c r="G32" s="26">
        <f>+[3]Cuadro6!F21</f>
        <v>9.8499164067054004</v>
      </c>
      <c r="H32" s="26">
        <f>+[3]Cuadro6!G21</f>
        <v>10.505159035419201</v>
      </c>
      <c r="I32" s="26">
        <f>+[3]Cuadro6!H21</f>
        <v>9.8413067488228805</v>
      </c>
      <c r="J32" s="33">
        <f>+[3]Cuadro6!I21</f>
        <v>9.2617947189999992</v>
      </c>
      <c r="K32" s="42">
        <f>+[3]Cuadro6!J21</f>
        <v>19</v>
      </c>
      <c r="L32" s="18"/>
    </row>
    <row r="33" spans="1:14">
      <c r="A33" s="16"/>
      <c r="B33" s="11" t="str">
        <f>+[3]Cuadro6!A22</f>
        <v>Cartagena</v>
      </c>
      <c r="C33" s="26">
        <f>+[3]Cuadro6!B22</f>
        <v>17.6240047944348</v>
      </c>
      <c r="D33" s="26">
        <f>+[3]Cuadro6!C22</f>
        <v>14.8936266562814</v>
      </c>
      <c r="E33" s="26">
        <f>+[3]Cuadro6!D22</f>
        <v>12.657622286597601</v>
      </c>
      <c r="F33" s="26">
        <f>+[3]Cuadro6!E22</f>
        <v>12.6260557565033</v>
      </c>
      <c r="G33" s="26">
        <f>+[3]Cuadro6!F22</f>
        <v>12.3278509858318</v>
      </c>
      <c r="H33" s="26">
        <f>+[3]Cuadro6!G22</f>
        <v>11.8185145139871</v>
      </c>
      <c r="I33" s="26">
        <f>+[3]Cuadro6!H22</f>
        <v>9.6526802137798207</v>
      </c>
      <c r="J33" s="33">
        <f>+[3]Cuadro6!I22</f>
        <v>9.1915832670000004</v>
      </c>
      <c r="K33" s="42">
        <f>+[3]Cuadro6!J22</f>
        <v>20</v>
      </c>
      <c r="L33" s="18"/>
    </row>
    <row r="34" spans="1:14">
      <c r="A34" s="16"/>
      <c r="B34" s="11" t="str">
        <f>+[3]Cuadro6!A23</f>
        <v>Sincelejo</v>
      </c>
      <c r="C34" s="26">
        <f>+[3]Cuadro6!B23</f>
        <v>0</v>
      </c>
      <c r="D34" s="26">
        <f>+[3]Cuadro6!C23</f>
        <v>0</v>
      </c>
      <c r="E34" s="26">
        <f>+[3]Cuadro6!D23</f>
        <v>11.950096558845299</v>
      </c>
      <c r="F34" s="26">
        <f>+[3]Cuadro6!E23</f>
        <v>10.1140269618001</v>
      </c>
      <c r="G34" s="26">
        <f>+[3]Cuadro6!F23</f>
        <v>10.6724560231574</v>
      </c>
      <c r="H34" s="26">
        <f>+[3]Cuadro6!G23</f>
        <v>10.020957652742901</v>
      </c>
      <c r="I34" s="26">
        <f>+[3]Cuadro6!H23</f>
        <v>12.1501250372818</v>
      </c>
      <c r="J34" s="33">
        <f>+[3]Cuadro6!I23</f>
        <v>9.0318251679999992</v>
      </c>
      <c r="K34" s="42">
        <f>+[3]Cuadro6!J23</f>
        <v>21</v>
      </c>
      <c r="L34" s="18"/>
    </row>
    <row r="35" spans="1:14">
      <c r="A35" s="16"/>
      <c r="B35" s="11" t="str">
        <f>+[3]Cuadro6!A24</f>
        <v>Santa Marta</v>
      </c>
      <c r="C35" s="26">
        <f>+[3]Cuadro6!B24</f>
        <v>0</v>
      </c>
      <c r="D35" s="26">
        <f>+[3]Cuadro6!C24</f>
        <v>0</v>
      </c>
      <c r="E35" s="26">
        <f>+[3]Cuadro6!D24</f>
        <v>11.5702399809078</v>
      </c>
      <c r="F35" s="26">
        <f>+[3]Cuadro6!E24</f>
        <v>12.6499716417259</v>
      </c>
      <c r="G35" s="26">
        <f>+[3]Cuadro6!F24</f>
        <v>9.5667938620536201</v>
      </c>
      <c r="H35" s="26">
        <f>+[3]Cuadro6!G24</f>
        <v>8.8704774145717007</v>
      </c>
      <c r="I35" s="26">
        <f>+[3]Cuadro6!H24</f>
        <v>9.5453785472177</v>
      </c>
      <c r="J35" s="33">
        <f>+[3]Cuadro6!I24</f>
        <v>8.3879335729999998</v>
      </c>
      <c r="K35" s="42">
        <f>+[3]Cuadro6!J24</f>
        <v>22</v>
      </c>
      <c r="L35" s="18"/>
    </row>
    <row r="36" spans="1:14" ht="14.25" customHeight="1">
      <c r="A36" s="16"/>
      <c r="B36" s="11" t="str">
        <f>+[3]Cuadro6!A25</f>
        <v>Barranquilla</v>
      </c>
      <c r="C36" s="26">
        <f>+[3]Cuadro6!B25</f>
        <v>12.1772154132219</v>
      </c>
      <c r="D36" s="26">
        <f>+[3]Cuadro6!C25</f>
        <v>10.9759791322294</v>
      </c>
      <c r="E36" s="26">
        <f>+[3]Cuadro6!D25</f>
        <v>10.0007018493032</v>
      </c>
      <c r="F36" s="26">
        <f>+[3]Cuadro6!E25</f>
        <v>10.9124250444121</v>
      </c>
      <c r="G36" s="26">
        <f>+[3]Cuadro6!F25</f>
        <v>10.169316365326599</v>
      </c>
      <c r="H36" s="26">
        <f>+[3]Cuadro6!G25</f>
        <v>8.2478300981178805</v>
      </c>
      <c r="I36" s="26">
        <f>+[3]Cuadro6!H25</f>
        <v>6.7502717283777098</v>
      </c>
      <c r="J36" s="33">
        <f>+[3]Cuadro6!I25</f>
        <v>8.2786877659999991</v>
      </c>
      <c r="K36" s="42">
        <f>+[3]Cuadro6!J25</f>
        <v>23</v>
      </c>
      <c r="L36" s="18"/>
    </row>
    <row r="37" spans="1:14">
      <c r="A37" s="16"/>
      <c r="B37" s="167"/>
      <c r="C37" s="167"/>
      <c r="D37" s="167"/>
      <c r="E37" s="167"/>
      <c r="F37" s="167"/>
      <c r="G37" s="167"/>
      <c r="H37" s="167"/>
      <c r="I37" s="167"/>
      <c r="J37" s="167"/>
      <c r="K37" s="167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8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</row>
    <row r="3" spans="1:14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</row>
    <row r="4" spans="1:14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</row>
    <row r="5" spans="1:14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</row>
    <row r="6" spans="1:14">
      <c r="A6" s="16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8"/>
    </row>
    <row r="7" spans="1:14">
      <c r="A7" s="16"/>
      <c r="B7" s="167"/>
      <c r="C7" s="185" t="s">
        <v>31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4">
      <c r="A8" s="16"/>
      <c r="B8" s="167"/>
      <c r="C8" s="183" t="s">
        <v>166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4">
      <c r="A9" s="16"/>
      <c r="B9" s="167"/>
      <c r="C9" s="165"/>
      <c r="D9" s="165"/>
      <c r="E9" s="165"/>
      <c r="F9" s="165"/>
      <c r="G9" s="165"/>
      <c r="H9" s="165"/>
      <c r="I9" s="167"/>
      <c r="J9" s="167"/>
      <c r="K9" s="167"/>
      <c r="L9" s="18"/>
    </row>
    <row r="10" spans="1:14" ht="15.75" customHeight="1">
      <c r="A10" s="16"/>
      <c r="B10" s="11"/>
      <c r="C10" s="184" t="s">
        <v>1</v>
      </c>
      <c r="D10" s="184"/>
      <c r="E10" s="184"/>
      <c r="F10" s="184"/>
      <c r="G10" s="184"/>
      <c r="H10" s="184"/>
      <c r="I10" s="184"/>
      <c r="J10" s="184"/>
      <c r="K10" s="166" t="s">
        <v>158</v>
      </c>
      <c r="L10" s="18"/>
    </row>
    <row r="11" spans="1:14">
      <c r="A11" s="16"/>
      <c r="B11" s="11"/>
      <c r="C11" s="165">
        <f>+'Población en edad de trabajar %'!C11</f>
        <v>2005</v>
      </c>
      <c r="D11" s="165">
        <f>+'Población en edad de trabajar %'!D11</f>
        <v>2006</v>
      </c>
      <c r="E11" s="165">
        <f>+'Población en edad de trabajar %'!E11</f>
        <v>2007</v>
      </c>
      <c r="F11" s="165">
        <f>+'Población en edad de trabajar %'!F11</f>
        <v>2008</v>
      </c>
      <c r="G11" s="165">
        <f>+'Población en edad de trabajar %'!G11</f>
        <v>2009</v>
      </c>
      <c r="H11" s="165">
        <f>+'Población en edad de trabajar %'!H11</f>
        <v>2010</v>
      </c>
      <c r="I11" s="165">
        <f>+'Población en edad de trabajar %'!I11</f>
        <v>2011</v>
      </c>
      <c r="J11" s="165">
        <f>+'Población en edad de trabajar %'!J11</f>
        <v>2012</v>
      </c>
      <c r="K11" s="90"/>
      <c r="L11" s="18"/>
      <c r="N11" s="2"/>
    </row>
    <row r="12" spans="1:14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4">
      <c r="A13" s="16"/>
      <c r="B13" s="11" t="str">
        <f>+[3]Cuadro7!A2</f>
        <v>Quibdó</v>
      </c>
      <c r="C13" s="26">
        <f>+[3]Cuadro7!B2</f>
        <v>0</v>
      </c>
      <c r="D13" s="26">
        <f>+[3]Cuadro7!C2</f>
        <v>0</v>
      </c>
      <c r="E13" s="26">
        <f>+[3]Cuadro7!D2</f>
        <v>3.5400813498627901</v>
      </c>
      <c r="F13" s="26">
        <f>+[3]Cuadro7!E2</f>
        <v>3.4549370107123401</v>
      </c>
      <c r="G13" s="26">
        <f>+[3]Cuadro7!F2</f>
        <v>2.3619071059386099</v>
      </c>
      <c r="H13" s="26">
        <f>+[3]Cuadro7!G2</f>
        <v>1.85160548125308</v>
      </c>
      <c r="I13" s="26">
        <f>+[3]Cuadro7!H2</f>
        <v>1.4092862303684801</v>
      </c>
      <c r="J13" s="33">
        <f>+[3]Cuadro7!I2</f>
        <v>2.0342729180000001</v>
      </c>
      <c r="K13" s="42">
        <f>+[3]Cuadro7!J2</f>
        <v>1</v>
      </c>
      <c r="L13" s="18"/>
    </row>
    <row r="14" spans="1:14">
      <c r="A14" s="16"/>
      <c r="B14" s="11" t="str">
        <f>+[3]Cuadro7!A3</f>
        <v>Sincelejo</v>
      </c>
      <c r="C14" s="26">
        <f>+[3]Cuadro7!B3</f>
        <v>0</v>
      </c>
      <c r="D14" s="26">
        <f>+[3]Cuadro7!C3</f>
        <v>0</v>
      </c>
      <c r="E14" s="26">
        <f>+[3]Cuadro7!D3</f>
        <v>1.37339027745555</v>
      </c>
      <c r="F14" s="26">
        <f>+[3]Cuadro7!E3</f>
        <v>1.66378196533483</v>
      </c>
      <c r="G14" s="26">
        <f>+[3]Cuadro7!F3</f>
        <v>0.85631580621560599</v>
      </c>
      <c r="H14" s="26">
        <f>+[3]Cuadro7!G3</f>
        <v>0.81846833154686705</v>
      </c>
      <c r="I14" s="26">
        <f>+[3]Cuadro7!H3</f>
        <v>1.0883405602587899</v>
      </c>
      <c r="J14" s="33">
        <f>+[3]Cuadro7!I3</f>
        <v>1.479817012</v>
      </c>
      <c r="K14" s="42">
        <f>+[3]Cuadro7!J3</f>
        <v>2</v>
      </c>
      <c r="L14" s="18"/>
    </row>
    <row r="15" spans="1:14">
      <c r="A15" s="16"/>
      <c r="B15" s="11" t="str">
        <f>+[3]Cuadro7!A4</f>
        <v>Medellín</v>
      </c>
      <c r="C15" s="26">
        <f>+[3]Cuadro7!B4</f>
        <v>1.13730671052039</v>
      </c>
      <c r="D15" s="26">
        <f>+[3]Cuadro7!C4</f>
        <v>0.49020034129396001</v>
      </c>
      <c r="E15" s="26">
        <f>+[3]Cuadro7!D4</f>
        <v>0.84697781761033397</v>
      </c>
      <c r="F15" s="26">
        <f>+[3]Cuadro7!E4</f>
        <v>0.94442358090619305</v>
      </c>
      <c r="G15" s="26">
        <f>+[3]Cuadro7!F4</f>
        <v>1.36878084912251</v>
      </c>
      <c r="H15" s="26">
        <f>+[3]Cuadro7!G4</f>
        <v>1.0827783559761599</v>
      </c>
      <c r="I15" s="26">
        <f>+[3]Cuadro7!H4</f>
        <v>1.0256900026923399</v>
      </c>
      <c r="J15" s="33">
        <f>+[3]Cuadro7!I4</f>
        <v>1.068087971</v>
      </c>
      <c r="K15" s="42">
        <f>+[3]Cuadro7!J4</f>
        <v>3</v>
      </c>
      <c r="L15" s="18"/>
    </row>
    <row r="16" spans="1:14">
      <c r="A16" s="16"/>
      <c r="B16" s="11" t="str">
        <f>+[3]Cuadro7!A5</f>
        <v>Riohacha</v>
      </c>
      <c r="C16" s="26">
        <f>+[3]Cuadro7!B5</f>
        <v>0</v>
      </c>
      <c r="D16" s="26">
        <f>+[3]Cuadro7!C5</f>
        <v>0</v>
      </c>
      <c r="E16" s="26">
        <f>+[3]Cuadro7!D5</f>
        <v>2.2630961535223402</v>
      </c>
      <c r="F16" s="26">
        <f>+[3]Cuadro7!E5</f>
        <v>1.2714168800654699</v>
      </c>
      <c r="G16" s="26">
        <f>+[3]Cuadro7!F5</f>
        <v>1.32429347141983</v>
      </c>
      <c r="H16" s="26">
        <f>+[3]Cuadro7!G5</f>
        <v>0.60314630961510596</v>
      </c>
      <c r="I16" s="26">
        <f>+[3]Cuadro7!H5</f>
        <v>0.66267688533631897</v>
      </c>
      <c r="J16" s="33">
        <f>+[3]Cuadro7!I5</f>
        <v>0.96839081500000002</v>
      </c>
      <c r="K16" s="42">
        <f>+[3]Cuadro7!J5</f>
        <v>4</v>
      </c>
      <c r="L16" s="18"/>
    </row>
    <row r="17" spans="1:15">
      <c r="A17" s="16"/>
      <c r="B17" s="11" t="str">
        <f>+[3]Cuadro7!A6</f>
        <v>Armenia</v>
      </c>
      <c r="C17" s="26">
        <f>+[3]Cuadro7!B6</f>
        <v>0</v>
      </c>
      <c r="D17" s="26">
        <f>+[3]Cuadro7!C6</f>
        <v>0</v>
      </c>
      <c r="E17" s="26">
        <f>+[3]Cuadro7!D6</f>
        <v>1.7254192645861499</v>
      </c>
      <c r="F17" s="26">
        <f>+[3]Cuadro7!E6</f>
        <v>0.57007800533560604</v>
      </c>
      <c r="G17" s="26">
        <f>+[3]Cuadro7!F6</f>
        <v>0.87963035640466103</v>
      </c>
      <c r="H17" s="26">
        <f>+[3]Cuadro7!G6</f>
        <v>1.16420722444712</v>
      </c>
      <c r="I17" s="26">
        <f>+[3]Cuadro7!H6</f>
        <v>1.1548392925925799</v>
      </c>
      <c r="J17" s="33">
        <f>+[3]Cuadro7!I6</f>
        <v>0.94675874400000004</v>
      </c>
      <c r="K17" s="42">
        <f>+[3]Cuadro7!J6</f>
        <v>5</v>
      </c>
      <c r="L17" s="18"/>
    </row>
    <row r="18" spans="1:15">
      <c r="A18" s="16"/>
      <c r="B18" s="11" t="str">
        <f>+[3]Cuadro7!A7</f>
        <v>Neiva</v>
      </c>
      <c r="C18" s="26">
        <f>+[3]Cuadro7!B7</f>
        <v>0</v>
      </c>
      <c r="D18" s="26">
        <f>+[3]Cuadro7!C7</f>
        <v>0</v>
      </c>
      <c r="E18" s="26">
        <f>+[3]Cuadro7!D7</f>
        <v>1.4870727133437001</v>
      </c>
      <c r="F18" s="26">
        <f>+[3]Cuadro7!E7</f>
        <v>0.41203041612892</v>
      </c>
      <c r="G18" s="26">
        <f>+[3]Cuadro7!F7</f>
        <v>1.34836700218202</v>
      </c>
      <c r="H18" s="26">
        <f>+[3]Cuadro7!G7</f>
        <v>0.90603635592771203</v>
      </c>
      <c r="I18" s="26">
        <f>+[3]Cuadro7!H7</f>
        <v>0.654199512509273</v>
      </c>
      <c r="J18" s="33">
        <f>+[3]Cuadro7!I7</f>
        <v>0.91747350900000002</v>
      </c>
      <c r="K18" s="42">
        <f>+[3]Cuadro7!J7</f>
        <v>6</v>
      </c>
      <c r="L18" s="18"/>
    </row>
    <row r="19" spans="1:15">
      <c r="A19" s="16"/>
      <c r="B19" s="11" t="str">
        <f>+[3]Cuadro7!A8</f>
        <v>Pasto</v>
      </c>
      <c r="C19" s="26">
        <f>+[3]Cuadro7!B8</f>
        <v>0.60163356878691698</v>
      </c>
      <c r="D19" s="26">
        <f>+[3]Cuadro7!C8</f>
        <v>0.62906660853233198</v>
      </c>
      <c r="E19" s="26">
        <f>+[3]Cuadro7!D8</f>
        <v>0.51004277575496204</v>
      </c>
      <c r="F19" s="26">
        <f>+[3]Cuadro7!E8</f>
        <v>0.34557932983447698</v>
      </c>
      <c r="G19" s="26">
        <f>+[3]Cuadro7!F8</f>
        <v>0.32077901297592998</v>
      </c>
      <c r="H19" s="26">
        <f>+[3]Cuadro7!G8</f>
        <v>0.86477043788813601</v>
      </c>
      <c r="I19" s="26">
        <f>+[3]Cuadro7!H8</f>
        <v>0.50870625234426803</v>
      </c>
      <c r="J19" s="33">
        <f>+[3]Cuadro7!I8</f>
        <v>0.889398621</v>
      </c>
      <c r="K19" s="42">
        <f>+[3]Cuadro7!J8</f>
        <v>7</v>
      </c>
      <c r="L19" s="18"/>
    </row>
    <row r="20" spans="1:15">
      <c r="A20" s="16"/>
      <c r="B20" s="11" t="str">
        <f>+[3]Cuadro7!A9</f>
        <v>Manizales</v>
      </c>
      <c r="C20" s="26">
        <f>+[3]Cuadro7!B9</f>
        <v>0.87561717908494896</v>
      </c>
      <c r="D20" s="26">
        <f>+[3]Cuadro7!C9</f>
        <v>0.74575199795313296</v>
      </c>
      <c r="E20" s="26">
        <f>+[3]Cuadro7!D9</f>
        <v>1.4107082124275501</v>
      </c>
      <c r="F20" s="26">
        <f>+[3]Cuadro7!E9</f>
        <v>1.89739030572544</v>
      </c>
      <c r="G20" s="26">
        <f>+[3]Cuadro7!F9</f>
        <v>0.67071373637776199</v>
      </c>
      <c r="H20" s="26">
        <f>+[3]Cuadro7!G9</f>
        <v>1.3286828025650099</v>
      </c>
      <c r="I20" s="26">
        <f>+[3]Cuadro7!H9</f>
        <v>0.72936398061471197</v>
      </c>
      <c r="J20" s="33">
        <f>+[3]Cuadro7!I9</f>
        <v>0.814573824</v>
      </c>
      <c r="K20" s="42">
        <f>+[3]Cuadro7!J9</f>
        <v>8</v>
      </c>
      <c r="L20" s="18"/>
    </row>
    <row r="21" spans="1:15">
      <c r="A21" s="16"/>
      <c r="B21" s="11" t="str">
        <f>+[3]Cuadro7!A10</f>
        <v>Cali</v>
      </c>
      <c r="C21" s="26">
        <f>+[3]Cuadro7!B10</f>
        <v>1.27809471896782</v>
      </c>
      <c r="D21" s="26">
        <f>+[3]Cuadro7!C10</f>
        <v>0.92087946817213595</v>
      </c>
      <c r="E21" s="26">
        <f>+[3]Cuadro7!D10</f>
        <v>0.96665661981800699</v>
      </c>
      <c r="F21" s="26">
        <f>+[3]Cuadro7!E10</f>
        <v>0.72884063429395196</v>
      </c>
      <c r="G21" s="26">
        <f>+[3]Cuadro7!F10</f>
        <v>0.83061203405856399</v>
      </c>
      <c r="H21" s="26">
        <f>+[3]Cuadro7!G10</f>
        <v>1.4720503560404901</v>
      </c>
      <c r="I21" s="26">
        <f>+[3]Cuadro7!H10</f>
        <v>0.56411540208149702</v>
      </c>
      <c r="J21" s="33">
        <f>+[3]Cuadro7!I10</f>
        <v>0.792971019</v>
      </c>
      <c r="K21" s="42">
        <f>+[3]Cuadro7!J10</f>
        <v>9</v>
      </c>
      <c r="L21" s="18"/>
    </row>
    <row r="22" spans="1:15">
      <c r="A22" s="16"/>
      <c r="B22" s="11" t="str">
        <f>+[3]Cuadro7!A11</f>
        <v>Ibagué</v>
      </c>
      <c r="C22" s="26">
        <f>+[3]Cuadro7!B11</f>
        <v>1.47127370151682</v>
      </c>
      <c r="D22" s="26">
        <f>+[3]Cuadro7!C11</f>
        <v>0.85146310304117001</v>
      </c>
      <c r="E22" s="26">
        <f>+[3]Cuadro7!D11</f>
        <v>1.2176526137305399</v>
      </c>
      <c r="F22" s="26">
        <f>+[3]Cuadro7!E11</f>
        <v>1.47178871244749</v>
      </c>
      <c r="G22" s="26">
        <f>+[3]Cuadro7!F11</f>
        <v>0.41812121085343201</v>
      </c>
      <c r="H22" s="26">
        <f>+[3]Cuadro7!G11</f>
        <v>0.93809781212741505</v>
      </c>
      <c r="I22" s="26">
        <f>+[3]Cuadro7!H11</f>
        <v>0.94787472764126202</v>
      </c>
      <c r="J22" s="33">
        <f>+[3]Cuadro7!I11</f>
        <v>0.770688657</v>
      </c>
      <c r="K22" s="42">
        <f>+[3]Cuadro7!J11</f>
        <v>10</v>
      </c>
      <c r="L22" s="18"/>
    </row>
    <row r="23" spans="1:15">
      <c r="A23" s="16"/>
      <c r="B23" s="11" t="str">
        <f>+[3]Cuadro7!A12</f>
        <v>Santa Marta</v>
      </c>
      <c r="C23" s="26">
        <f>+[3]Cuadro7!B12</f>
        <v>0</v>
      </c>
      <c r="D23" s="26">
        <f>+[3]Cuadro7!C12</f>
        <v>0</v>
      </c>
      <c r="E23" s="26">
        <f>+[3]Cuadro7!D12</f>
        <v>1.06585473350745</v>
      </c>
      <c r="F23" s="26">
        <f>+[3]Cuadro7!E12</f>
        <v>0.88928638948271599</v>
      </c>
      <c r="G23" s="26">
        <f>+[3]Cuadro7!F12</f>
        <v>0.85255286388646101</v>
      </c>
      <c r="H23" s="26">
        <f>+[3]Cuadro7!G12</f>
        <v>1.03932637793025</v>
      </c>
      <c r="I23" s="26">
        <f>+[3]Cuadro7!H12</f>
        <v>0.90167685887465199</v>
      </c>
      <c r="J23" s="33">
        <f>+[3]Cuadro7!I12</f>
        <v>0.76389938800000001</v>
      </c>
      <c r="K23" s="169">
        <f>+[3]Cuadro7!J12</f>
        <v>11</v>
      </c>
      <c r="L23" s="18"/>
      <c r="N23" s="22"/>
      <c r="O23" s="31"/>
    </row>
    <row r="24" spans="1:15">
      <c r="A24" s="16"/>
      <c r="B24" s="12" t="str">
        <f>+[3]Cuadro7!A13</f>
        <v>Colombia</v>
      </c>
      <c r="C24" s="27">
        <f>+[3]Cuadro7!B13</f>
        <v>0.92342069646132896</v>
      </c>
      <c r="D24" s="27">
        <f>+[3]Cuadro7!C13</f>
        <v>0.87954252037067904</v>
      </c>
      <c r="E24" s="27">
        <f>+[3]Cuadro7!D13</f>
        <v>1.0929737840720499</v>
      </c>
      <c r="F24" s="27">
        <f>+[3]Cuadro7!E13</f>
        <v>0.86648187788327102</v>
      </c>
      <c r="G24" s="27">
        <f>+[3]Cuadro7!F13</f>
        <v>0.81282561918630303</v>
      </c>
      <c r="H24" s="27">
        <f>+[3]Cuadro7!G13</f>
        <v>1.0286605168031999</v>
      </c>
      <c r="I24" s="27">
        <f>+[3]Cuadro7!H13</f>
        <v>0.92319042773345195</v>
      </c>
      <c r="J24" s="47">
        <f>+[3]Cuadro7!I13</f>
        <v>0.729282188</v>
      </c>
      <c r="K24" s="42">
        <f>+[3]Cuadro7!J13</f>
        <v>0</v>
      </c>
      <c r="L24" s="18"/>
      <c r="N24" s="22"/>
      <c r="O24" s="31"/>
    </row>
    <row r="25" spans="1:15">
      <c r="A25" s="16"/>
      <c r="B25" s="12" t="str">
        <f>+[3]Cuadro7!A14</f>
        <v>Bogotá</v>
      </c>
      <c r="C25" s="47">
        <f>+[3]Cuadro7!B14</f>
        <v>1.0043643754939</v>
      </c>
      <c r="D25" s="47">
        <f>+[3]Cuadro7!C14</f>
        <v>1.0343737430392499</v>
      </c>
      <c r="E25" s="47">
        <f>+[3]Cuadro7!D14</f>
        <v>0.63902365608345002</v>
      </c>
      <c r="F25" s="47">
        <f>+[3]Cuadro7!E14</f>
        <v>0.52954904027841099</v>
      </c>
      <c r="G25" s="47">
        <f>+[3]Cuadro7!F14</f>
        <v>0.48295109837698902</v>
      </c>
      <c r="H25" s="47">
        <f>+[3]Cuadro7!G14</f>
        <v>0.56046466210916801</v>
      </c>
      <c r="I25" s="47">
        <f>+[3]Cuadro7!H14</f>
        <v>0.65195449659424298</v>
      </c>
      <c r="J25" s="47">
        <f>+[3]Cuadro7!I14</f>
        <v>0.71934436400000001</v>
      </c>
      <c r="K25" s="42">
        <f>+[3]Cuadro7!J14</f>
        <v>12</v>
      </c>
      <c r="L25" s="18"/>
    </row>
    <row r="26" spans="1:15">
      <c r="A26" s="16"/>
      <c r="B26" s="11" t="str">
        <f>+[3]Cuadro7!A15</f>
        <v>Popayán</v>
      </c>
      <c r="C26" s="26">
        <f>+[3]Cuadro7!B15</f>
        <v>0</v>
      </c>
      <c r="D26" s="26">
        <f>+[3]Cuadro7!C15</f>
        <v>0</v>
      </c>
      <c r="E26" s="26">
        <f>+[3]Cuadro7!D15</f>
        <v>0.96810163714673003</v>
      </c>
      <c r="F26" s="26">
        <f>+[3]Cuadro7!E15</f>
        <v>0.14470486836757299</v>
      </c>
      <c r="G26" s="26">
        <f>+[3]Cuadro7!F15</f>
        <v>0.25883161180681902</v>
      </c>
      <c r="H26" s="26">
        <f>+[3]Cuadro7!G15</f>
        <v>0.58299613837211295</v>
      </c>
      <c r="I26" s="26">
        <f>+[3]Cuadro7!H15</f>
        <v>0.47103115051310301</v>
      </c>
      <c r="J26" s="33">
        <f>+[3]Cuadro7!I15</f>
        <v>0.66730383900000001</v>
      </c>
      <c r="K26" s="42">
        <f>+[3]Cuadro7!J15</f>
        <v>13</v>
      </c>
      <c r="L26" s="18"/>
    </row>
    <row r="27" spans="1:15">
      <c r="A27" s="16"/>
      <c r="B27" s="11" t="str">
        <f>+[3]Cuadro7!A16</f>
        <v>Cúcuta</v>
      </c>
      <c r="C27" s="26">
        <f>+[3]Cuadro7!B16</f>
        <v>0.71416597512965696</v>
      </c>
      <c r="D27" s="26">
        <f>+[3]Cuadro7!C16</f>
        <v>0.90316131601494798</v>
      </c>
      <c r="E27" s="26">
        <f>+[3]Cuadro7!D16</f>
        <v>0.77576505679273899</v>
      </c>
      <c r="F27" s="26">
        <f>+[3]Cuadro7!E16</f>
        <v>0.80371307952044202</v>
      </c>
      <c r="G27" s="26">
        <f>+[3]Cuadro7!F16</f>
        <v>0.50689034034327196</v>
      </c>
      <c r="H27" s="26">
        <f>+[3]Cuadro7!G16</f>
        <v>0.82871218664320401</v>
      </c>
      <c r="I27" s="26">
        <f>+[3]Cuadro7!H16</f>
        <v>0.46922335444780999</v>
      </c>
      <c r="J27" s="33">
        <f>+[3]Cuadro7!I16</f>
        <v>0.56508459899999997</v>
      </c>
      <c r="K27" s="42">
        <f>+[3]Cuadro7!J16</f>
        <v>14</v>
      </c>
      <c r="L27" s="18"/>
    </row>
    <row r="28" spans="1:15">
      <c r="A28" s="16"/>
      <c r="B28" s="11" t="str">
        <f>+[3]Cuadro7!A17</f>
        <v>Barranquilla</v>
      </c>
      <c r="C28" s="26">
        <f>+[3]Cuadro7!B17</f>
        <v>0.43556036686087701</v>
      </c>
      <c r="D28" s="26">
        <f>+[3]Cuadro7!C17</f>
        <v>0.64810479748516603</v>
      </c>
      <c r="E28" s="26">
        <f>+[3]Cuadro7!D17</f>
        <v>0.33572566337541199</v>
      </c>
      <c r="F28" s="26">
        <f>+[3]Cuadro7!E17</f>
        <v>0.26474914506147801</v>
      </c>
      <c r="G28" s="26">
        <f>+[3]Cuadro7!F17</f>
        <v>0.42029702882467601</v>
      </c>
      <c r="H28" s="26">
        <f>+[3]Cuadro7!G17</f>
        <v>0.58237883462817597</v>
      </c>
      <c r="I28" s="26">
        <f>+[3]Cuadro7!H17</f>
        <v>0.124477275425231</v>
      </c>
      <c r="J28" s="33">
        <f>+[3]Cuadro7!I17</f>
        <v>0.45525977699999998</v>
      </c>
      <c r="K28" s="42">
        <f>+[3]Cuadro7!J17</f>
        <v>15</v>
      </c>
      <c r="L28" s="18"/>
    </row>
    <row r="29" spans="1:15">
      <c r="A29" s="16"/>
      <c r="B29" s="11" t="str">
        <f>+[3]Cuadro7!A18</f>
        <v>Bucaramanga</v>
      </c>
      <c r="C29" s="26">
        <f>+[3]Cuadro7!B18</f>
        <v>1.00685249501356</v>
      </c>
      <c r="D29" s="26">
        <f>+[3]Cuadro7!C18</f>
        <v>0.539382449585324</v>
      </c>
      <c r="E29" s="26">
        <f>+[3]Cuadro7!D18</f>
        <v>0.42134707267684302</v>
      </c>
      <c r="F29" s="26">
        <f>+[3]Cuadro7!E18</f>
        <v>0.77615521270765098</v>
      </c>
      <c r="G29" s="26">
        <f>+[3]Cuadro7!F18</f>
        <v>0.62822218102470195</v>
      </c>
      <c r="H29" s="26">
        <f>+[3]Cuadro7!G18</f>
        <v>0.54726041134701597</v>
      </c>
      <c r="I29" s="26">
        <f>+[3]Cuadro7!H18</f>
        <v>0.32530128157237997</v>
      </c>
      <c r="J29" s="33">
        <f>+[3]Cuadro7!I18</f>
        <v>0.43835607300000001</v>
      </c>
      <c r="K29" s="42">
        <f>+[3]Cuadro7!J18</f>
        <v>16</v>
      </c>
      <c r="L29" s="18"/>
    </row>
    <row r="30" spans="1:15">
      <c r="A30" s="16"/>
      <c r="B30" s="11" t="str">
        <f>+[3]Cuadro7!A19</f>
        <v>Montería</v>
      </c>
      <c r="C30" s="26">
        <f>+[3]Cuadro7!B19</f>
        <v>0.40709287253034199</v>
      </c>
      <c r="D30" s="26">
        <f>+[3]Cuadro7!C19</f>
        <v>0.67172652299938096</v>
      </c>
      <c r="E30" s="26">
        <f>+[3]Cuadro7!D19</f>
        <v>0.76595027698528895</v>
      </c>
      <c r="F30" s="26">
        <f>+[3]Cuadro7!E19</f>
        <v>0.45678975844839298</v>
      </c>
      <c r="G30" s="26">
        <f>+[3]Cuadro7!F19</f>
        <v>0.667014048614475</v>
      </c>
      <c r="H30" s="26">
        <f>+[3]Cuadro7!G19</f>
        <v>0.70039963159894403</v>
      </c>
      <c r="I30" s="26">
        <f>+[3]Cuadro7!H19</f>
        <v>0.86673526431778802</v>
      </c>
      <c r="J30" s="33">
        <f>+[3]Cuadro7!I19</f>
        <v>0.38871572100000001</v>
      </c>
      <c r="K30" s="42">
        <f>+[3]Cuadro7!J19</f>
        <v>17</v>
      </c>
      <c r="L30" s="18"/>
    </row>
    <row r="31" spans="1:15">
      <c r="A31" s="16"/>
      <c r="B31" s="11" t="str">
        <f>+[3]Cuadro7!A20</f>
        <v>Valledupar</v>
      </c>
      <c r="C31" s="26">
        <f>+[3]Cuadro7!B20</f>
        <v>0</v>
      </c>
      <c r="D31" s="26">
        <f>+[3]Cuadro7!C20</f>
        <v>0</v>
      </c>
      <c r="E31" s="26">
        <f>+[3]Cuadro7!D20</f>
        <v>1.0869538261617899</v>
      </c>
      <c r="F31" s="26">
        <f>+[3]Cuadro7!E20</f>
        <v>0.88329097824536296</v>
      </c>
      <c r="G31" s="26">
        <f>+[3]Cuadro7!F20</f>
        <v>0.82397579531066201</v>
      </c>
      <c r="H31" s="26">
        <f>+[3]Cuadro7!G20</f>
        <v>0.98895448008294595</v>
      </c>
      <c r="I31" s="26">
        <f>+[3]Cuadro7!H20</f>
        <v>0.32057285443322803</v>
      </c>
      <c r="J31" s="33">
        <f>+[3]Cuadro7!I20</f>
        <v>0.353633537</v>
      </c>
      <c r="K31" s="42">
        <f>+[3]Cuadro7!J20</f>
        <v>18</v>
      </c>
      <c r="L31" s="18"/>
    </row>
    <row r="32" spans="1:15">
      <c r="A32" s="16"/>
      <c r="B32" s="66" t="str">
        <f>+[3]Cuadro7!A21</f>
        <v>Cartagena</v>
      </c>
      <c r="C32" s="26">
        <f>+[3]Cuadro7!B21</f>
        <v>0.28798849942535099</v>
      </c>
      <c r="D32" s="26">
        <f>+[3]Cuadro7!C21</f>
        <v>0.23393984404010401</v>
      </c>
      <c r="E32" s="26">
        <f>+[3]Cuadro7!D21</f>
        <v>1.4671031455483801</v>
      </c>
      <c r="F32" s="26">
        <f>+[3]Cuadro7!E21</f>
        <v>0.387762925665182</v>
      </c>
      <c r="G32" s="26">
        <f>+[3]Cuadro7!F21</f>
        <v>0.308083103004131</v>
      </c>
      <c r="H32" s="26">
        <f>+[3]Cuadro7!G21</f>
        <v>0.43457347526232398</v>
      </c>
      <c r="I32" s="26">
        <f>+[3]Cuadro7!H21</f>
        <v>0.59222352575769999</v>
      </c>
      <c r="J32" s="33">
        <f>+[3]Cuadro7!I21</f>
        <v>0.30643521699999998</v>
      </c>
      <c r="K32" s="42">
        <f>+[3]Cuadro7!J21</f>
        <v>19</v>
      </c>
      <c r="L32" s="18"/>
    </row>
    <row r="33" spans="1:14">
      <c r="A33" s="16"/>
      <c r="B33" s="11" t="str">
        <f>+[3]Cuadro7!A22</f>
        <v>Pereira</v>
      </c>
      <c r="C33" s="26">
        <f>+[3]Cuadro7!B22</f>
        <v>1.4650253598879599</v>
      </c>
      <c r="D33" s="26">
        <f>+[3]Cuadro7!C22</f>
        <v>0.73494897412131399</v>
      </c>
      <c r="E33" s="26">
        <f>+[3]Cuadro7!D22</f>
        <v>0.61475846625097597</v>
      </c>
      <c r="F33" s="26">
        <f>+[3]Cuadro7!E22</f>
        <v>0.54863705211686697</v>
      </c>
      <c r="G33" s="26">
        <f>+[3]Cuadro7!F22</f>
        <v>1.53554719393816</v>
      </c>
      <c r="H33" s="26">
        <f>+[3]Cuadro7!G22</f>
        <v>1.0696450477669599</v>
      </c>
      <c r="I33" s="26">
        <f>+[3]Cuadro7!H22</f>
        <v>0.91323447351836595</v>
      </c>
      <c r="J33" s="33">
        <f>+[3]Cuadro7!I22</f>
        <v>0.30361165800000001</v>
      </c>
      <c r="K33" s="42">
        <f>+[3]Cuadro7!J22</f>
        <v>20</v>
      </c>
      <c r="L33" s="18"/>
    </row>
    <row r="34" spans="1:14">
      <c r="A34" s="16"/>
      <c r="B34" s="11" t="str">
        <f>+[3]Cuadro7!A23</f>
        <v>Florencia</v>
      </c>
      <c r="C34" s="26">
        <f>+[3]Cuadro7!B23</f>
        <v>0</v>
      </c>
      <c r="D34" s="26">
        <f>+[3]Cuadro7!C23</f>
        <v>0</v>
      </c>
      <c r="E34" s="26">
        <f>+[3]Cuadro7!D23</f>
        <v>1.19633273703041</v>
      </c>
      <c r="F34" s="26">
        <f>+[3]Cuadro7!E23</f>
        <v>0.52049446974625901</v>
      </c>
      <c r="G34" s="26">
        <f>+[3]Cuadro7!F23</f>
        <v>0.47784848121022899</v>
      </c>
      <c r="H34" s="26">
        <f>+[3]Cuadro7!G23</f>
        <v>0.38278775079197502</v>
      </c>
      <c r="I34" s="26">
        <f>+[3]Cuadro7!H23</f>
        <v>0.48402142914256802</v>
      </c>
      <c r="J34" s="33">
        <f>+[3]Cuadro7!I23</f>
        <v>0.26748000599999999</v>
      </c>
      <c r="K34" s="42">
        <f>+[3]Cuadro7!J23</f>
        <v>21</v>
      </c>
      <c r="L34" s="18"/>
    </row>
    <row r="35" spans="1:14">
      <c r="A35" s="16"/>
      <c r="B35" s="11" t="str">
        <f>+[3]Cuadro7!A24</f>
        <v>Villavicencio</v>
      </c>
      <c r="C35" s="26">
        <f>+[3]Cuadro7!B24</f>
        <v>0.85035523576384298</v>
      </c>
      <c r="D35" s="26">
        <f>+[3]Cuadro7!C24</f>
        <v>0.77995241729137699</v>
      </c>
      <c r="E35" s="26">
        <f>+[3]Cuadro7!D24</f>
        <v>0.68823970405692703</v>
      </c>
      <c r="F35" s="26">
        <f>+[3]Cuadro7!E24</f>
        <v>0.45546436701645898</v>
      </c>
      <c r="G35" s="26">
        <f>+[3]Cuadro7!F24</f>
        <v>0.427292830365745</v>
      </c>
      <c r="H35" s="26">
        <f>+[3]Cuadro7!G24</f>
        <v>0.59620952882337497</v>
      </c>
      <c r="I35" s="26">
        <f>+[3]Cuadro7!H24</f>
        <v>0.105665809958426</v>
      </c>
      <c r="J35" s="33">
        <f>+[3]Cuadro7!I24</f>
        <v>0.24399793</v>
      </c>
      <c r="K35" s="42">
        <f>+[3]Cuadro7!J24</f>
        <v>22</v>
      </c>
      <c r="L35" s="18"/>
    </row>
    <row r="36" spans="1:14" ht="14.25" customHeight="1">
      <c r="A36" s="16"/>
      <c r="B36" s="11" t="str">
        <f>+[3]Cuadro7!A25</f>
        <v>Tunja</v>
      </c>
      <c r="C36" s="26">
        <f>+[3]Cuadro7!B25</f>
        <v>0</v>
      </c>
      <c r="D36" s="26">
        <f>+[3]Cuadro7!C25</f>
        <v>0</v>
      </c>
      <c r="E36" s="26">
        <f>+[3]Cuadro7!D25</f>
        <v>1.2518831705302</v>
      </c>
      <c r="F36" s="26">
        <f>+[3]Cuadro7!E25</f>
        <v>0.62043778896867097</v>
      </c>
      <c r="G36" s="26">
        <f>+[3]Cuadro7!F25</f>
        <v>0.22635343280383599</v>
      </c>
      <c r="H36" s="26">
        <f>+[3]Cuadro7!G25</f>
        <v>0.17028594550849699</v>
      </c>
      <c r="I36" s="26">
        <f>+[3]Cuadro7!H25</f>
        <v>0.13991810072461999</v>
      </c>
      <c r="J36" s="33">
        <f>+[3]Cuadro7!I25</f>
        <v>5.9844169000000003E-2</v>
      </c>
      <c r="K36" s="42">
        <f>+[3]Cuadro7!J25</f>
        <v>23</v>
      </c>
      <c r="L36" s="18"/>
    </row>
    <row r="37" spans="1:14">
      <c r="A37" s="16"/>
      <c r="B37" s="167"/>
      <c r="C37" s="167"/>
      <c r="D37" s="167"/>
      <c r="E37" s="167"/>
      <c r="F37" s="167"/>
      <c r="G37" s="167"/>
      <c r="H37" s="167"/>
      <c r="I37" s="167"/>
      <c r="J37" s="167"/>
      <c r="K37" s="167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9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</row>
    <row r="3" spans="1:14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</row>
    <row r="4" spans="1:14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</row>
    <row r="5" spans="1:14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</row>
    <row r="6" spans="1:14">
      <c r="A6" s="16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8"/>
    </row>
    <row r="7" spans="1:14">
      <c r="A7" s="16"/>
      <c r="B7" s="167"/>
      <c r="C7" s="185" t="s">
        <v>17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4">
      <c r="A8" s="16"/>
      <c r="B8" s="167"/>
      <c r="C8" s="183" t="s">
        <v>167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4">
      <c r="A9" s="16"/>
      <c r="B9" s="167"/>
      <c r="C9" s="165"/>
      <c r="D9" s="165"/>
      <c r="E9" s="165"/>
      <c r="F9" s="165"/>
      <c r="G9" s="165"/>
      <c r="H9" s="165"/>
      <c r="I9" s="167"/>
      <c r="J9" s="167"/>
      <c r="K9" s="167"/>
      <c r="L9" s="18"/>
    </row>
    <row r="10" spans="1:14" ht="15.75" customHeight="1">
      <c r="A10" s="16"/>
      <c r="B10" s="11"/>
      <c r="C10" s="184" t="s">
        <v>1</v>
      </c>
      <c r="D10" s="184"/>
      <c r="E10" s="184"/>
      <c r="F10" s="184"/>
      <c r="G10" s="184"/>
      <c r="H10" s="184"/>
      <c r="I10" s="184"/>
      <c r="J10" s="184"/>
      <c r="K10" s="166" t="s">
        <v>158</v>
      </c>
      <c r="L10" s="18"/>
    </row>
    <row r="11" spans="1:14">
      <c r="A11" s="16"/>
      <c r="B11" s="11"/>
      <c r="C11" s="165">
        <f>+'Población en edad de trabajar %'!C11</f>
        <v>2005</v>
      </c>
      <c r="D11" s="165">
        <f>+'Población en edad de trabajar %'!D11</f>
        <v>2006</v>
      </c>
      <c r="E11" s="165">
        <f>+'Población en edad de trabajar %'!E11</f>
        <v>2007</v>
      </c>
      <c r="F11" s="165">
        <f>+'Población en edad de trabajar %'!F11</f>
        <v>2008</v>
      </c>
      <c r="G11" s="165">
        <f>+'Población en edad de trabajar %'!G11</f>
        <v>2009</v>
      </c>
      <c r="H11" s="165">
        <f>+'Población en edad de trabajar %'!H11</f>
        <v>2010</v>
      </c>
      <c r="I11" s="165">
        <f>+'Población en edad de trabajar %'!I11</f>
        <v>2011</v>
      </c>
      <c r="J11" s="165">
        <f>+'Población en edad de trabajar %'!J11</f>
        <v>2012</v>
      </c>
      <c r="K11" s="90"/>
      <c r="L11" s="18"/>
      <c r="N11" s="2"/>
    </row>
    <row r="12" spans="1:14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4">
      <c r="A13" s="16"/>
      <c r="B13" s="11" t="str">
        <f>+[3]Cuadro8!A2</f>
        <v>Pasto</v>
      </c>
      <c r="C13" s="26">
        <f>+[3]Cuadro8!B2</f>
        <v>27.9161481429548</v>
      </c>
      <c r="D13" s="26">
        <f>+[3]Cuadro8!C2</f>
        <v>34.934473101690401</v>
      </c>
      <c r="E13" s="26">
        <f>+[3]Cuadro8!D2</f>
        <v>42.007550140596798</v>
      </c>
      <c r="F13" s="26">
        <f>+[3]Cuadro8!E2</f>
        <v>38.1517965280581</v>
      </c>
      <c r="G13" s="26">
        <f>+[3]Cuadro8!F2</f>
        <v>33.231867604367501</v>
      </c>
      <c r="H13" s="26">
        <f>+[3]Cuadro8!G2</f>
        <v>36.479536720889499</v>
      </c>
      <c r="I13" s="26">
        <f>+[3]Cuadro8!H2</f>
        <v>38.200575608067197</v>
      </c>
      <c r="J13" s="33">
        <f>+[3]Cuadro8!I2</f>
        <v>43.996687119999997</v>
      </c>
      <c r="K13" s="42">
        <f>+[3]Cuadro8!J2</f>
        <v>1</v>
      </c>
      <c r="L13" s="18"/>
    </row>
    <row r="14" spans="1:14">
      <c r="A14" s="16"/>
      <c r="B14" s="11" t="str">
        <f>+[3]Cuadro8!A3</f>
        <v>Riohacha</v>
      </c>
      <c r="C14" s="26">
        <f>+[3]Cuadro8!B3</f>
        <v>0</v>
      </c>
      <c r="D14" s="26">
        <f>+[3]Cuadro8!C3</f>
        <v>0</v>
      </c>
      <c r="E14" s="26">
        <f>+[3]Cuadro8!D3</f>
        <v>41.804415058120902</v>
      </c>
      <c r="F14" s="26">
        <f>+[3]Cuadro8!E3</f>
        <v>38.792470762163703</v>
      </c>
      <c r="G14" s="26">
        <f>+[3]Cuadro8!F3</f>
        <v>40.045228246385399</v>
      </c>
      <c r="H14" s="26">
        <f>+[3]Cuadro8!G3</f>
        <v>45.433705722635601</v>
      </c>
      <c r="I14" s="26">
        <f>+[3]Cuadro8!H3</f>
        <v>25.025313433818798</v>
      </c>
      <c r="J14" s="33">
        <f>+[3]Cuadro8!I3</f>
        <v>42.311314009999997</v>
      </c>
      <c r="K14" s="42">
        <f>+[3]Cuadro8!J3</f>
        <v>2</v>
      </c>
      <c r="L14" s="18"/>
    </row>
    <row r="15" spans="1:14">
      <c r="A15" s="16"/>
      <c r="B15" s="11" t="str">
        <f>+[3]Cuadro8!A4</f>
        <v>Ibagué</v>
      </c>
      <c r="C15" s="26">
        <f>+[3]Cuadro8!B4</f>
        <v>36.152117092872103</v>
      </c>
      <c r="D15" s="26">
        <f>+[3]Cuadro8!C4</f>
        <v>37.212101141700998</v>
      </c>
      <c r="E15" s="26">
        <f>+[3]Cuadro8!D4</f>
        <v>41.382326634558403</v>
      </c>
      <c r="F15" s="26">
        <f>+[3]Cuadro8!E4</f>
        <v>34.207665350000703</v>
      </c>
      <c r="G15" s="26">
        <f>+[3]Cuadro8!F4</f>
        <v>28.135201548451199</v>
      </c>
      <c r="H15" s="26">
        <f>+[3]Cuadro8!G4</f>
        <v>35.2136182001965</v>
      </c>
      <c r="I15" s="26">
        <f>+[3]Cuadro8!H4</f>
        <v>35.123937544689703</v>
      </c>
      <c r="J15" s="33">
        <f>+[3]Cuadro8!I4</f>
        <v>39.356908330000003</v>
      </c>
      <c r="K15" s="42">
        <f>+[3]Cuadro8!J4</f>
        <v>3</v>
      </c>
      <c r="L15" s="18"/>
    </row>
    <row r="16" spans="1:14">
      <c r="A16" s="16"/>
      <c r="B16" s="11" t="str">
        <f>+[3]Cuadro8!A5</f>
        <v>Sincelejo</v>
      </c>
      <c r="C16" s="26">
        <f>+[3]Cuadro8!B5</f>
        <v>0</v>
      </c>
      <c r="D16" s="26">
        <f>+[3]Cuadro8!C5</f>
        <v>0</v>
      </c>
      <c r="E16" s="26">
        <f>+[3]Cuadro8!D5</f>
        <v>45.074845358803501</v>
      </c>
      <c r="F16" s="26">
        <f>+[3]Cuadro8!E5</f>
        <v>29.699117525169999</v>
      </c>
      <c r="G16" s="26">
        <f>+[3]Cuadro8!F5</f>
        <v>35.256544835703103</v>
      </c>
      <c r="H16" s="26">
        <f>+[3]Cuadro8!G5</f>
        <v>43.868686707088798</v>
      </c>
      <c r="I16" s="26">
        <f>+[3]Cuadro8!H5</f>
        <v>38.025959575102704</v>
      </c>
      <c r="J16" s="33">
        <f>+[3]Cuadro8!I5</f>
        <v>37.069546199999998</v>
      </c>
      <c r="K16" s="42">
        <f>+[3]Cuadro8!J5</f>
        <v>4</v>
      </c>
      <c r="L16" s="18"/>
    </row>
    <row r="17" spans="1:15">
      <c r="A17" s="16"/>
      <c r="B17" s="12" t="str">
        <f>+[3]Cuadro8!A6</f>
        <v>Bogotá</v>
      </c>
      <c r="C17" s="47">
        <f>+[3]Cuadro8!B6</f>
        <v>34.9533423153919</v>
      </c>
      <c r="D17" s="47">
        <f>+[3]Cuadro8!C6</f>
        <v>30.9166310466819</v>
      </c>
      <c r="E17" s="47">
        <f>+[3]Cuadro8!D6</f>
        <v>31.271714379282599</v>
      </c>
      <c r="F17" s="47">
        <f>+[3]Cuadro8!E6</f>
        <v>26.660855102709299</v>
      </c>
      <c r="G17" s="47">
        <f>+[3]Cuadro8!F6</f>
        <v>23.066153917399902</v>
      </c>
      <c r="H17" s="47">
        <f>+[3]Cuadro8!G6</f>
        <v>32.887350903325299</v>
      </c>
      <c r="I17" s="47">
        <f>+[3]Cuadro8!H6</f>
        <v>32.739881965836403</v>
      </c>
      <c r="J17" s="47">
        <f>+[3]Cuadro8!I6</f>
        <v>35.929456649999999</v>
      </c>
      <c r="K17" s="42">
        <f>+[3]Cuadro8!J6</f>
        <v>5</v>
      </c>
      <c r="L17" s="18"/>
    </row>
    <row r="18" spans="1:15">
      <c r="A18" s="16"/>
      <c r="B18" s="11" t="str">
        <f>+[3]Cuadro8!A7</f>
        <v>Neiva</v>
      </c>
      <c r="C18" s="26">
        <f>+[3]Cuadro8!B7</f>
        <v>0</v>
      </c>
      <c r="D18" s="26">
        <f>+[3]Cuadro8!C7</f>
        <v>0</v>
      </c>
      <c r="E18" s="26">
        <f>+[3]Cuadro8!D7</f>
        <v>45.077244121503803</v>
      </c>
      <c r="F18" s="26">
        <f>+[3]Cuadro8!E7</f>
        <v>36.457279640029299</v>
      </c>
      <c r="G18" s="26">
        <f>+[3]Cuadro8!F7</f>
        <v>31.418710846765698</v>
      </c>
      <c r="H18" s="26">
        <f>+[3]Cuadro8!G7</f>
        <v>37.093221686363897</v>
      </c>
      <c r="I18" s="26">
        <f>+[3]Cuadro8!H7</f>
        <v>35.131736624575097</v>
      </c>
      <c r="J18" s="33">
        <f>+[3]Cuadro8!I7</f>
        <v>35.427713109999999</v>
      </c>
      <c r="K18" s="42">
        <f>+[3]Cuadro8!J7</f>
        <v>6</v>
      </c>
      <c r="L18" s="18"/>
    </row>
    <row r="19" spans="1:15">
      <c r="A19" s="16"/>
      <c r="B19" s="11" t="str">
        <f>+[3]Cuadro8!A8</f>
        <v>Santa Marta</v>
      </c>
      <c r="C19" s="26">
        <f>+[3]Cuadro8!B8</f>
        <v>0</v>
      </c>
      <c r="D19" s="26">
        <f>+[3]Cuadro8!C8</f>
        <v>0</v>
      </c>
      <c r="E19" s="26">
        <f>+[3]Cuadro8!D8</f>
        <v>35.964032695450001</v>
      </c>
      <c r="F19" s="26">
        <f>+[3]Cuadro8!E8</f>
        <v>29.1343091488155</v>
      </c>
      <c r="G19" s="26">
        <f>+[3]Cuadro8!F8</f>
        <v>34.570367274418203</v>
      </c>
      <c r="H19" s="26">
        <f>+[3]Cuadro8!G8</f>
        <v>28.709485758630301</v>
      </c>
      <c r="I19" s="26">
        <f>+[3]Cuadro8!H8</f>
        <v>33.592402878475397</v>
      </c>
      <c r="J19" s="33">
        <f>+[3]Cuadro8!I8</f>
        <v>34.87582656</v>
      </c>
      <c r="K19" s="42">
        <f>+[3]Cuadro8!J8</f>
        <v>7</v>
      </c>
      <c r="L19" s="18"/>
    </row>
    <row r="20" spans="1:15">
      <c r="A20" s="16"/>
      <c r="B20" s="11" t="str">
        <f>+[3]Cuadro8!A9</f>
        <v>Bucaramanga</v>
      </c>
      <c r="C20" s="26">
        <f>+[3]Cuadro8!B9</f>
        <v>36.1159099166237</v>
      </c>
      <c r="D20" s="26">
        <f>+[3]Cuadro8!C9</f>
        <v>31.4460589914578</v>
      </c>
      <c r="E20" s="26">
        <f>+[3]Cuadro8!D9</f>
        <v>25.9614052565958</v>
      </c>
      <c r="F20" s="26">
        <f>+[3]Cuadro8!E9</f>
        <v>36.327573776653502</v>
      </c>
      <c r="G20" s="26">
        <f>+[3]Cuadro8!F9</f>
        <v>35.535080788136597</v>
      </c>
      <c r="H20" s="26">
        <f>+[3]Cuadro8!G9</f>
        <v>39.079090112850999</v>
      </c>
      <c r="I20" s="26">
        <f>+[3]Cuadro8!H9</f>
        <v>33.633152584659697</v>
      </c>
      <c r="J20" s="33">
        <f>+[3]Cuadro8!I9</f>
        <v>33.786795560000002</v>
      </c>
      <c r="K20" s="42">
        <f>+[3]Cuadro8!J9</f>
        <v>8</v>
      </c>
      <c r="L20" s="18"/>
    </row>
    <row r="21" spans="1:15">
      <c r="A21" s="16"/>
      <c r="B21" s="12" t="str">
        <f>+[3]Cuadro8!A10</f>
        <v>Colombia</v>
      </c>
      <c r="C21" s="27">
        <f>+[3]Cuadro8!B10</f>
        <v>33.263682839149702</v>
      </c>
      <c r="D21" s="27">
        <f>+[3]Cuadro8!C10</f>
        <v>33.014035517157197</v>
      </c>
      <c r="E21" s="27">
        <f>+[3]Cuadro8!D10</f>
        <v>35.544567175207902</v>
      </c>
      <c r="F21" s="27">
        <f>+[3]Cuadro8!E10</f>
        <v>29.275711284709502</v>
      </c>
      <c r="G21" s="27">
        <f>+[3]Cuadro8!F10</f>
        <v>29.565864278834098</v>
      </c>
      <c r="H21" s="27">
        <f>+[3]Cuadro8!G10</f>
        <v>33.227370246183497</v>
      </c>
      <c r="I21" s="27">
        <f>+[3]Cuadro8!H10</f>
        <v>31.197764598209101</v>
      </c>
      <c r="J21" s="47">
        <f>+[3]Cuadro8!I10</f>
        <v>33.614572529999997</v>
      </c>
      <c r="K21" s="42">
        <f>+[3]Cuadro8!J10</f>
        <v>0</v>
      </c>
      <c r="L21" s="18"/>
    </row>
    <row r="22" spans="1:15">
      <c r="A22" s="16"/>
      <c r="B22" s="11" t="str">
        <f>+[3]Cuadro8!A11</f>
        <v>Cúcuta</v>
      </c>
      <c r="C22" s="26">
        <f>+[3]Cuadro8!B11</f>
        <v>35.084822176941202</v>
      </c>
      <c r="D22" s="26">
        <f>+[3]Cuadro8!C11</f>
        <v>34.2361594374877</v>
      </c>
      <c r="E22" s="26">
        <f>+[3]Cuadro8!D11</f>
        <v>47.241648527516297</v>
      </c>
      <c r="F22" s="26">
        <f>+[3]Cuadro8!E11</f>
        <v>34.296719844193603</v>
      </c>
      <c r="G22" s="26">
        <f>+[3]Cuadro8!F11</f>
        <v>30.920585349423</v>
      </c>
      <c r="H22" s="26">
        <f>+[3]Cuadro8!G11</f>
        <v>35.029951129299697</v>
      </c>
      <c r="I22" s="26">
        <f>+[3]Cuadro8!H11</f>
        <v>28.589403745524599</v>
      </c>
      <c r="J22" s="33">
        <f>+[3]Cuadro8!I11</f>
        <v>33.573294410000003</v>
      </c>
      <c r="K22" s="42">
        <f>+[3]Cuadro8!J11</f>
        <v>9</v>
      </c>
      <c r="L22" s="18"/>
    </row>
    <row r="23" spans="1:15">
      <c r="A23" s="16"/>
      <c r="B23" s="11" t="str">
        <f>+[3]Cuadro8!A12</f>
        <v>Cali</v>
      </c>
      <c r="C23" s="26">
        <f>+[3]Cuadro8!B12</f>
        <v>34.6891956441698</v>
      </c>
      <c r="D23" s="26">
        <f>+[3]Cuadro8!C12</f>
        <v>35.620303546782502</v>
      </c>
      <c r="E23" s="26">
        <f>+[3]Cuadro8!D12</f>
        <v>40.248191202520303</v>
      </c>
      <c r="F23" s="26">
        <f>+[3]Cuadro8!E12</f>
        <v>34.717276270543202</v>
      </c>
      <c r="G23" s="26">
        <f>+[3]Cuadro8!F12</f>
        <v>40.234600718081403</v>
      </c>
      <c r="H23" s="26">
        <f>+[3]Cuadro8!G12</f>
        <v>40.3493308611543</v>
      </c>
      <c r="I23" s="26">
        <f>+[3]Cuadro8!H12</f>
        <v>28.1475125074431</v>
      </c>
      <c r="J23" s="33">
        <f>+[3]Cuadro8!I12</f>
        <v>33.093954259999997</v>
      </c>
      <c r="K23" s="42">
        <f>+[3]Cuadro8!J12</f>
        <v>10</v>
      </c>
      <c r="L23" s="18"/>
      <c r="N23" s="22"/>
      <c r="O23" s="31"/>
    </row>
    <row r="24" spans="1:15">
      <c r="A24" s="16"/>
      <c r="B24" s="11" t="str">
        <f>+[3]Cuadro8!A13</f>
        <v>Medellín</v>
      </c>
      <c r="C24" s="26">
        <f>+[3]Cuadro8!B13</f>
        <v>22.2705010416425</v>
      </c>
      <c r="D24" s="26">
        <f>+[3]Cuadro8!C13</f>
        <v>22.049204216026201</v>
      </c>
      <c r="E24" s="26">
        <f>+[3]Cuadro8!D13</f>
        <v>28.903350758666299</v>
      </c>
      <c r="F24" s="26">
        <f>+[3]Cuadro8!E13</f>
        <v>27.252331365505999</v>
      </c>
      <c r="G24" s="26">
        <f>+[3]Cuadro8!F13</f>
        <v>28.7223549596083</v>
      </c>
      <c r="H24" s="26">
        <f>+[3]Cuadro8!G13</f>
        <v>30.551061330195498</v>
      </c>
      <c r="I24" s="26">
        <f>+[3]Cuadro8!H13</f>
        <v>30.1477693611881</v>
      </c>
      <c r="J24" s="33">
        <f>+[3]Cuadro8!I13</f>
        <v>32.584243979999997</v>
      </c>
      <c r="K24" s="42">
        <f>+[3]Cuadro8!J13</f>
        <v>11</v>
      </c>
      <c r="L24" s="18"/>
      <c r="N24" s="22"/>
      <c r="O24" s="31"/>
    </row>
    <row r="25" spans="1:15">
      <c r="A25" s="16"/>
      <c r="B25" s="11" t="str">
        <f>+[3]Cuadro8!A14</f>
        <v>Manizales</v>
      </c>
      <c r="C25" s="26">
        <f>+[3]Cuadro8!B14</f>
        <v>31.1146814524582</v>
      </c>
      <c r="D25" s="26">
        <f>+[3]Cuadro8!C14</f>
        <v>24.459310988365999</v>
      </c>
      <c r="E25" s="26">
        <f>+[3]Cuadro8!D14</f>
        <v>33.065350632810599</v>
      </c>
      <c r="F25" s="26">
        <f>+[3]Cuadro8!E14</f>
        <v>26.799050499882799</v>
      </c>
      <c r="G25" s="26">
        <f>+[3]Cuadro8!F14</f>
        <v>24.619170275139101</v>
      </c>
      <c r="H25" s="26">
        <f>+[3]Cuadro8!G14</f>
        <v>25.880305216454399</v>
      </c>
      <c r="I25" s="26">
        <f>+[3]Cuadro8!H14</f>
        <v>33.701347274214498</v>
      </c>
      <c r="J25" s="33">
        <f>+[3]Cuadro8!I14</f>
        <v>30.27182509</v>
      </c>
      <c r="K25" s="42">
        <f>+[3]Cuadro8!J14</f>
        <v>12</v>
      </c>
      <c r="L25" s="18"/>
    </row>
    <row r="26" spans="1:15">
      <c r="A26" s="16"/>
      <c r="B26" s="11" t="str">
        <f>+[3]Cuadro8!A15</f>
        <v>Villavicencio</v>
      </c>
      <c r="C26" s="26">
        <f>+[3]Cuadro8!B15</f>
        <v>33.193570422930797</v>
      </c>
      <c r="D26" s="26">
        <f>+[3]Cuadro8!C15</f>
        <v>26.7484400951654</v>
      </c>
      <c r="E26" s="26">
        <f>+[3]Cuadro8!D15</f>
        <v>34.844417445471898</v>
      </c>
      <c r="F26" s="26">
        <f>+[3]Cuadro8!E15</f>
        <v>32.949101641738103</v>
      </c>
      <c r="G26" s="26">
        <f>+[3]Cuadro8!F15</f>
        <v>27.682185982199499</v>
      </c>
      <c r="H26" s="26">
        <f>+[3]Cuadro8!G15</f>
        <v>25.6430968675967</v>
      </c>
      <c r="I26" s="26">
        <f>+[3]Cuadro8!H15</f>
        <v>26.651931900154299</v>
      </c>
      <c r="J26" s="33">
        <f>+[3]Cuadro8!I15</f>
        <v>29.029888280000002</v>
      </c>
      <c r="K26" s="42">
        <f>+[3]Cuadro8!J15</f>
        <v>13</v>
      </c>
      <c r="L26" s="18"/>
    </row>
    <row r="27" spans="1:15">
      <c r="A27" s="16"/>
      <c r="B27" s="11" t="str">
        <f>+[3]Cuadro8!A16</f>
        <v>Armenia</v>
      </c>
      <c r="C27" s="26">
        <f>+[3]Cuadro8!B16</f>
        <v>0</v>
      </c>
      <c r="D27" s="26">
        <f>+[3]Cuadro8!C16</f>
        <v>0</v>
      </c>
      <c r="E27" s="26">
        <f>+[3]Cuadro8!D16</f>
        <v>33.931606183640298</v>
      </c>
      <c r="F27" s="26">
        <f>+[3]Cuadro8!E16</f>
        <v>35.874339389144197</v>
      </c>
      <c r="G27" s="26">
        <f>+[3]Cuadro8!F16</f>
        <v>26.808841305474001</v>
      </c>
      <c r="H27" s="26">
        <f>+[3]Cuadro8!G16</f>
        <v>25.6374657223461</v>
      </c>
      <c r="I27" s="26">
        <f>+[3]Cuadro8!H16</f>
        <v>24.5847381460752</v>
      </c>
      <c r="J27" s="33">
        <f>+[3]Cuadro8!I16</f>
        <v>28.30069876</v>
      </c>
      <c r="K27" s="42">
        <f>+[3]Cuadro8!J16</f>
        <v>14</v>
      </c>
      <c r="L27" s="18"/>
    </row>
    <row r="28" spans="1:15">
      <c r="A28" s="16"/>
      <c r="B28" s="11" t="str">
        <f>+[3]Cuadro8!A17</f>
        <v>Popayán</v>
      </c>
      <c r="C28" s="26">
        <f>+[3]Cuadro8!B17</f>
        <v>0</v>
      </c>
      <c r="D28" s="26">
        <f>+[3]Cuadro8!C17</f>
        <v>0</v>
      </c>
      <c r="E28" s="26">
        <f>+[3]Cuadro8!D17</f>
        <v>45.8692626978807</v>
      </c>
      <c r="F28" s="26">
        <f>+[3]Cuadro8!E17</f>
        <v>36.768584630728697</v>
      </c>
      <c r="G28" s="26">
        <f>+[3]Cuadro8!F17</f>
        <v>33.967204618592497</v>
      </c>
      <c r="H28" s="26">
        <f>+[3]Cuadro8!G17</f>
        <v>35.354098001073602</v>
      </c>
      <c r="I28" s="26">
        <f>+[3]Cuadro8!H17</f>
        <v>30.193414816806801</v>
      </c>
      <c r="J28" s="33">
        <f>+[3]Cuadro8!I17</f>
        <v>27.262442140000001</v>
      </c>
      <c r="K28" s="42">
        <f>+[3]Cuadro8!J17</f>
        <v>15</v>
      </c>
      <c r="L28" s="18"/>
    </row>
    <row r="29" spans="1:15">
      <c r="A29" s="16"/>
      <c r="B29" s="11" t="str">
        <f>+[3]Cuadro8!A18</f>
        <v>Pereira</v>
      </c>
      <c r="C29" s="26">
        <f>+[3]Cuadro8!B18</f>
        <v>39.389568780249803</v>
      </c>
      <c r="D29" s="26">
        <f>+[3]Cuadro8!C18</f>
        <v>23.6298783146568</v>
      </c>
      <c r="E29" s="26">
        <f>+[3]Cuadro8!D18</f>
        <v>29.164979205039401</v>
      </c>
      <c r="F29" s="26">
        <f>+[3]Cuadro8!E18</f>
        <v>27.182981293254201</v>
      </c>
      <c r="G29" s="26">
        <f>+[3]Cuadro8!F18</f>
        <v>22.442554680513702</v>
      </c>
      <c r="H29" s="26">
        <f>+[3]Cuadro8!G18</f>
        <v>31.042059074662198</v>
      </c>
      <c r="I29" s="26">
        <f>+[3]Cuadro8!H18</f>
        <v>26.390248380385799</v>
      </c>
      <c r="J29" s="33">
        <f>+[3]Cuadro8!I18</f>
        <v>26.191613839999999</v>
      </c>
      <c r="K29" s="42">
        <f>+[3]Cuadro8!J18</f>
        <v>16</v>
      </c>
      <c r="L29" s="18"/>
    </row>
    <row r="30" spans="1:15">
      <c r="A30" s="16"/>
      <c r="B30" s="11" t="str">
        <f>+[3]Cuadro8!A19</f>
        <v>Quibdó</v>
      </c>
      <c r="C30" s="26">
        <f>+[3]Cuadro8!B19</f>
        <v>0</v>
      </c>
      <c r="D30" s="26">
        <f>+[3]Cuadro8!C19</f>
        <v>0</v>
      </c>
      <c r="E30" s="26">
        <f>+[3]Cuadro8!D19</f>
        <v>32.705369480178298</v>
      </c>
      <c r="F30" s="26">
        <f>+[3]Cuadro8!E19</f>
        <v>22.368360245117501</v>
      </c>
      <c r="G30" s="26">
        <f>+[3]Cuadro8!F19</f>
        <v>23.402833936922001</v>
      </c>
      <c r="H30" s="26">
        <f>+[3]Cuadro8!G19</f>
        <v>19.001259968226901</v>
      </c>
      <c r="I30" s="26">
        <f>+[3]Cuadro8!H19</f>
        <v>20.0509563828574</v>
      </c>
      <c r="J30" s="33">
        <f>+[3]Cuadro8!I19</f>
        <v>25.245196050000001</v>
      </c>
      <c r="K30" s="42">
        <f>+[3]Cuadro8!J19</f>
        <v>17</v>
      </c>
      <c r="L30" s="18"/>
    </row>
    <row r="31" spans="1:15">
      <c r="A31" s="16"/>
      <c r="B31" s="11" t="str">
        <f>+[3]Cuadro8!A20</f>
        <v>Valledupar</v>
      </c>
      <c r="C31" s="26">
        <f>+[3]Cuadro8!B20</f>
        <v>0</v>
      </c>
      <c r="D31" s="26">
        <f>+[3]Cuadro8!C20</f>
        <v>0</v>
      </c>
      <c r="E31" s="26">
        <f>+[3]Cuadro8!D20</f>
        <v>42.407566765946598</v>
      </c>
      <c r="F31" s="26">
        <f>+[3]Cuadro8!E20</f>
        <v>30.411759158733599</v>
      </c>
      <c r="G31" s="26">
        <f>+[3]Cuadro8!F20</f>
        <v>22.836236145185399</v>
      </c>
      <c r="H31" s="26">
        <f>+[3]Cuadro8!G20</f>
        <v>26.323204789457801</v>
      </c>
      <c r="I31" s="26">
        <f>+[3]Cuadro8!H20</f>
        <v>19.9401051926774</v>
      </c>
      <c r="J31" s="33">
        <f>+[3]Cuadro8!I20</f>
        <v>22.3676049</v>
      </c>
      <c r="K31" s="42">
        <f>+[3]Cuadro8!J20</f>
        <v>18</v>
      </c>
      <c r="L31" s="18"/>
    </row>
    <row r="32" spans="1:15">
      <c r="A32" s="16"/>
      <c r="B32" s="66" t="str">
        <f>+[3]Cuadro8!A21</f>
        <v>Tunja</v>
      </c>
      <c r="C32" s="26">
        <f>+[3]Cuadro8!B21</f>
        <v>0</v>
      </c>
      <c r="D32" s="26">
        <f>+[3]Cuadro8!C21</f>
        <v>0</v>
      </c>
      <c r="E32" s="26">
        <f>+[3]Cuadro8!D21</f>
        <v>32.165038635369598</v>
      </c>
      <c r="F32" s="26">
        <f>+[3]Cuadro8!E21</f>
        <v>25.417787410703198</v>
      </c>
      <c r="G32" s="26">
        <f>+[3]Cuadro8!F21</f>
        <v>11.1984677613779</v>
      </c>
      <c r="H32" s="26">
        <f>+[3]Cuadro8!G21</f>
        <v>27.5450161855948</v>
      </c>
      <c r="I32" s="26">
        <f>+[3]Cuadro8!H21</f>
        <v>22.660577562224599</v>
      </c>
      <c r="J32" s="33">
        <f>+[3]Cuadro8!I21</f>
        <v>22.13486198</v>
      </c>
      <c r="K32" s="42">
        <f>+[3]Cuadro8!J21</f>
        <v>19</v>
      </c>
      <c r="L32" s="18"/>
    </row>
    <row r="33" spans="1:14">
      <c r="A33" s="16"/>
      <c r="B33" s="11" t="str">
        <f>+[3]Cuadro8!A22</f>
        <v>Montería</v>
      </c>
      <c r="C33" s="26">
        <f>+[3]Cuadro8!B22</f>
        <v>34.5839810684516</v>
      </c>
      <c r="D33" s="26">
        <f>+[3]Cuadro8!C22</f>
        <v>39.211015952371802</v>
      </c>
      <c r="E33" s="26">
        <f>+[3]Cuadro8!D22</f>
        <v>41.061219099575801</v>
      </c>
      <c r="F33" s="26">
        <f>+[3]Cuadro8!E22</f>
        <v>38.494726749760297</v>
      </c>
      <c r="G33" s="26">
        <f>+[3]Cuadro8!F22</f>
        <v>30.2511327229724</v>
      </c>
      <c r="H33" s="26">
        <f>+[3]Cuadro8!G22</f>
        <v>30.740800416937699</v>
      </c>
      <c r="I33" s="26">
        <f>+[3]Cuadro8!H22</f>
        <v>22.267428337137702</v>
      </c>
      <c r="J33" s="33">
        <f>+[3]Cuadro8!I22</f>
        <v>18.755725590000001</v>
      </c>
      <c r="K33" s="42">
        <f>+[3]Cuadro8!J22</f>
        <v>20</v>
      </c>
      <c r="L33" s="18"/>
    </row>
    <row r="34" spans="1:14">
      <c r="A34" s="16"/>
      <c r="B34" s="11" t="str">
        <f>+[3]Cuadro8!A23</f>
        <v>Barranquilla</v>
      </c>
      <c r="C34" s="26">
        <f>+[3]Cuadro8!B23</f>
        <v>34.749704583892701</v>
      </c>
      <c r="D34" s="26">
        <f>+[3]Cuadro8!C23</f>
        <v>31.167935867913901</v>
      </c>
      <c r="E34" s="26">
        <f>+[3]Cuadro8!D23</f>
        <v>24.5502703049419</v>
      </c>
      <c r="F34" s="26">
        <f>+[3]Cuadro8!E23</f>
        <v>13.0898051084847</v>
      </c>
      <c r="G34" s="26">
        <f>+[3]Cuadro8!F23</f>
        <v>17.056093419841101</v>
      </c>
      <c r="H34" s="26">
        <f>+[3]Cuadro8!G23</f>
        <v>16.708789665824199</v>
      </c>
      <c r="I34" s="26">
        <f>+[3]Cuadro8!H23</f>
        <v>11.947503171918401</v>
      </c>
      <c r="J34" s="33">
        <f>+[3]Cuadro8!I23</f>
        <v>16.256259440000001</v>
      </c>
      <c r="K34" s="42">
        <f>+[3]Cuadro8!J23</f>
        <v>21</v>
      </c>
      <c r="L34" s="18"/>
    </row>
    <row r="35" spans="1:14">
      <c r="A35" s="16"/>
      <c r="B35" s="11" t="str">
        <f>+[3]Cuadro8!A24</f>
        <v>Cartagena</v>
      </c>
      <c r="C35" s="26">
        <f>+[3]Cuadro8!B24</f>
        <v>21.9332117023657</v>
      </c>
      <c r="D35" s="26">
        <f>+[3]Cuadro8!C24</f>
        <v>27.495403620950398</v>
      </c>
      <c r="E35" s="26">
        <f>+[3]Cuadro8!D24</f>
        <v>28.665502958789201</v>
      </c>
      <c r="F35" s="26">
        <f>+[3]Cuadro8!E24</f>
        <v>16.811214662443799</v>
      </c>
      <c r="G35" s="26">
        <f>+[3]Cuadro8!F24</f>
        <v>29.252862174877102</v>
      </c>
      <c r="H35" s="26">
        <f>+[3]Cuadro8!G24</f>
        <v>27.399053158348</v>
      </c>
      <c r="I35" s="26">
        <f>+[3]Cuadro8!H24</f>
        <v>17.392301416025798</v>
      </c>
      <c r="J35" s="33">
        <f>+[3]Cuadro8!I24</f>
        <v>16.18903765</v>
      </c>
      <c r="K35" s="42">
        <f>+[3]Cuadro8!J24</f>
        <v>22</v>
      </c>
      <c r="L35" s="18"/>
    </row>
    <row r="36" spans="1:14" ht="14.25" customHeight="1">
      <c r="A36" s="16"/>
      <c r="B36" s="11" t="str">
        <f>+[3]Cuadro8!A25</f>
        <v>Florencia</v>
      </c>
      <c r="C36" s="26">
        <f>+[3]Cuadro8!B25</f>
        <v>0</v>
      </c>
      <c r="D36" s="26">
        <f>+[3]Cuadro8!C25</f>
        <v>0</v>
      </c>
      <c r="E36" s="26">
        <f>+[3]Cuadro8!D25</f>
        <v>43.7535307409848</v>
      </c>
      <c r="F36" s="26">
        <f>+[3]Cuadro8!E25</f>
        <v>25.121087255114599</v>
      </c>
      <c r="G36" s="26">
        <f>+[3]Cuadro8!F25</f>
        <v>14.0767198943451</v>
      </c>
      <c r="H36" s="26">
        <f>+[3]Cuadro8!G25</f>
        <v>20.139685964831699</v>
      </c>
      <c r="I36" s="26">
        <f>+[3]Cuadro8!H25</f>
        <v>19.6487113195981</v>
      </c>
      <c r="J36" s="33">
        <f>+[3]Cuadro8!I25</f>
        <v>15.710564120000001</v>
      </c>
      <c r="K36" s="42">
        <f>+[3]Cuadro8!J25</f>
        <v>23</v>
      </c>
      <c r="L36" s="18"/>
    </row>
    <row r="37" spans="1:14">
      <c r="A37" s="16"/>
      <c r="B37" s="167"/>
      <c r="C37" s="167"/>
      <c r="D37" s="167"/>
      <c r="E37" s="167"/>
      <c r="F37" s="167"/>
      <c r="G37" s="167"/>
      <c r="H37" s="167"/>
      <c r="I37" s="167"/>
      <c r="J37" s="167"/>
      <c r="K37" s="167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36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  <c r="N2" s="9"/>
      <c r="O2" s="9"/>
    </row>
    <row r="3" spans="1:15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  <c r="N3" s="9"/>
      <c r="O3" s="9"/>
    </row>
    <row r="4" spans="1:15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  <c r="N4" s="9"/>
      <c r="O4" s="9"/>
    </row>
    <row r="5" spans="1:15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  <c r="N5" s="9"/>
      <c r="O5" s="9"/>
    </row>
    <row r="6" spans="1:15">
      <c r="A6" s="16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8"/>
    </row>
    <row r="7" spans="1:15">
      <c r="A7" s="16"/>
      <c r="B7" s="167"/>
      <c r="C7" s="185" t="s">
        <v>51</v>
      </c>
      <c r="D7" s="185"/>
      <c r="E7" s="185"/>
      <c r="F7" s="185"/>
      <c r="G7" s="185"/>
      <c r="H7" s="185"/>
      <c r="I7" s="185"/>
      <c r="J7" s="185"/>
      <c r="K7" s="185"/>
      <c r="L7" s="18"/>
      <c r="N7" s="9"/>
    </row>
    <row r="8" spans="1:15">
      <c r="A8" s="16"/>
      <c r="B8" s="167"/>
      <c r="C8" s="183" t="s">
        <v>166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67"/>
      <c r="C9" s="165"/>
      <c r="D9" s="165"/>
      <c r="E9" s="165"/>
      <c r="F9" s="165"/>
      <c r="G9" s="165"/>
      <c r="H9" s="165"/>
      <c r="I9" s="167"/>
      <c r="J9" s="167"/>
      <c r="K9" s="167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4"/>
      <c r="I10" s="184"/>
      <c r="J10" s="184"/>
      <c r="K10" s="166" t="s">
        <v>158</v>
      </c>
      <c r="L10" s="18"/>
    </row>
    <row r="11" spans="1:15">
      <c r="A11" s="16"/>
      <c r="B11" s="11"/>
      <c r="C11" s="165">
        <f>+'Población en edad de trabajar %'!C11</f>
        <v>2005</v>
      </c>
      <c r="D11" s="165">
        <f>+'Población en edad de trabajar %'!D11</f>
        <v>2006</v>
      </c>
      <c r="E11" s="165">
        <f>+'Población en edad de trabajar %'!E11</f>
        <v>2007</v>
      </c>
      <c r="F11" s="165">
        <f>+'Población en edad de trabajar %'!F11</f>
        <v>2008</v>
      </c>
      <c r="G11" s="165">
        <f>+'Población en edad de trabajar %'!G11</f>
        <v>2009</v>
      </c>
      <c r="H11" s="165">
        <f>+'Población en edad de trabajar %'!H11</f>
        <v>2010</v>
      </c>
      <c r="I11" s="165">
        <f>+'Población en edad de trabajar %'!I11</f>
        <v>2011</v>
      </c>
      <c r="J11" s="165">
        <f>+'Población en edad de trabajar %'!J11</f>
        <v>2012</v>
      </c>
      <c r="K11" s="90"/>
      <c r="L11" s="18"/>
      <c r="M11" s="22"/>
      <c r="N11" s="75"/>
      <c r="O11" s="9"/>
    </row>
    <row r="12" spans="1:15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5">
      <c r="A13" s="16"/>
      <c r="B13" s="11" t="str">
        <f>+[3]Cuadro9!A2</f>
        <v>Ibagué</v>
      </c>
      <c r="C13" s="26">
        <f>+[3]Cuadro9!B2</f>
        <v>16.2005718948793</v>
      </c>
      <c r="D13" s="26">
        <f>+[3]Cuadro9!C2</f>
        <v>11.970830826060601</v>
      </c>
      <c r="E13" s="26">
        <f>+[3]Cuadro9!D2</f>
        <v>13.834824260589</v>
      </c>
      <c r="F13" s="26">
        <f>+[3]Cuadro9!E2</f>
        <v>13.240023439269899</v>
      </c>
      <c r="G13" s="26">
        <f>+[3]Cuadro9!F2</f>
        <v>11.9539845179486</v>
      </c>
      <c r="H13" s="26">
        <f>+[3]Cuadro9!G2</f>
        <v>11.71542449533</v>
      </c>
      <c r="I13" s="26">
        <f>+[3]Cuadro9!H2</f>
        <v>11.7544424468456</v>
      </c>
      <c r="J13" s="33">
        <f>+[3]Cuadro9!I2</f>
        <v>17.132208649999999</v>
      </c>
      <c r="K13" s="42">
        <f>+[3]Cuadro9!J2</f>
        <v>1</v>
      </c>
      <c r="L13" s="18"/>
    </row>
    <row r="14" spans="1:15">
      <c r="A14" s="16"/>
      <c r="B14" s="11" t="str">
        <f>+[3]Cuadro9!A3</f>
        <v>Pasto</v>
      </c>
      <c r="C14" s="26">
        <f>+[3]Cuadro9!B3</f>
        <v>5.41251117382083</v>
      </c>
      <c r="D14" s="26">
        <f>+[3]Cuadro9!C3</f>
        <v>9.7646817145156994</v>
      </c>
      <c r="E14" s="26">
        <f>+[3]Cuadro9!D3</f>
        <v>12.902239707542</v>
      </c>
      <c r="F14" s="26">
        <f>+[3]Cuadro9!E3</f>
        <v>12.147557529269299</v>
      </c>
      <c r="G14" s="26">
        <f>+[3]Cuadro9!F3</f>
        <v>10.009105247518001</v>
      </c>
      <c r="H14" s="26">
        <f>+[3]Cuadro9!G3</f>
        <v>12.026273657463801</v>
      </c>
      <c r="I14" s="26">
        <f>+[3]Cuadro9!H3</f>
        <v>11.5020629562307</v>
      </c>
      <c r="J14" s="33">
        <f>+[3]Cuadro9!I3</f>
        <v>15.900109240000001</v>
      </c>
      <c r="K14" s="42">
        <f>+[3]Cuadro9!J3</f>
        <v>2</v>
      </c>
      <c r="L14" s="18"/>
    </row>
    <row r="15" spans="1:15">
      <c r="A15" s="16"/>
      <c r="B15" s="11" t="str">
        <f>+[3]Cuadro9!A4</f>
        <v>Medellín</v>
      </c>
      <c r="C15" s="26">
        <f>+[3]Cuadro9!B4</f>
        <v>8.3132776537848496</v>
      </c>
      <c r="D15" s="26">
        <f>+[3]Cuadro9!C4</f>
        <v>5.3713327790037999</v>
      </c>
      <c r="E15" s="26">
        <f>+[3]Cuadro9!D4</f>
        <v>9.4159636022961806</v>
      </c>
      <c r="F15" s="26">
        <f>+[3]Cuadro9!E4</f>
        <v>9.1920590315829003</v>
      </c>
      <c r="G15" s="26">
        <f>+[3]Cuadro9!F4</f>
        <v>11.334831414674801</v>
      </c>
      <c r="H15" s="26">
        <f>+[3]Cuadro9!G4</f>
        <v>12.554528038070501</v>
      </c>
      <c r="I15" s="26">
        <f>+[3]Cuadro9!H4</f>
        <v>11.467852023256</v>
      </c>
      <c r="J15" s="33">
        <f>+[3]Cuadro9!I4</f>
        <v>13.65327091</v>
      </c>
      <c r="K15" s="42">
        <f>+[3]Cuadro9!J4</f>
        <v>3</v>
      </c>
      <c r="L15" s="18"/>
    </row>
    <row r="16" spans="1:15">
      <c r="A16" s="16"/>
      <c r="B16" s="11" t="str">
        <f>+[3]Cuadro9!A5</f>
        <v>Manizales</v>
      </c>
      <c r="C16" s="26">
        <f>+[3]Cuadro9!B5</f>
        <v>12.6582255604311</v>
      </c>
      <c r="D16" s="26">
        <f>+[3]Cuadro9!C5</f>
        <v>6.7335911984708696</v>
      </c>
      <c r="E16" s="26">
        <f>+[3]Cuadro9!D5</f>
        <v>11.7884046225207</v>
      </c>
      <c r="F16" s="26">
        <f>+[3]Cuadro9!E5</f>
        <v>8.3113458824287001</v>
      </c>
      <c r="G16" s="26">
        <f>+[3]Cuadro9!F5</f>
        <v>8.8176359695092099</v>
      </c>
      <c r="H16" s="26">
        <f>+[3]Cuadro9!G5</f>
        <v>8.8408574613447204</v>
      </c>
      <c r="I16" s="26">
        <f>+[3]Cuadro9!H5</f>
        <v>12.0639934427213</v>
      </c>
      <c r="J16" s="33">
        <f>+[3]Cuadro9!I5</f>
        <v>13.26034402</v>
      </c>
      <c r="K16" s="42">
        <f>+[3]Cuadro9!J5</f>
        <v>4</v>
      </c>
      <c r="L16" s="18"/>
    </row>
    <row r="17" spans="1:15">
      <c r="A17" s="16"/>
      <c r="B17" s="11" t="str">
        <f>+[3]Cuadro9!A6</f>
        <v>Riohacha</v>
      </c>
      <c r="C17" s="26">
        <f>+[3]Cuadro9!B6</f>
        <v>0</v>
      </c>
      <c r="D17" s="26">
        <f>+[3]Cuadro9!C6</f>
        <v>0</v>
      </c>
      <c r="E17" s="26">
        <f>+[3]Cuadro9!D6</f>
        <v>11.8548744688852</v>
      </c>
      <c r="F17" s="26">
        <f>+[3]Cuadro9!E6</f>
        <v>10.7246759418147</v>
      </c>
      <c r="G17" s="26">
        <f>+[3]Cuadro9!F6</f>
        <v>11.327028000711801</v>
      </c>
      <c r="H17" s="26">
        <f>+[3]Cuadro9!G6</f>
        <v>9.5035960785126505</v>
      </c>
      <c r="I17" s="26">
        <f>+[3]Cuadro9!H6</f>
        <v>3.18496505511331</v>
      </c>
      <c r="J17" s="33">
        <f>+[3]Cuadro9!I6</f>
        <v>13.07199361</v>
      </c>
      <c r="K17" s="42">
        <f>+[3]Cuadro9!J6</f>
        <v>5</v>
      </c>
      <c r="L17" s="18"/>
    </row>
    <row r="18" spans="1:15">
      <c r="A18" s="16"/>
      <c r="B18" s="12" t="str">
        <f>+[3]Cuadro9!A7</f>
        <v>Bogotá</v>
      </c>
      <c r="C18" s="47">
        <f>+[3]Cuadro9!B7</f>
        <v>16.088899375245301</v>
      </c>
      <c r="D18" s="47">
        <f>+[3]Cuadro9!C7</f>
        <v>15.1432913874434</v>
      </c>
      <c r="E18" s="47">
        <f>+[3]Cuadro9!D7</f>
        <v>8.1458698767306608</v>
      </c>
      <c r="F18" s="47">
        <f>+[3]Cuadro9!E7</f>
        <v>7.4507068997824399</v>
      </c>
      <c r="G18" s="47">
        <f>+[3]Cuadro9!F7</f>
        <v>5.98303298153614</v>
      </c>
      <c r="H18" s="47">
        <f>+[3]Cuadro9!G7</f>
        <v>11.703460616092601</v>
      </c>
      <c r="I18" s="47">
        <f>+[3]Cuadro9!H7</f>
        <v>11.892170844133799</v>
      </c>
      <c r="J18" s="47">
        <f>+[3]Cuadro9!I7</f>
        <v>12.5627616</v>
      </c>
      <c r="K18" s="96">
        <f>+[3]Cuadro9!J7</f>
        <v>6</v>
      </c>
      <c r="L18" s="18"/>
    </row>
    <row r="19" spans="1:15">
      <c r="A19" s="16"/>
      <c r="B19" s="11" t="str">
        <f>+[3]Cuadro9!A8</f>
        <v>Neiva</v>
      </c>
      <c r="C19" s="26">
        <f>+[3]Cuadro9!B8</f>
        <v>0</v>
      </c>
      <c r="D19" s="26">
        <f>+[3]Cuadro9!C8</f>
        <v>0</v>
      </c>
      <c r="E19" s="26">
        <f>+[3]Cuadro9!D8</f>
        <v>14.870727133437001</v>
      </c>
      <c r="F19" s="26">
        <f>+[3]Cuadro9!E8</f>
        <v>8.83140325787436</v>
      </c>
      <c r="G19" s="26">
        <f>+[3]Cuadro9!F8</f>
        <v>8.5013109734637897</v>
      </c>
      <c r="H19" s="26">
        <f>+[3]Cuadro9!G8</f>
        <v>13.6450262335047</v>
      </c>
      <c r="I19" s="26">
        <f>+[3]Cuadro9!H8</f>
        <v>11.619072463295501</v>
      </c>
      <c r="J19" s="33">
        <f>+[3]Cuadro9!I8</f>
        <v>12.46380241</v>
      </c>
      <c r="K19" s="42">
        <f>+[3]Cuadro9!J8</f>
        <v>7</v>
      </c>
      <c r="L19" s="18"/>
      <c r="O19" s="110"/>
    </row>
    <row r="20" spans="1:15">
      <c r="A20" s="16"/>
      <c r="B20" s="12" t="str">
        <f>+[3]Cuadro9!A9</f>
        <v>Colombia</v>
      </c>
      <c r="C20" s="27">
        <f>+[3]Cuadro9!B9</f>
        <v>12.0838839434644</v>
      </c>
      <c r="D20" s="27">
        <f>+[3]Cuadro9!C9</f>
        <v>11.4377554563349</v>
      </c>
      <c r="E20" s="27">
        <f>+[3]Cuadro9!D9</f>
        <v>10.392511959937</v>
      </c>
      <c r="F20" s="27">
        <f>+[3]Cuadro9!E9</f>
        <v>8.2540647233785904</v>
      </c>
      <c r="G20" s="27">
        <f>+[3]Cuadro9!F9</f>
        <v>8.8126034660621393</v>
      </c>
      <c r="H20" s="27">
        <f>+[3]Cuadro9!G9</f>
        <v>11.0357926249907</v>
      </c>
      <c r="I20" s="27">
        <f>+[3]Cuadro9!H9</f>
        <v>10.1839741910374</v>
      </c>
      <c r="J20" s="47">
        <f>+[3]Cuadro9!I9</f>
        <v>11.3477978</v>
      </c>
      <c r="K20" s="42">
        <f>+[3]Cuadro9!J9</f>
        <v>0</v>
      </c>
      <c r="L20" s="18"/>
      <c r="O20" s="110"/>
    </row>
    <row r="21" spans="1:15">
      <c r="A21" s="16"/>
      <c r="B21" s="11" t="str">
        <f>+[3]Cuadro9!A10</f>
        <v>Bucaramanga</v>
      </c>
      <c r="C21" s="26">
        <f>+[3]Cuadro9!B10</f>
        <v>10.9052772248358</v>
      </c>
      <c r="D21" s="26">
        <f>+[3]Cuadro9!C10</f>
        <v>9.1236261534507506</v>
      </c>
      <c r="E21" s="26">
        <f>+[3]Cuadro9!D10</f>
        <v>5.1098096200949703</v>
      </c>
      <c r="F21" s="26">
        <f>+[3]Cuadro9!E10</f>
        <v>8.2237878181676507</v>
      </c>
      <c r="G21" s="26">
        <f>+[3]Cuadro9!F10</f>
        <v>9.5396657121241297</v>
      </c>
      <c r="H21" s="26">
        <f>+[3]Cuadro9!G10</f>
        <v>11.515615264863101</v>
      </c>
      <c r="I21" s="26">
        <f>+[3]Cuadro9!H10</f>
        <v>12.9033472384139</v>
      </c>
      <c r="J21" s="33">
        <f>+[3]Cuadro9!I10</f>
        <v>11.247307129999999</v>
      </c>
      <c r="K21" s="42">
        <f>+[3]Cuadro9!J10</f>
        <v>8</v>
      </c>
      <c r="L21" s="18"/>
      <c r="O21" s="110"/>
    </row>
    <row r="22" spans="1:15">
      <c r="A22" s="16"/>
      <c r="B22" s="11" t="str">
        <f>+[3]Cuadro9!A11</f>
        <v>Cali</v>
      </c>
      <c r="C22" s="26">
        <f>+[3]Cuadro9!B11</f>
        <v>16.117972034781602</v>
      </c>
      <c r="D22" s="26">
        <f>+[3]Cuadro9!C11</f>
        <v>11.5344628630704</v>
      </c>
      <c r="E22" s="26">
        <f>+[3]Cuadro9!D11</f>
        <v>14.2748018324752</v>
      </c>
      <c r="F22" s="26">
        <f>+[3]Cuadro9!E11</f>
        <v>12.3270864989589</v>
      </c>
      <c r="G22" s="26">
        <f>+[3]Cuadro9!F11</f>
        <v>16.2809123825241</v>
      </c>
      <c r="H22" s="26">
        <f>+[3]Cuadro9!G11</f>
        <v>18.6356762617546</v>
      </c>
      <c r="I22" s="26">
        <f>+[3]Cuadro9!H11</f>
        <v>8.1072279408582695</v>
      </c>
      <c r="J22" s="33">
        <f>+[3]Cuadro9!I11</f>
        <v>11.00881818</v>
      </c>
      <c r="K22" s="42">
        <f>+[3]Cuadro9!J11</f>
        <v>9</v>
      </c>
      <c r="L22" s="18"/>
      <c r="O22" s="110"/>
    </row>
    <row r="23" spans="1:15">
      <c r="A23" s="16"/>
      <c r="B23" s="11" t="str">
        <f>+[3]Cuadro9!A12</f>
        <v>Cúcuta</v>
      </c>
      <c r="C23" s="26">
        <f>+[3]Cuadro9!B12</f>
        <v>10.299337478043499</v>
      </c>
      <c r="D23" s="26">
        <f>+[3]Cuadro9!C12</f>
        <v>8.1835606740171905</v>
      </c>
      <c r="E23" s="26">
        <f>+[3]Cuadro9!D12</f>
        <v>14.7988209227798</v>
      </c>
      <c r="F23" s="26">
        <f>+[3]Cuadro9!E12</f>
        <v>7.5018342597465502</v>
      </c>
      <c r="G23" s="26">
        <f>+[3]Cuadro9!F12</f>
        <v>8.4890860230800804</v>
      </c>
      <c r="H23" s="26">
        <f>+[3]Cuadro9!G12</f>
        <v>13.6005661072859</v>
      </c>
      <c r="I23" s="26">
        <f>+[3]Cuadro9!H12</f>
        <v>9.8303669787937196</v>
      </c>
      <c r="J23" s="33">
        <f>+[3]Cuadro9!I12</f>
        <v>9.6131507620000001</v>
      </c>
      <c r="K23" s="42">
        <f>+[3]Cuadro9!J12</f>
        <v>10</v>
      </c>
      <c r="L23" s="18"/>
      <c r="O23" s="110"/>
    </row>
    <row r="24" spans="1:15">
      <c r="A24" s="16"/>
      <c r="B24" s="11" t="str">
        <f>+[3]Cuadro9!A13</f>
        <v>Sincelejo</v>
      </c>
      <c r="C24" s="26">
        <f>+[3]Cuadro9!B13</f>
        <v>0</v>
      </c>
      <c r="D24" s="26">
        <f>+[3]Cuadro9!C13</f>
        <v>0</v>
      </c>
      <c r="E24" s="26">
        <f>+[3]Cuadro9!D13</f>
        <v>14.293323225424899</v>
      </c>
      <c r="F24" s="26">
        <f>+[3]Cuadro9!E13</f>
        <v>7.4288169474171797</v>
      </c>
      <c r="G24" s="26">
        <f>+[3]Cuadro9!F13</f>
        <v>5.7721792791933098</v>
      </c>
      <c r="H24" s="26">
        <f>+[3]Cuadro9!G13</f>
        <v>8.4006591261778691</v>
      </c>
      <c r="I24" s="26">
        <f>+[3]Cuadro9!H13</f>
        <v>6.2768141877165204</v>
      </c>
      <c r="J24" s="33">
        <f>+[3]Cuadro9!I13</f>
        <v>9.1857885550000002</v>
      </c>
      <c r="K24" s="42">
        <f>+[3]Cuadro9!J13</f>
        <v>11</v>
      </c>
      <c r="L24" s="18"/>
      <c r="O24" s="31"/>
    </row>
    <row r="25" spans="1:15">
      <c r="A25" s="16"/>
      <c r="B25" s="11" t="str">
        <f>+[3]Cuadro9!A14</f>
        <v>Armenia</v>
      </c>
      <c r="C25" s="26">
        <f>+[3]Cuadro9!B14</f>
        <v>0</v>
      </c>
      <c r="D25" s="26">
        <f>+[3]Cuadro9!C14</f>
        <v>0</v>
      </c>
      <c r="E25" s="26">
        <f>+[3]Cuadro9!D14</f>
        <v>11.7473319526336</v>
      </c>
      <c r="F25" s="26">
        <f>+[3]Cuadro9!E14</f>
        <v>13.018725338039999</v>
      </c>
      <c r="G25" s="26">
        <f>+[3]Cuadro9!F14</f>
        <v>11.367168490290601</v>
      </c>
      <c r="H25" s="26">
        <f>+[3]Cuadro9!G14</f>
        <v>10.3077097595139</v>
      </c>
      <c r="I25" s="26">
        <f>+[3]Cuadro9!H14</f>
        <v>6.6484694872294803</v>
      </c>
      <c r="J25" s="33">
        <f>+[3]Cuadro9!I14</f>
        <v>8.1039366069999996</v>
      </c>
      <c r="K25" s="42">
        <f>+[3]Cuadro9!J14</f>
        <v>12</v>
      </c>
      <c r="L25" s="18"/>
    </row>
    <row r="26" spans="1:15">
      <c r="A26" s="16"/>
      <c r="B26" s="11" t="str">
        <f>+[3]Cuadro9!A15</f>
        <v>Tunja</v>
      </c>
      <c r="C26" s="26">
        <f>+[3]Cuadro9!B15</f>
        <v>0</v>
      </c>
      <c r="D26" s="26">
        <f>+[3]Cuadro9!C15</f>
        <v>0</v>
      </c>
      <c r="E26" s="26">
        <f>+[3]Cuadro9!D15</f>
        <v>10.382951839432399</v>
      </c>
      <c r="F26" s="26">
        <f>+[3]Cuadro9!E15</f>
        <v>5.8996577052966304</v>
      </c>
      <c r="G26" s="26">
        <f>+[3]Cuadro9!F15</f>
        <v>2.8314269641852601</v>
      </c>
      <c r="H26" s="26">
        <f>+[3]Cuadro9!G15</f>
        <v>7.5111275964391702</v>
      </c>
      <c r="I26" s="26">
        <f>+[3]Cuadro9!H15</f>
        <v>6.6943220332028499</v>
      </c>
      <c r="J26" s="33">
        <f>+[3]Cuadro9!I15</f>
        <v>7.9187221699999997</v>
      </c>
      <c r="K26" s="42">
        <f>+[3]Cuadro9!J15</f>
        <v>13</v>
      </c>
      <c r="L26" s="18"/>
    </row>
    <row r="27" spans="1:15">
      <c r="A27" s="16"/>
      <c r="B27" s="11" t="str">
        <f>+[3]Cuadro9!A16</f>
        <v>Pereira</v>
      </c>
      <c r="C27" s="26">
        <f>+[3]Cuadro9!B16</f>
        <v>15.6163331790572</v>
      </c>
      <c r="D27" s="26">
        <f>+[3]Cuadro9!C16</f>
        <v>7.27574465854478</v>
      </c>
      <c r="E27" s="26">
        <f>+[3]Cuadro9!D16</f>
        <v>7.4500751677953296</v>
      </c>
      <c r="F27" s="26">
        <f>+[3]Cuadro9!E16</f>
        <v>7.0986767448996</v>
      </c>
      <c r="G27" s="26">
        <f>+[3]Cuadro9!F16</f>
        <v>5.6807038158639402</v>
      </c>
      <c r="H27" s="26">
        <f>+[3]Cuadro9!G16</f>
        <v>10.587759201150901</v>
      </c>
      <c r="I27" s="26">
        <f>+[3]Cuadro9!H16</f>
        <v>6.4597878746308801</v>
      </c>
      <c r="J27" s="33">
        <f>+[3]Cuadro9!I16</f>
        <v>7.7477732220000002</v>
      </c>
      <c r="K27" s="42">
        <f>+[3]Cuadro9!J16</f>
        <v>14</v>
      </c>
      <c r="L27" s="18"/>
    </row>
    <row r="28" spans="1:15">
      <c r="A28" s="16"/>
      <c r="B28" s="11" t="str">
        <f>+[3]Cuadro9!A17</f>
        <v>Quibdó</v>
      </c>
      <c r="C28" s="26">
        <f>+[3]Cuadro9!B17</f>
        <v>0</v>
      </c>
      <c r="D28" s="26">
        <f>+[3]Cuadro9!C17</f>
        <v>0</v>
      </c>
      <c r="E28" s="26">
        <f>+[3]Cuadro9!D17</f>
        <v>4.8878033590876404</v>
      </c>
      <c r="F28" s="26">
        <f>+[3]Cuadro9!E17</f>
        <v>3.3005832170288301</v>
      </c>
      <c r="G28" s="26">
        <f>+[3]Cuadro9!F17</f>
        <v>2.0340353714707602</v>
      </c>
      <c r="H28" s="26">
        <f>+[3]Cuadro9!G17</f>
        <v>2.3227240356547498</v>
      </c>
      <c r="I28" s="26">
        <f>+[3]Cuadro9!H17</f>
        <v>2.90071110773092</v>
      </c>
      <c r="J28" s="33">
        <f>+[3]Cuadro9!I17</f>
        <v>6.5295943809999999</v>
      </c>
      <c r="K28" s="42">
        <f>+[3]Cuadro9!J17</f>
        <v>15</v>
      </c>
      <c r="L28" s="18"/>
    </row>
    <row r="29" spans="1:15">
      <c r="A29" s="16"/>
      <c r="B29" s="11" t="str">
        <f>+[3]Cuadro9!A18</f>
        <v>Villavicencio</v>
      </c>
      <c r="C29" s="26">
        <f>+[3]Cuadro9!B18</f>
        <v>11.982163015254899</v>
      </c>
      <c r="D29" s="26">
        <f>+[3]Cuadro9!C18</f>
        <v>5.1201912286214499</v>
      </c>
      <c r="E29" s="26">
        <f>+[3]Cuadro9!D18</f>
        <v>10.0739330967802</v>
      </c>
      <c r="F29" s="26">
        <f>+[3]Cuadro9!E18</f>
        <v>5.1259974583538499</v>
      </c>
      <c r="G29" s="26">
        <f>+[3]Cuadro9!F18</f>
        <v>3.9722592442840399</v>
      </c>
      <c r="H29" s="26">
        <f>+[3]Cuadro9!G18</f>
        <v>5.1159844695972598</v>
      </c>
      <c r="I29" s="26">
        <f>+[3]Cuadro9!H18</f>
        <v>6.8389003988230597</v>
      </c>
      <c r="J29" s="33">
        <f>+[3]Cuadro9!I18</f>
        <v>5.2173619779999996</v>
      </c>
      <c r="K29" s="42">
        <f>+[3]Cuadro9!J18</f>
        <v>16</v>
      </c>
      <c r="L29" s="18"/>
    </row>
    <row r="30" spans="1:15">
      <c r="A30" s="16"/>
      <c r="B30" s="11" t="str">
        <f>+[3]Cuadro9!A19</f>
        <v>Santa Marta</v>
      </c>
      <c r="C30" s="26">
        <f>+[3]Cuadro9!B19</f>
        <v>0</v>
      </c>
      <c r="D30" s="26">
        <f>+[3]Cuadro9!C19</f>
        <v>0</v>
      </c>
      <c r="E30" s="26">
        <f>+[3]Cuadro9!D19</f>
        <v>8.7139109632147296</v>
      </c>
      <c r="F30" s="26">
        <f>+[3]Cuadro9!E19</f>
        <v>3.8894463592338901</v>
      </c>
      <c r="G30" s="26">
        <f>+[3]Cuadro9!F19</f>
        <v>4.2046850602413999</v>
      </c>
      <c r="H30" s="26">
        <f>+[3]Cuadro9!G19</f>
        <v>3.52574151606539</v>
      </c>
      <c r="I30" s="26">
        <f>+[3]Cuadro9!H19</f>
        <v>4.5180107377064402</v>
      </c>
      <c r="J30" s="33">
        <f>+[3]Cuadro9!I19</f>
        <v>4.9586619030000003</v>
      </c>
      <c r="K30" s="42">
        <f>+[3]Cuadro9!J19</f>
        <v>17</v>
      </c>
      <c r="L30" s="18"/>
    </row>
    <row r="31" spans="1:15">
      <c r="A31" s="16"/>
      <c r="B31" s="11" t="str">
        <f>+[3]Cuadro9!A20</f>
        <v>Popayán</v>
      </c>
      <c r="C31" s="26">
        <f>+[3]Cuadro9!B20</f>
        <v>0</v>
      </c>
      <c r="D31" s="26">
        <f>+[3]Cuadro9!C20</f>
        <v>0</v>
      </c>
      <c r="E31" s="26">
        <f>+[3]Cuadro9!D20</f>
        <v>15.324619116175199</v>
      </c>
      <c r="F31" s="26">
        <f>+[3]Cuadro9!E20</f>
        <v>10.1676789281462</v>
      </c>
      <c r="G31" s="26">
        <f>+[3]Cuadro9!F20</f>
        <v>7.5817473996311904</v>
      </c>
      <c r="H31" s="26">
        <f>+[3]Cuadro9!G20</f>
        <v>8.6748093718072301</v>
      </c>
      <c r="I31" s="26">
        <f>+[3]Cuadro9!H20</f>
        <v>6.6103395530264297</v>
      </c>
      <c r="J31" s="33">
        <f>+[3]Cuadro9!I20</f>
        <v>4.5804449460000001</v>
      </c>
      <c r="K31" s="42">
        <f>+[3]Cuadro9!J20</f>
        <v>18</v>
      </c>
      <c r="L31" s="18"/>
    </row>
    <row r="32" spans="1:15">
      <c r="A32" s="16"/>
      <c r="B32" s="66" t="str">
        <f>+[3]Cuadro9!A21</f>
        <v>Cartagena</v>
      </c>
      <c r="C32" s="26">
        <f>+[3]Cuadro9!B21</f>
        <v>1.13279901683742</v>
      </c>
      <c r="D32" s="26">
        <f>+[3]Cuadro9!C21</f>
        <v>3.8435691449376401</v>
      </c>
      <c r="E32" s="26">
        <f>+[3]Cuadro9!D21</f>
        <v>5.9335837604388804</v>
      </c>
      <c r="F32" s="26">
        <f>+[3]Cuadro9!E21</f>
        <v>2.3209537262076898</v>
      </c>
      <c r="G32" s="26">
        <f>+[3]Cuadro9!F21</f>
        <v>3.1451466875301102</v>
      </c>
      <c r="H32" s="26">
        <f>+[3]Cuadro9!G21</f>
        <v>3.4728364484851602</v>
      </c>
      <c r="I32" s="26">
        <f>+[3]Cuadro9!H21</f>
        <v>1.6577430812038201</v>
      </c>
      <c r="J32" s="33">
        <f>+[3]Cuadro9!I21</f>
        <v>4.4067896490000003</v>
      </c>
      <c r="K32" s="42">
        <f>+[3]Cuadro9!J21</f>
        <v>19</v>
      </c>
      <c r="L32" s="18"/>
    </row>
    <row r="33" spans="1:14">
      <c r="A33" s="16"/>
      <c r="B33" s="11" t="str">
        <f>+[3]Cuadro9!A22</f>
        <v>Barranquilla</v>
      </c>
      <c r="C33" s="26">
        <f>+[3]Cuadro9!B22</f>
        <v>4.7350648150983199</v>
      </c>
      <c r="D33" s="26">
        <f>+[3]Cuadro9!C22</f>
        <v>2.7328275638024402</v>
      </c>
      <c r="E33" s="26">
        <f>+[3]Cuadro9!D22</f>
        <v>3.70116279231907</v>
      </c>
      <c r="F33" s="26">
        <f>+[3]Cuadro9!E22</f>
        <v>2.4826054594962699</v>
      </c>
      <c r="G33" s="26">
        <f>+[3]Cuadro9!F22</f>
        <v>2.3421934572757199</v>
      </c>
      <c r="H33" s="26">
        <f>+[3]Cuadro9!G22</f>
        <v>3.8415374160377098</v>
      </c>
      <c r="I33" s="26">
        <f>+[3]Cuadro9!H22</f>
        <v>3.27955735426224</v>
      </c>
      <c r="J33" s="33">
        <f>+[3]Cuadro9!I22</f>
        <v>4.2762726689999999</v>
      </c>
      <c r="K33" s="42">
        <f>+[3]Cuadro9!J22</f>
        <v>20</v>
      </c>
      <c r="L33" s="18"/>
    </row>
    <row r="34" spans="1:14">
      <c r="A34" s="16"/>
      <c r="B34" s="11" t="str">
        <f>+[3]Cuadro9!A23</f>
        <v>Valledupar</v>
      </c>
      <c r="C34" s="26">
        <f>+[3]Cuadro9!B23</f>
        <v>0</v>
      </c>
      <c r="D34" s="26">
        <f>+[3]Cuadro9!C23</f>
        <v>0</v>
      </c>
      <c r="E34" s="26">
        <f>+[3]Cuadro9!D23</f>
        <v>6.97629433806918</v>
      </c>
      <c r="F34" s="26">
        <f>+[3]Cuadro9!E23</f>
        <v>4.3603575720499901</v>
      </c>
      <c r="G34" s="26">
        <f>+[3]Cuadro9!F23</f>
        <v>2.1659524404331001</v>
      </c>
      <c r="H34" s="26">
        <f>+[3]Cuadro9!G23</f>
        <v>4.1696628649787604</v>
      </c>
      <c r="I34" s="26">
        <f>+[3]Cuadro9!H23</f>
        <v>3.1594403215632099</v>
      </c>
      <c r="J34" s="33">
        <f>+[3]Cuadro9!I23</f>
        <v>3.268179033</v>
      </c>
      <c r="K34" s="42">
        <f>+[3]Cuadro9!J23</f>
        <v>21</v>
      </c>
      <c r="L34" s="18"/>
    </row>
    <row r="35" spans="1:14">
      <c r="A35" s="16"/>
      <c r="B35" s="11" t="str">
        <f>+[3]Cuadro9!A24</f>
        <v>Montería</v>
      </c>
      <c r="C35" s="26">
        <f>+[3]Cuadro9!B24</f>
        <v>12.112915799816401</v>
      </c>
      <c r="D35" s="26">
        <f>+[3]Cuadro9!C24</f>
        <v>11.1657537320029</v>
      </c>
      <c r="E35" s="26">
        <f>+[3]Cuadro9!D24</f>
        <v>10.894754697820799</v>
      </c>
      <c r="F35" s="26">
        <f>+[3]Cuadro9!E24</f>
        <v>8.9153196683575402</v>
      </c>
      <c r="G35" s="26">
        <f>+[3]Cuadro9!F24</f>
        <v>3.6247135116651101</v>
      </c>
      <c r="H35" s="26">
        <f>+[3]Cuadro9!G24</f>
        <v>5.8428964438954196</v>
      </c>
      <c r="I35" s="26">
        <f>+[3]Cuadro9!H24</f>
        <v>3.0955675667151601</v>
      </c>
      <c r="J35" s="33">
        <f>+[3]Cuadro9!I24</f>
        <v>2.9910368759999999</v>
      </c>
      <c r="K35" s="42">
        <f>+[3]Cuadro9!J24</f>
        <v>22</v>
      </c>
      <c r="L35" s="18"/>
    </row>
    <row r="36" spans="1:14" ht="14.25" customHeight="1">
      <c r="A36" s="16"/>
      <c r="B36" s="11" t="str">
        <f>+[3]Cuadro9!A25</f>
        <v>Florencia</v>
      </c>
      <c r="C36" s="26">
        <f>+[3]Cuadro9!B25</f>
        <v>0</v>
      </c>
      <c r="D36" s="26">
        <f>+[3]Cuadro9!C25</f>
        <v>0</v>
      </c>
      <c r="E36" s="26">
        <f>+[3]Cuadro9!D25</f>
        <v>14.450145937294</v>
      </c>
      <c r="F36" s="26">
        <f>+[3]Cuadro9!E25</f>
        <v>5.5429046483047797</v>
      </c>
      <c r="G36" s="26">
        <f>+[3]Cuadro9!F25</f>
        <v>2.9613398967463098</v>
      </c>
      <c r="H36" s="26">
        <f>+[3]Cuadro9!G25</f>
        <v>1.82613286809605</v>
      </c>
      <c r="I36" s="26">
        <f>+[3]Cuadro9!H25</f>
        <v>4.8466110504011297</v>
      </c>
      <c r="J36" s="33">
        <f>+[3]Cuadro9!I25</f>
        <v>2.4378738819999999</v>
      </c>
      <c r="K36" s="42">
        <f>+[3]Cuadro9!J25</f>
        <v>23</v>
      </c>
      <c r="L36" s="18"/>
    </row>
    <row r="37" spans="1:14">
      <c r="A37" s="16"/>
      <c r="B37" s="167"/>
      <c r="C37" s="167"/>
      <c r="D37" s="167"/>
      <c r="E37" s="167"/>
      <c r="F37" s="167"/>
      <c r="G37" s="167"/>
      <c r="H37" s="167"/>
      <c r="I37" s="167"/>
      <c r="J37" s="167"/>
      <c r="K37" s="167"/>
      <c r="L37" s="18"/>
      <c r="N37" s="22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tr">
        <f>IF(F46="","",1)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1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</row>
    <row r="3" spans="1:14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</row>
    <row r="4" spans="1:14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</row>
    <row r="5" spans="1:14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</row>
    <row r="6" spans="1:14">
      <c r="A6" s="16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8"/>
    </row>
    <row r="7" spans="1:14">
      <c r="A7" s="16"/>
      <c r="B7" s="167"/>
      <c r="C7" s="185" t="s">
        <v>112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4">
      <c r="A8" s="16"/>
      <c r="B8" s="167"/>
      <c r="C8" s="183" t="s">
        <v>166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4">
      <c r="A9" s="16"/>
      <c r="B9" s="167"/>
      <c r="C9" s="165"/>
      <c r="D9" s="165"/>
      <c r="E9" s="165"/>
      <c r="F9" s="165"/>
      <c r="G9" s="165"/>
      <c r="H9" s="165"/>
      <c r="I9" s="167"/>
      <c r="J9" s="167"/>
      <c r="K9" s="167"/>
      <c r="L9" s="18"/>
    </row>
    <row r="10" spans="1:14" ht="15.75" customHeight="1">
      <c r="A10" s="16"/>
      <c r="B10" s="11"/>
      <c r="C10" s="184" t="s">
        <v>1</v>
      </c>
      <c r="D10" s="184"/>
      <c r="E10" s="184"/>
      <c r="F10" s="184"/>
      <c r="G10" s="184"/>
      <c r="H10" s="184"/>
      <c r="I10" s="184"/>
      <c r="J10" s="184"/>
      <c r="K10" s="166" t="s">
        <v>158</v>
      </c>
      <c r="L10" s="18"/>
    </row>
    <row r="11" spans="1:14">
      <c r="A11" s="16"/>
      <c r="B11" s="11"/>
      <c r="C11" s="165">
        <f>+'Población en edad de trabajar %'!C11</f>
        <v>2005</v>
      </c>
      <c r="D11" s="165">
        <f>+'Población en edad de trabajar %'!D11</f>
        <v>2006</v>
      </c>
      <c r="E11" s="165">
        <f>+'Población en edad de trabajar %'!E11</f>
        <v>2007</v>
      </c>
      <c r="F11" s="165">
        <f>+'Población en edad de trabajar %'!F11</f>
        <v>2008</v>
      </c>
      <c r="G11" s="165">
        <f>+'Población en edad de trabajar %'!G11</f>
        <v>2009</v>
      </c>
      <c r="H11" s="165">
        <f>+'Población en edad de trabajar %'!H11</f>
        <v>2010</v>
      </c>
      <c r="I11" s="165">
        <f>+'Población en edad de trabajar %'!I11</f>
        <v>2011</v>
      </c>
      <c r="J11" s="165">
        <f>+'Población en edad de trabajar %'!J11</f>
        <v>2012</v>
      </c>
      <c r="K11" s="90"/>
      <c r="L11" s="18"/>
      <c r="N11" s="2"/>
    </row>
    <row r="12" spans="1:14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4">
      <c r="A13" s="16"/>
      <c r="B13" s="11" t="str">
        <f>+[3]Cuadro10!A2</f>
        <v>Neiva</v>
      </c>
      <c r="C13" s="26">
        <f>+[3]Cuadro10!B2</f>
        <v>0</v>
      </c>
      <c r="D13" s="26">
        <f>+[3]Cuadro10!C2</f>
        <v>0</v>
      </c>
      <c r="E13" s="26">
        <f>+[3]Cuadro10!D2</f>
        <v>32.583765339549799</v>
      </c>
      <c r="F13" s="26">
        <f>+[3]Cuadro10!E2</f>
        <v>27.789380515539399</v>
      </c>
      <c r="G13" s="26">
        <f>+[3]Cuadro10!F2</f>
        <v>21.902495248821001</v>
      </c>
      <c r="H13" s="26">
        <f>+[3]Cuadro10!G2</f>
        <v>26.009645450209302</v>
      </c>
      <c r="I13" s="26">
        <f>+[3]Cuadro10!H2</f>
        <v>25.1269676935493</v>
      </c>
      <c r="J13" s="33">
        <f>+[3]Cuadro10!I2</f>
        <v>24.200444399999999</v>
      </c>
      <c r="K13" s="42">
        <f>+[3]Cuadro10!J2</f>
        <v>1</v>
      </c>
      <c r="L13" s="18"/>
    </row>
    <row r="14" spans="1:14">
      <c r="A14" s="16"/>
      <c r="B14" s="11" t="str">
        <f>+[3]Cuadro10!A3</f>
        <v>Bucaramanga</v>
      </c>
      <c r="C14" s="26">
        <f>+[3]Cuadro10!B3</f>
        <v>4.3160025053417801</v>
      </c>
      <c r="D14" s="26">
        <f>+[3]Cuadro10!C3</f>
        <v>7.5342200752247503</v>
      </c>
      <c r="E14" s="26">
        <f>+[3]Cuadro10!D3</f>
        <v>12.810188965098501</v>
      </c>
      <c r="F14" s="26">
        <f>+[3]Cuadro10!E3</f>
        <v>30.015787650534399</v>
      </c>
      <c r="G14" s="26">
        <f>+[3]Cuadro10!F3</f>
        <v>18.940979753018901</v>
      </c>
      <c r="H14" s="26">
        <f>+[3]Cuadro10!G3</f>
        <v>23.986309781640799</v>
      </c>
      <c r="I14" s="26">
        <f>+[3]Cuadro10!H3</f>
        <v>20.3857979379246</v>
      </c>
      <c r="J14" s="33">
        <f>+[3]Cuadro10!I3</f>
        <v>22.561092439999999</v>
      </c>
      <c r="K14" s="42">
        <f>+[3]Cuadro10!J3</f>
        <v>2</v>
      </c>
      <c r="L14" s="18"/>
    </row>
    <row r="15" spans="1:14">
      <c r="A15" s="16"/>
      <c r="B15" s="11" t="str">
        <f>+[3]Cuadro10!A4</f>
        <v>Cúcuta</v>
      </c>
      <c r="C15" s="26">
        <f>+[3]Cuadro10!B4</f>
        <v>1.7311158335771499</v>
      </c>
      <c r="D15" s="26">
        <f>+[3]Cuadro10!C4</f>
        <v>9.6126693993137504</v>
      </c>
      <c r="E15" s="26">
        <f>+[3]Cuadro10!D4</f>
        <v>24.250129472647199</v>
      </c>
      <c r="F15" s="26">
        <f>+[3]Cuadro10!E4</f>
        <v>20.611605582295802</v>
      </c>
      <c r="G15" s="26">
        <f>+[3]Cuadro10!F4</f>
        <v>14.9024661706988</v>
      </c>
      <c r="H15" s="26">
        <f>+[3]Cuadro10!G4</f>
        <v>21.950827949843202</v>
      </c>
      <c r="I15" s="26">
        <f>+[3]Cuadro10!H4</f>
        <v>16.904950426879601</v>
      </c>
      <c r="J15" s="33">
        <f>+[3]Cuadro10!I4</f>
        <v>21.23737401</v>
      </c>
      <c r="K15" s="42">
        <f>+[3]Cuadro10!J4</f>
        <v>3</v>
      </c>
      <c r="L15" s="18"/>
    </row>
    <row r="16" spans="1:14">
      <c r="A16" s="16"/>
      <c r="B16" s="12" t="str">
        <f>+[3]Cuadro10!A5</f>
        <v>Bogotá</v>
      </c>
      <c r="C16" s="47">
        <f>+[3]Cuadro10!B5</f>
        <v>3.2895704344574201</v>
      </c>
      <c r="D16" s="47">
        <f>+[3]Cuadro10!C5</f>
        <v>7.13681324751881</v>
      </c>
      <c r="E16" s="47">
        <f>+[3]Cuadro10!D5</f>
        <v>23.548055407580001</v>
      </c>
      <c r="F16" s="47">
        <f>+[3]Cuadro10!E5</f>
        <v>18.588169012271301</v>
      </c>
      <c r="G16" s="47">
        <f>+[3]Cuadro10!F5</f>
        <v>14.757440867983901</v>
      </c>
      <c r="H16" s="47">
        <f>+[3]Cuadro10!G5</f>
        <v>19.810829866730199</v>
      </c>
      <c r="I16" s="47">
        <f>+[3]Cuadro10!H5</f>
        <v>19.1147219023687</v>
      </c>
      <c r="J16" s="47">
        <f>+[3]Cuadro10!I5</f>
        <v>20.78704123</v>
      </c>
      <c r="K16" s="96">
        <f>+[3]Cuadro10!J5</f>
        <v>4</v>
      </c>
      <c r="L16" s="18"/>
    </row>
    <row r="17" spans="1:15">
      <c r="A17" s="16"/>
      <c r="B17" s="11" t="str">
        <f>+[3]Cuadro10!A6</f>
        <v>Pasto</v>
      </c>
      <c r="C17" s="26">
        <f>+[3]Cuadro10!B6</f>
        <v>4.0613552311009098</v>
      </c>
      <c r="D17" s="26">
        <f>+[3]Cuadro10!C6</f>
        <v>20.0951251006171</v>
      </c>
      <c r="E17" s="26">
        <f>+[3]Cuadro10!D6</f>
        <v>17.0868517421227</v>
      </c>
      <c r="F17" s="26">
        <f>+[3]Cuadro10!E6</f>
        <v>17.344771901493701</v>
      </c>
      <c r="G17" s="26">
        <f>+[3]Cuadro10!F6</f>
        <v>11.990163284898999</v>
      </c>
      <c r="H17" s="26">
        <f>+[3]Cuadro10!G6</f>
        <v>13.539021773453401</v>
      </c>
      <c r="I17" s="26">
        <f>+[3]Cuadro10!H6</f>
        <v>18.873885570847399</v>
      </c>
      <c r="J17" s="33">
        <f>+[3]Cuadro10!I6</f>
        <v>20.653339039999999</v>
      </c>
      <c r="K17" s="42">
        <f>+[3]Cuadro10!J6</f>
        <v>5</v>
      </c>
      <c r="L17" s="18"/>
    </row>
    <row r="18" spans="1:15">
      <c r="A18" s="16"/>
      <c r="B18" s="11" t="str">
        <f>+[3]Cuadro10!A7</f>
        <v>Medellín</v>
      </c>
      <c r="C18" s="26">
        <f>+[3]Cuadro10!B7</f>
        <v>3.41082757592934</v>
      </c>
      <c r="D18" s="26">
        <f>+[3]Cuadro10!C7</f>
        <v>5.6834608893309797</v>
      </c>
      <c r="E18" s="26">
        <f>+[3]Cuadro10!D7</f>
        <v>15.477296712206099</v>
      </c>
      <c r="F18" s="26">
        <f>+[3]Cuadro10!E7</f>
        <v>10.392868069236</v>
      </c>
      <c r="G18" s="26">
        <f>+[3]Cuadro10!F7</f>
        <v>14.878464739554801</v>
      </c>
      <c r="H18" s="26">
        <f>+[3]Cuadro10!G7</f>
        <v>15.579984695843899</v>
      </c>
      <c r="I18" s="26">
        <f>+[3]Cuadro10!H7</f>
        <v>16.562520465410699</v>
      </c>
      <c r="J18" s="33">
        <f>+[3]Cuadro10!I7</f>
        <v>20.336276099999999</v>
      </c>
      <c r="K18" s="42">
        <f>+[3]Cuadro10!J7</f>
        <v>6</v>
      </c>
      <c r="L18" s="18"/>
    </row>
    <row r="19" spans="1:15">
      <c r="A19" s="16"/>
      <c r="B19" s="11" t="str">
        <f>+[3]Cuadro10!A8</f>
        <v>Manizales</v>
      </c>
      <c r="C19" s="26">
        <f>+[3]Cuadro10!B8</f>
        <v>3.60927774685356</v>
      </c>
      <c r="D19" s="26">
        <f>+[3]Cuadro10!C8</f>
        <v>7.87949821651641</v>
      </c>
      <c r="E19" s="26">
        <f>+[3]Cuadro10!D8</f>
        <v>20.2678500358195</v>
      </c>
      <c r="F19" s="26">
        <f>+[3]Cuadro10!E8</f>
        <v>17.510477952027699</v>
      </c>
      <c r="G19" s="26">
        <f>+[3]Cuadro10!F8</f>
        <v>17.804432709763699</v>
      </c>
      <c r="H19" s="26">
        <f>+[3]Cuadro10!G8</f>
        <v>18.424119610207899</v>
      </c>
      <c r="I19" s="26">
        <f>+[3]Cuadro10!H8</f>
        <v>22.4488503937533</v>
      </c>
      <c r="J19" s="33">
        <f>+[3]Cuadro10!I8</f>
        <v>19.796274589999999</v>
      </c>
      <c r="K19" s="42">
        <f>+[3]Cuadro10!J8</f>
        <v>7</v>
      </c>
      <c r="L19" s="18"/>
    </row>
    <row r="20" spans="1:15">
      <c r="A20" s="16"/>
      <c r="B20" s="11" t="str">
        <f>+[3]Cuadro10!A9</f>
        <v>Ibagué</v>
      </c>
      <c r="C20" s="26">
        <f>+[3]Cuadro10!B9</f>
        <v>3.23383715820867</v>
      </c>
      <c r="D20" s="26">
        <f>+[3]Cuadro10!C9</f>
        <v>6.0906872148608198</v>
      </c>
      <c r="E20" s="26">
        <f>+[3]Cuadro10!D9</f>
        <v>26.2689080265779</v>
      </c>
      <c r="F20" s="26">
        <f>+[3]Cuadro10!E9</f>
        <v>18.403750283182301</v>
      </c>
      <c r="G20" s="26">
        <f>+[3]Cuadro10!F9</f>
        <v>16.457831651455699</v>
      </c>
      <c r="H20" s="26">
        <f>+[3]Cuadro10!G9</f>
        <v>16.7394424062126</v>
      </c>
      <c r="I20" s="26">
        <f>+[3]Cuadro10!H9</f>
        <v>22.162856960265501</v>
      </c>
      <c r="J20" s="33">
        <f>+[3]Cuadro10!I9</f>
        <v>19.262301470000001</v>
      </c>
      <c r="K20" s="42">
        <f>+[3]Cuadro10!J9</f>
        <v>8</v>
      </c>
      <c r="L20" s="18"/>
    </row>
    <row r="21" spans="1:15">
      <c r="A21" s="16"/>
      <c r="B21" s="11" t="str">
        <f>+[3]Cuadro10!A10</f>
        <v>Riohacha</v>
      </c>
      <c r="C21" s="26">
        <f>+[3]Cuadro10!B10</f>
        <v>0</v>
      </c>
      <c r="D21" s="26">
        <f>+[3]Cuadro10!C10</f>
        <v>0</v>
      </c>
      <c r="E21" s="26">
        <f>+[3]Cuadro10!D10</f>
        <v>33.591710961310703</v>
      </c>
      <c r="F21" s="26">
        <f>+[3]Cuadro10!E10</f>
        <v>29.558330473349301</v>
      </c>
      <c r="G21" s="26">
        <f>+[3]Cuadro10!F10</f>
        <v>23.0425327817976</v>
      </c>
      <c r="H21" s="26">
        <f>+[3]Cuadro10!G10</f>
        <v>24.138288390987999</v>
      </c>
      <c r="I21" s="26">
        <f>+[3]Cuadro10!H10</f>
        <v>14.7101920528166</v>
      </c>
      <c r="J21" s="33">
        <f>+[3]Cuadro10!I10</f>
        <v>18.223920679999999</v>
      </c>
      <c r="K21" s="42">
        <f>+[3]Cuadro10!J10</f>
        <v>9</v>
      </c>
      <c r="L21" s="18"/>
    </row>
    <row r="22" spans="1:15">
      <c r="A22" s="16"/>
      <c r="B22" s="11" t="str">
        <f>+[3]Cuadro10!A11</f>
        <v>Sincelejo</v>
      </c>
      <c r="C22" s="26">
        <f>+[3]Cuadro10!B11</f>
        <v>0</v>
      </c>
      <c r="D22" s="26">
        <f>+[3]Cuadro10!C11</f>
        <v>0</v>
      </c>
      <c r="E22" s="26">
        <f>+[3]Cuadro10!D11</f>
        <v>31.325584662991702</v>
      </c>
      <c r="F22" s="26">
        <f>+[3]Cuadro10!E11</f>
        <v>20.623583042831701</v>
      </c>
      <c r="G22" s="26">
        <f>+[3]Cuadro10!F11</f>
        <v>12.379361898399999</v>
      </c>
      <c r="H22" s="26">
        <f>+[3]Cuadro10!G11</f>
        <v>29.880493384740902</v>
      </c>
      <c r="I22" s="26">
        <f>+[3]Cuadro10!H11</f>
        <v>12.9579920618533</v>
      </c>
      <c r="J22" s="33">
        <f>+[3]Cuadro10!I11</f>
        <v>17.402023889999999</v>
      </c>
      <c r="K22" s="42">
        <f>+[3]Cuadro10!J11</f>
        <v>10</v>
      </c>
      <c r="L22" s="18"/>
    </row>
    <row r="23" spans="1:15">
      <c r="A23" s="16"/>
      <c r="B23" s="11" t="str">
        <f>+[3]Cuadro10!A12</f>
        <v>Quibdó</v>
      </c>
      <c r="C23" s="26">
        <f>+[3]Cuadro10!B12</f>
        <v>0</v>
      </c>
      <c r="D23" s="26">
        <f>+[3]Cuadro10!C12</f>
        <v>0</v>
      </c>
      <c r="E23" s="26">
        <f>+[3]Cuadro10!D12</f>
        <v>19.9813167779227</v>
      </c>
      <c r="F23" s="26">
        <f>+[3]Cuadro10!E12</f>
        <v>16.440065438614301</v>
      </c>
      <c r="G23" s="26">
        <f>+[3]Cuadro10!F12</f>
        <v>16.438416370732401</v>
      </c>
      <c r="H23" s="26">
        <f>+[3]Cuadro10!G12</f>
        <v>14.215728472934201</v>
      </c>
      <c r="I23" s="26">
        <f>+[3]Cuadro10!H12</f>
        <v>15.031372399893501</v>
      </c>
      <c r="J23" s="33">
        <f>+[3]Cuadro10!I12</f>
        <v>17.29422799</v>
      </c>
      <c r="K23" s="42">
        <f>+[3]Cuadro10!J12</f>
        <v>11</v>
      </c>
      <c r="L23" s="18"/>
      <c r="N23" s="22"/>
      <c r="O23" s="31"/>
    </row>
    <row r="24" spans="1:15">
      <c r="A24" s="16"/>
      <c r="B24" s="12" t="str">
        <f>+[3]Cuadro10!A13</f>
        <v>Colombia</v>
      </c>
      <c r="C24" s="27">
        <f>+[3]Cuadro10!B13</f>
        <v>3.47326393655421</v>
      </c>
      <c r="D24" s="27">
        <f>+[3]Cuadro10!C13</f>
        <v>8.4673589007986294</v>
      </c>
      <c r="E24" s="27">
        <f>+[3]Cuadro10!D13</f>
        <v>18.862796665945201</v>
      </c>
      <c r="F24" s="27">
        <f>+[3]Cuadro10!E13</f>
        <v>16.125048808178999</v>
      </c>
      <c r="G24" s="27">
        <f>+[3]Cuadro10!F13</f>
        <v>14.5336326151923</v>
      </c>
      <c r="H24" s="27">
        <f>+[3]Cuadro10!G13</f>
        <v>16.2566167196569</v>
      </c>
      <c r="I24" s="27">
        <f>+[3]Cuadro10!H13</f>
        <v>16.024561074382099</v>
      </c>
      <c r="J24" s="47">
        <f>+[3]Cuadro10!I13</f>
        <v>17.260303489999998</v>
      </c>
      <c r="K24" s="42">
        <f>+[3]Cuadro10!J13</f>
        <v>0</v>
      </c>
      <c r="L24" s="18"/>
      <c r="N24" s="22"/>
      <c r="O24" s="31"/>
    </row>
    <row r="25" spans="1:15">
      <c r="A25" s="16"/>
      <c r="B25" s="11" t="str">
        <f>+[3]Cuadro10!A14</f>
        <v>Valledupar</v>
      </c>
      <c r="C25" s="26">
        <f>+[3]Cuadro10!B14</f>
        <v>0</v>
      </c>
      <c r="D25" s="26">
        <f>+[3]Cuadro10!C14</f>
        <v>0</v>
      </c>
      <c r="E25" s="26">
        <f>+[3]Cuadro10!D14</f>
        <v>31.755022480575899</v>
      </c>
      <c r="F25" s="26">
        <f>+[3]Cuadro10!E14</f>
        <v>23.7436739391683</v>
      </c>
      <c r="G25" s="26">
        <f>+[3]Cuadro10!F14</f>
        <v>17.6564411676158</v>
      </c>
      <c r="H25" s="26">
        <f>+[3]Cuadro10!G14</f>
        <v>22.509114017191202</v>
      </c>
      <c r="I25" s="26">
        <f>+[3]Cuadro10!H14</f>
        <v>17.5654117175945</v>
      </c>
      <c r="J25" s="33">
        <f>+[3]Cuadro10!I14</f>
        <v>17.25013049</v>
      </c>
      <c r="K25" s="42">
        <f>+[3]Cuadro10!J14</f>
        <v>12</v>
      </c>
      <c r="L25" s="18"/>
    </row>
    <row r="26" spans="1:15">
      <c r="A26" s="16"/>
      <c r="B26" s="11" t="str">
        <f>+[3]Cuadro10!A15</f>
        <v>Armenia</v>
      </c>
      <c r="C26" s="26">
        <f>+[3]Cuadro10!B15</f>
        <v>0</v>
      </c>
      <c r="D26" s="26">
        <f>+[3]Cuadro10!C15</f>
        <v>0</v>
      </c>
      <c r="E26" s="26">
        <f>+[3]Cuadro10!D15</f>
        <v>19.053929256444</v>
      </c>
      <c r="F26" s="26">
        <f>+[3]Cuadro10!E15</f>
        <v>18.397695343010501</v>
      </c>
      <c r="G26" s="26">
        <f>+[3]Cuadro10!F15</f>
        <v>14.8511535664014</v>
      </c>
      <c r="H26" s="26">
        <f>+[3]Cuadro10!G15</f>
        <v>17.362001617708</v>
      </c>
      <c r="I26" s="26">
        <f>+[3]Cuadro10!H15</f>
        <v>19.163864966783802</v>
      </c>
      <c r="J26" s="33">
        <f>+[3]Cuadro10!I15</f>
        <v>17.033701430000001</v>
      </c>
      <c r="K26" s="42">
        <f>+[3]Cuadro10!J15</f>
        <v>13</v>
      </c>
      <c r="L26" s="18"/>
    </row>
    <row r="27" spans="1:15">
      <c r="A27" s="16"/>
      <c r="B27" s="11" t="str">
        <f>+[3]Cuadro10!A16</f>
        <v>Popayán</v>
      </c>
      <c r="C27" s="26">
        <f>+[3]Cuadro10!B16</f>
        <v>0</v>
      </c>
      <c r="D27" s="26">
        <f>+[3]Cuadro10!C16</f>
        <v>0</v>
      </c>
      <c r="E27" s="26">
        <f>+[3]Cuadro10!D16</f>
        <v>23.086263536441301</v>
      </c>
      <c r="F27" s="26">
        <f>+[3]Cuadro10!E16</f>
        <v>15.032299164343801</v>
      </c>
      <c r="G27" s="26">
        <f>+[3]Cuadro10!F16</f>
        <v>18.347816654413101</v>
      </c>
      <c r="H27" s="26">
        <f>+[3]Cuadro10!G16</f>
        <v>24.4740047216915</v>
      </c>
      <c r="I27" s="26">
        <f>+[3]Cuadro10!H16</f>
        <v>21.1212218472864</v>
      </c>
      <c r="J27" s="33">
        <f>+[3]Cuadro10!I16</f>
        <v>16.818187049999999</v>
      </c>
      <c r="K27" s="42">
        <f>+[3]Cuadro10!J16</f>
        <v>14</v>
      </c>
      <c r="L27" s="18"/>
    </row>
    <row r="28" spans="1:15">
      <c r="A28" s="16"/>
      <c r="B28" s="11" t="str">
        <f>+[3]Cuadro10!A17</f>
        <v>Cali</v>
      </c>
      <c r="C28" s="26">
        <f>+[3]Cuadro10!B17</f>
        <v>3.31472596287092</v>
      </c>
      <c r="D28" s="26">
        <f>+[3]Cuadro10!C17</f>
        <v>12.029859048823001</v>
      </c>
      <c r="E28" s="26">
        <f>+[3]Cuadro10!D17</f>
        <v>19.670105451062199</v>
      </c>
      <c r="F28" s="26">
        <f>+[3]Cuadro10!E17</f>
        <v>19.1834814593552</v>
      </c>
      <c r="G28" s="26">
        <f>+[3]Cuadro10!F17</f>
        <v>22.0412632396418</v>
      </c>
      <c r="H28" s="26">
        <f>+[3]Cuadro10!G17</f>
        <v>21.584972538293002</v>
      </c>
      <c r="I28" s="26">
        <f>+[3]Cuadro10!H17</f>
        <v>14.8516882651616</v>
      </c>
      <c r="J28" s="33">
        <f>+[3]Cuadro10!I17</f>
        <v>15.57218645</v>
      </c>
      <c r="K28" s="42">
        <f>+[3]Cuadro10!J17</f>
        <v>15</v>
      </c>
      <c r="L28" s="18"/>
    </row>
    <row r="29" spans="1:15">
      <c r="A29" s="16"/>
      <c r="B29" s="11" t="str">
        <f>+[3]Cuadro10!A18</f>
        <v>Tunja</v>
      </c>
      <c r="C29" s="26">
        <f>+[3]Cuadro10!B18</f>
        <v>0</v>
      </c>
      <c r="D29" s="26">
        <f>+[3]Cuadro10!C18</f>
        <v>0</v>
      </c>
      <c r="E29" s="26">
        <f>+[3]Cuadro10!D18</f>
        <v>20.683287165281602</v>
      </c>
      <c r="F29" s="26">
        <f>+[3]Cuadro10!E18</f>
        <v>17.159641300811501</v>
      </c>
      <c r="G29" s="26">
        <f>+[3]Cuadro10!F18</f>
        <v>8.3465037993445996</v>
      </c>
      <c r="H29" s="26">
        <f>+[3]Cuadro10!G18</f>
        <v>17.456838413811699</v>
      </c>
      <c r="I29" s="26">
        <f>+[3]Cuadro10!H18</f>
        <v>16.1410505756748</v>
      </c>
      <c r="J29" s="33">
        <f>+[3]Cuadro10!I18</f>
        <v>14.07164764</v>
      </c>
      <c r="K29" s="42">
        <f>+[3]Cuadro10!J18</f>
        <v>16</v>
      </c>
      <c r="L29" s="18"/>
    </row>
    <row r="30" spans="1:15">
      <c r="A30" s="16"/>
      <c r="B30" s="11" t="str">
        <f>+[3]Cuadro10!A19</f>
        <v>Villavicencio</v>
      </c>
      <c r="C30" s="26">
        <f>+[3]Cuadro10!B19</f>
        <v>3.8582173524652701</v>
      </c>
      <c r="D30" s="26">
        <f>+[3]Cuadro10!C19</f>
        <v>11.022205264024199</v>
      </c>
      <c r="E30" s="26">
        <f>+[3]Cuadro10!D19</f>
        <v>19.077583225210599</v>
      </c>
      <c r="F30" s="26">
        <f>+[3]Cuadro10!E19</f>
        <v>21.3076390586955</v>
      </c>
      <c r="G30" s="26">
        <f>+[3]Cuadro10!F19</f>
        <v>21.0499955906308</v>
      </c>
      <c r="H30" s="26">
        <f>+[3]Cuadro10!G19</f>
        <v>15.0419518294288</v>
      </c>
      <c r="I30" s="26">
        <f>+[3]Cuadro10!H19</f>
        <v>14.851506468377901</v>
      </c>
      <c r="J30" s="33">
        <f>+[3]Cuadro10!I19</f>
        <v>13.663150890000001</v>
      </c>
      <c r="K30" s="42">
        <f>+[3]Cuadro10!J19</f>
        <v>17</v>
      </c>
      <c r="L30" s="18"/>
    </row>
    <row r="31" spans="1:15">
      <c r="A31" s="16"/>
      <c r="B31" s="11" t="str">
        <f>+[3]Cuadro10!A20</f>
        <v>Barranquilla</v>
      </c>
      <c r="C31" s="26">
        <f>+[3]Cuadro10!B20</f>
        <v>6.0886077066109401</v>
      </c>
      <c r="D31" s="26">
        <f>+[3]Cuadro10!C20</f>
        <v>7.51120304990493</v>
      </c>
      <c r="E31" s="26">
        <f>+[3]Cuadro10!D20</f>
        <v>12.0017160447864</v>
      </c>
      <c r="F31" s="26">
        <f>+[3]Cuadro10!E20</f>
        <v>7.0553970352194604</v>
      </c>
      <c r="G31" s="26">
        <f>+[3]Cuadro10!F20</f>
        <v>8.7203206250698599</v>
      </c>
      <c r="H31" s="26">
        <f>+[3]Cuadro10!G20</f>
        <v>9.8323046242730801</v>
      </c>
      <c r="I31" s="26">
        <f>+[3]Cuadro10!H20</f>
        <v>8.9530185634051094</v>
      </c>
      <c r="J31" s="33">
        <f>+[3]Cuadro10!I20</f>
        <v>12.763274170000001</v>
      </c>
      <c r="K31" s="42">
        <f>+[3]Cuadro10!J20</f>
        <v>18</v>
      </c>
      <c r="L31" s="18"/>
    </row>
    <row r="32" spans="1:15">
      <c r="A32" s="16"/>
      <c r="B32" s="66" t="str">
        <f>+[3]Cuadro10!A21</f>
        <v>Florencia</v>
      </c>
      <c r="C32" s="26">
        <f>+[3]Cuadro10!B21</f>
        <v>0</v>
      </c>
      <c r="D32" s="26">
        <f>+[3]Cuadro10!C21</f>
        <v>0</v>
      </c>
      <c r="E32" s="26">
        <f>+[3]Cuadro10!D21</f>
        <v>17.816707466340301</v>
      </c>
      <c r="F32" s="26">
        <f>+[3]Cuadro10!E21</f>
        <v>9.8363815995566206</v>
      </c>
      <c r="G32" s="26">
        <f>+[3]Cuadro10!F21</f>
        <v>6.6634650018009403</v>
      </c>
      <c r="H32" s="26">
        <f>+[3]Cuadro10!G21</f>
        <v>3.7986088792984698</v>
      </c>
      <c r="I32" s="26">
        <f>+[3]Cuadro10!H21</f>
        <v>11.488046056664601</v>
      </c>
      <c r="J32" s="33">
        <f>+[3]Cuadro10!I21</f>
        <v>10.867514310000001</v>
      </c>
      <c r="K32" s="42">
        <f>+[3]Cuadro10!J21</f>
        <v>19</v>
      </c>
      <c r="L32" s="18"/>
    </row>
    <row r="33" spans="1:14">
      <c r="A33" s="16"/>
      <c r="B33" s="11" t="str">
        <f>+[3]Cuadro10!A22</f>
        <v>Santa Marta</v>
      </c>
      <c r="C33" s="26">
        <f>+[3]Cuadro10!B22</f>
        <v>0</v>
      </c>
      <c r="D33" s="26">
        <f>+[3]Cuadro10!C22</f>
        <v>0</v>
      </c>
      <c r="E33" s="26">
        <f>+[3]Cuadro10!D22</f>
        <v>21.3265253097195</v>
      </c>
      <c r="F33" s="26">
        <f>+[3]Cuadro10!E22</f>
        <v>13.618515771563199</v>
      </c>
      <c r="G33" s="26">
        <f>+[3]Cuadro10!F22</f>
        <v>19.042578791480999</v>
      </c>
      <c r="H33" s="26">
        <f>+[3]Cuadro10!G22</f>
        <v>5.3371141717348296</v>
      </c>
      <c r="I33" s="26">
        <f>+[3]Cuadro10!H22</f>
        <v>8.9284417490403101</v>
      </c>
      <c r="J33" s="33">
        <f>+[3]Cuadro10!I22</f>
        <v>9.4951102479999996</v>
      </c>
      <c r="K33" s="42">
        <f>+[3]Cuadro10!J22</f>
        <v>20</v>
      </c>
      <c r="L33" s="18"/>
    </row>
    <row r="34" spans="1:14">
      <c r="A34" s="16"/>
      <c r="B34" s="11" t="str">
        <f>+[3]Cuadro10!A23</f>
        <v>Pereira</v>
      </c>
      <c r="C34" s="26">
        <f>+[3]Cuadro10!B23</f>
        <v>3.3220795466912501</v>
      </c>
      <c r="D34" s="26">
        <f>+[3]Cuadro10!C23</f>
        <v>3.2910083418912599</v>
      </c>
      <c r="E34" s="26">
        <f>+[3]Cuadro10!D23</f>
        <v>11.328206793563799</v>
      </c>
      <c r="F34" s="26">
        <f>+[3]Cuadro10!E23</f>
        <v>9.4534571683217496</v>
      </c>
      <c r="G34" s="26">
        <f>+[3]Cuadro10!F23</f>
        <v>4.9582903132438503</v>
      </c>
      <c r="H34" s="26">
        <f>+[3]Cuadro10!G23</f>
        <v>6.7564446723265199</v>
      </c>
      <c r="I34" s="26">
        <f>+[3]Cuadro10!H23</f>
        <v>8.86437735747859</v>
      </c>
      <c r="J34" s="33">
        <f>+[3]Cuadro10!I23</f>
        <v>6.5310562120000002</v>
      </c>
      <c r="K34" s="42">
        <f>+[3]Cuadro10!J23</f>
        <v>21</v>
      </c>
      <c r="L34" s="18"/>
    </row>
    <row r="35" spans="1:14">
      <c r="A35" s="16"/>
      <c r="B35" s="11" t="str">
        <f>+[3]Cuadro10!A24</f>
        <v>Montería</v>
      </c>
      <c r="C35" s="26">
        <f>+[3]Cuadro10!B24</f>
        <v>2.0412305506478901</v>
      </c>
      <c r="D35" s="26">
        <f>+[3]Cuadro10!C24</f>
        <v>8.8514246993207895</v>
      </c>
      <c r="E35" s="26">
        <f>+[3]Cuadro10!D24</f>
        <v>14.0106968917993</v>
      </c>
      <c r="F35" s="26">
        <f>+[3]Cuadro10!E24</f>
        <v>16.879469169331099</v>
      </c>
      <c r="G35" s="26">
        <f>+[3]Cuadro10!F24</f>
        <v>4.6430446942156802</v>
      </c>
      <c r="H35" s="26">
        <f>+[3]Cuadro10!G24</f>
        <v>7.2476741202236701</v>
      </c>
      <c r="I35" s="26">
        <f>+[3]Cuadro10!H24</f>
        <v>5.6188966816871897</v>
      </c>
      <c r="J35" s="33">
        <f>+[3]Cuadro10!I24</f>
        <v>5.2520794559999997</v>
      </c>
      <c r="K35" s="42">
        <f>+[3]Cuadro10!J24</f>
        <v>22</v>
      </c>
      <c r="L35" s="18"/>
    </row>
    <row r="36" spans="1:14" ht="14.25" customHeight="1">
      <c r="A36" s="16"/>
      <c r="B36" s="11" t="str">
        <f>+[3]Cuadro10!A25</f>
        <v>Cartagena</v>
      </c>
      <c r="C36" s="26">
        <f>+[3]Cuadro10!B25</f>
        <v>2.5964481734492999</v>
      </c>
      <c r="D36" s="26">
        <f>+[3]Cuadro10!C25</f>
        <v>9.6810158224122205</v>
      </c>
      <c r="E36" s="26">
        <f>+[3]Cuadro10!D25</f>
        <v>16.12743485535</v>
      </c>
      <c r="F36" s="26">
        <f>+[3]Cuadro10!E25</f>
        <v>6.70472748336518</v>
      </c>
      <c r="G36" s="26">
        <f>+[3]Cuadro10!F25</f>
        <v>5.9209694667181401</v>
      </c>
      <c r="H36" s="26">
        <f>+[3]Cuadro10!G25</f>
        <v>8.3738548993094994</v>
      </c>
      <c r="I36" s="26">
        <f>+[3]Cuadro10!H25</f>
        <v>7.0746571782158298</v>
      </c>
      <c r="J36" s="33">
        <f>+[3]Cuadro10!I25</f>
        <v>4.8676831030000001</v>
      </c>
      <c r="K36" s="42">
        <f>+[3]Cuadro10!J25</f>
        <v>23</v>
      </c>
      <c r="L36" s="18"/>
    </row>
    <row r="37" spans="1:14">
      <c r="A37" s="16"/>
      <c r="B37" s="167"/>
      <c r="C37" s="167"/>
      <c r="D37" s="167"/>
      <c r="E37" s="167"/>
      <c r="F37" s="167"/>
      <c r="G37" s="167"/>
      <c r="H37" s="167"/>
      <c r="I37" s="167"/>
      <c r="J37" s="167"/>
      <c r="K37" s="167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2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</row>
    <row r="3" spans="1:14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</row>
    <row r="4" spans="1:14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</row>
    <row r="5" spans="1:14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</row>
    <row r="6" spans="1:14">
      <c r="A6" s="16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8"/>
    </row>
    <row r="7" spans="1:14">
      <c r="A7" s="16"/>
      <c r="B7" s="167"/>
      <c r="C7" s="185" t="s">
        <v>113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4">
      <c r="A8" s="16"/>
      <c r="B8" s="167"/>
      <c r="C8" s="183" t="s">
        <v>167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4">
      <c r="A9" s="16"/>
      <c r="B9" s="167"/>
      <c r="C9" s="165"/>
      <c r="D9" s="165"/>
      <c r="E9" s="165"/>
      <c r="F9" s="165"/>
      <c r="G9" s="165"/>
      <c r="H9" s="165"/>
      <c r="I9" s="167"/>
      <c r="J9" s="167"/>
      <c r="K9" s="167"/>
      <c r="L9" s="18"/>
    </row>
    <row r="10" spans="1:14" ht="15.75" customHeight="1">
      <c r="A10" s="16"/>
      <c r="B10" s="11"/>
      <c r="C10" s="184" t="s">
        <v>1</v>
      </c>
      <c r="D10" s="184"/>
      <c r="E10" s="184"/>
      <c r="F10" s="184"/>
      <c r="G10" s="184"/>
      <c r="H10" s="184"/>
      <c r="I10" s="184"/>
      <c r="J10" s="184"/>
      <c r="K10" s="166" t="s">
        <v>158</v>
      </c>
      <c r="L10" s="18"/>
    </row>
    <row r="11" spans="1:14">
      <c r="A11" s="16"/>
      <c r="B11" s="11"/>
      <c r="C11" s="165">
        <f>+'Población en edad de trabajar %'!C11</f>
        <v>2005</v>
      </c>
      <c r="D11" s="165">
        <f>+'Población en edad de trabajar %'!D11</f>
        <v>2006</v>
      </c>
      <c r="E11" s="165">
        <f>+'Población en edad de trabajar %'!E11</f>
        <v>2007</v>
      </c>
      <c r="F11" s="165">
        <f>+'Población en edad de trabajar %'!F11</f>
        <v>2008</v>
      </c>
      <c r="G11" s="165">
        <f>+'Población en edad de trabajar %'!G11</f>
        <v>2009</v>
      </c>
      <c r="H11" s="165">
        <f>+'Población en edad de trabajar %'!H11</f>
        <v>2010</v>
      </c>
      <c r="I11" s="165">
        <f>+'Población en edad de trabajar %'!I11</f>
        <v>2011</v>
      </c>
      <c r="J11" s="165">
        <f>+'Población en edad de trabajar %'!J11</f>
        <v>2012</v>
      </c>
      <c r="K11" s="90"/>
      <c r="L11" s="18"/>
      <c r="N11" s="2"/>
    </row>
    <row r="12" spans="1:14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4">
      <c r="A13" s="16"/>
      <c r="B13" s="11" t="str">
        <f>+[3]Cuadro11!A2</f>
        <v>Pasto</v>
      </c>
      <c r="C13" s="26">
        <f>+[3]Cuadro11!B2</f>
        <v>25.226762834557299</v>
      </c>
      <c r="D13" s="26">
        <f>+[3]Cuadro11!C2</f>
        <v>30.131473034612299</v>
      </c>
      <c r="E13" s="26">
        <f>+[3]Cuadro11!D2</f>
        <v>36.570443900529099</v>
      </c>
      <c r="F13" s="26">
        <f>+[3]Cuadro11!E2</f>
        <v>32.904925312878497</v>
      </c>
      <c r="G13" s="26">
        <f>+[3]Cuadro11!F2</f>
        <v>29.0520256318432</v>
      </c>
      <c r="H13" s="26">
        <f>+[3]Cuadro11!G2</f>
        <v>31.0231547224443</v>
      </c>
      <c r="I13" s="26">
        <f>+[3]Cuadro11!H2</f>
        <v>33.492202602498601</v>
      </c>
      <c r="J13" s="33">
        <f>+[3]Cuadro11!I2</f>
        <v>38.142232200000002</v>
      </c>
      <c r="K13" s="42">
        <f>+[3]Cuadro11!J2</f>
        <v>1</v>
      </c>
      <c r="L13" s="18"/>
    </row>
    <row r="14" spans="1:14">
      <c r="A14" s="16"/>
      <c r="B14" s="11" t="str">
        <f>+[3]Cuadro11!A3</f>
        <v>Riohacha</v>
      </c>
      <c r="C14" s="26">
        <f>+[3]Cuadro11!B3</f>
        <v>0</v>
      </c>
      <c r="D14" s="26">
        <f>+[3]Cuadro11!C3</f>
        <v>0</v>
      </c>
      <c r="E14" s="26">
        <f>+[3]Cuadro11!D3</f>
        <v>37.938853746288501</v>
      </c>
      <c r="F14" s="26">
        <f>+[3]Cuadro11!E3</f>
        <v>34.410623300509499</v>
      </c>
      <c r="G14" s="26">
        <f>+[3]Cuadro11!F3</f>
        <v>36.167839331212299</v>
      </c>
      <c r="H14" s="26">
        <f>+[3]Cuadro11!G3</f>
        <v>42.830849586502801</v>
      </c>
      <c r="I14" s="26">
        <f>+[3]Cuadro11!H3</f>
        <v>24.063402948706301</v>
      </c>
      <c r="J14" s="33">
        <f>+[3]Cuadro11!I3</f>
        <v>37.015025999999999</v>
      </c>
      <c r="K14" s="42">
        <f>+[3]Cuadro11!J3</f>
        <v>2</v>
      </c>
      <c r="L14" s="18"/>
    </row>
    <row r="15" spans="1:14">
      <c r="A15" s="16"/>
      <c r="B15" s="11" t="str">
        <f>+[3]Cuadro11!A4</f>
        <v>Sincelejo</v>
      </c>
      <c r="C15" s="26">
        <f>+[3]Cuadro11!B4</f>
        <v>0</v>
      </c>
      <c r="D15" s="26">
        <f>+[3]Cuadro11!C4</f>
        <v>0</v>
      </c>
      <c r="E15" s="26">
        <f>+[3]Cuadro11!D4</f>
        <v>39.844656260313499</v>
      </c>
      <c r="F15" s="26">
        <f>+[3]Cuadro11!E4</f>
        <v>27.8552448745764</v>
      </c>
      <c r="G15" s="26">
        <f>+[3]Cuadro11!F4</f>
        <v>34.336291630880801</v>
      </c>
      <c r="H15" s="26">
        <f>+[3]Cuadro11!G4</f>
        <v>43.0089429983842</v>
      </c>
      <c r="I15" s="26">
        <f>+[3]Cuadro11!H4</f>
        <v>37.171060178493597</v>
      </c>
      <c r="J15" s="33">
        <f>+[3]Cuadro11!I4</f>
        <v>34.358802310000002</v>
      </c>
      <c r="K15" s="42">
        <f>+[3]Cuadro11!J4</f>
        <v>3</v>
      </c>
      <c r="L15" s="18"/>
    </row>
    <row r="16" spans="1:14">
      <c r="A16" s="16"/>
      <c r="B16" s="11" t="str">
        <f>+[3]Cuadro11!A5</f>
        <v>Santa Marta</v>
      </c>
      <c r="C16" s="26">
        <f>+[3]Cuadro11!B5</f>
        <v>0</v>
      </c>
      <c r="D16" s="26">
        <f>+[3]Cuadro11!C5</f>
        <v>0</v>
      </c>
      <c r="E16" s="26">
        <f>+[3]Cuadro11!D5</f>
        <v>33.170446300206102</v>
      </c>
      <c r="F16" s="26">
        <f>+[3]Cuadro11!E5</f>
        <v>28.0223375943458</v>
      </c>
      <c r="G16" s="26">
        <f>+[3]Cuadro11!F5</f>
        <v>33.030633642908498</v>
      </c>
      <c r="H16" s="26">
        <f>+[3]Cuadro11!G5</f>
        <v>27.7087876777465</v>
      </c>
      <c r="I16" s="26">
        <f>+[3]Cuadro11!H5</f>
        <v>31.531499580320801</v>
      </c>
      <c r="J16" s="33">
        <f>+[3]Cuadro11!I5</f>
        <v>33.342139400000001</v>
      </c>
      <c r="K16" s="42">
        <f>+[3]Cuadro11!J5</f>
        <v>4</v>
      </c>
      <c r="L16" s="18"/>
    </row>
    <row r="17" spans="1:15">
      <c r="A17" s="16"/>
      <c r="B17" s="11" t="str">
        <f>+[3]Cuadro11!A6</f>
        <v>Ibagué</v>
      </c>
      <c r="C17" s="26">
        <f>+[3]Cuadro11!B6</f>
        <v>29.7533586470052</v>
      </c>
      <c r="D17" s="26">
        <f>+[3]Cuadro11!C6</f>
        <v>33.070019210084602</v>
      </c>
      <c r="E17" s="26">
        <f>+[3]Cuadro11!D6</f>
        <v>36.294479913525798</v>
      </c>
      <c r="F17" s="26">
        <f>+[3]Cuadro11!E6</f>
        <v>28.965090422172601</v>
      </c>
      <c r="G17" s="26">
        <f>+[3]Cuadro11!F6</f>
        <v>24.271333348919601</v>
      </c>
      <c r="H17" s="26">
        <f>+[3]Cuadro11!G6</f>
        <v>30.818065762688502</v>
      </c>
      <c r="I17" s="26">
        <f>+[3]Cuadro11!H6</f>
        <v>31.001809896916701</v>
      </c>
      <c r="J17" s="33">
        <f>+[3]Cuadro11!I6</f>
        <v>32.615989900000002</v>
      </c>
      <c r="K17" s="42">
        <f>+[3]Cuadro11!J6</f>
        <v>5</v>
      </c>
      <c r="L17" s="18"/>
    </row>
    <row r="18" spans="1:15">
      <c r="A18" s="16"/>
      <c r="B18" s="11" t="str">
        <f>+[3]Cuadro11!A7</f>
        <v>Neiva</v>
      </c>
      <c r="C18" s="26">
        <f>+[3]Cuadro11!B7</f>
        <v>0</v>
      </c>
      <c r="D18" s="26">
        <f>+[3]Cuadro11!C7</f>
        <v>0</v>
      </c>
      <c r="E18" s="26">
        <f>+[3]Cuadro11!D7</f>
        <v>40.338257342539002</v>
      </c>
      <c r="F18" s="26">
        <f>+[3]Cuadro11!E7</f>
        <v>32.9548030974223</v>
      </c>
      <c r="G18" s="26">
        <f>+[3]Cuadro11!F7</f>
        <v>27.745345604279599</v>
      </c>
      <c r="H18" s="26">
        <f>+[3]Cuadro11!G7</f>
        <v>31.914356881657699</v>
      </c>
      <c r="I18" s="26">
        <f>+[3]Cuadro11!H7</f>
        <v>30.883312002217298</v>
      </c>
      <c r="J18" s="33">
        <f>+[3]Cuadro11!I7</f>
        <v>30.27181281</v>
      </c>
      <c r="K18" s="42">
        <f>+[3]Cuadro11!J7</f>
        <v>6</v>
      </c>
      <c r="L18" s="18"/>
    </row>
    <row r="19" spans="1:15">
      <c r="A19" s="16"/>
      <c r="B19" s="12" t="str">
        <f>+[3]Cuadro11!A8</f>
        <v>Bogotá</v>
      </c>
      <c r="C19" s="47">
        <f>+[3]Cuadro11!B8</f>
        <v>26.1321343650818</v>
      </c>
      <c r="D19" s="47">
        <f>+[3]Cuadro11!C8</f>
        <v>23.177791282406801</v>
      </c>
      <c r="E19" s="47">
        <f>+[3]Cuadro11!D8</f>
        <v>27.357937864913001</v>
      </c>
      <c r="F19" s="47">
        <f>+[3]Cuadro11!E8</f>
        <v>22.899156283211902</v>
      </c>
      <c r="G19" s="47">
        <f>+[3]Cuadro11!F8</f>
        <v>19.907197361525402</v>
      </c>
      <c r="H19" s="47">
        <f>+[3]Cuadro11!G8</f>
        <v>27.2433980463761</v>
      </c>
      <c r="I19" s="47">
        <f>+[3]Cuadro11!H8</f>
        <v>27.579195193776599</v>
      </c>
      <c r="J19" s="47">
        <f>+[3]Cuadro11!I8</f>
        <v>29.730330330000001</v>
      </c>
      <c r="K19" s="96">
        <f>+[3]Cuadro11!J8</f>
        <v>7</v>
      </c>
      <c r="L19" s="18"/>
    </row>
    <row r="20" spans="1:15">
      <c r="A20" s="16"/>
      <c r="B20" s="11" t="str">
        <f>+[3]Cuadro11!A9</f>
        <v>Cúcuta</v>
      </c>
      <c r="C20" s="26">
        <f>+[3]Cuadro11!B9</f>
        <v>30.262874301998799</v>
      </c>
      <c r="D20" s="26">
        <f>+[3]Cuadro11!C9</f>
        <v>31.871608494000402</v>
      </c>
      <c r="E20" s="26">
        <f>+[3]Cuadro11!D9</f>
        <v>42.188029328961797</v>
      </c>
      <c r="F20" s="26">
        <f>+[3]Cuadro11!E9</f>
        <v>30.8979613787487</v>
      </c>
      <c r="G20" s="26">
        <f>+[3]Cuadro11!F9</f>
        <v>26.561127057583001</v>
      </c>
      <c r="H20" s="26">
        <f>+[3]Cuadro11!G9</f>
        <v>28.896135636148699</v>
      </c>
      <c r="I20" s="26">
        <f>+[3]Cuadro11!H9</f>
        <v>24.714007849077401</v>
      </c>
      <c r="J20" s="33">
        <f>+[3]Cuadro11!I9</f>
        <v>29.60018402</v>
      </c>
      <c r="K20" s="42">
        <f>+[3]Cuadro11!J9</f>
        <v>8</v>
      </c>
      <c r="L20" s="18"/>
    </row>
    <row r="21" spans="1:15">
      <c r="A21" s="16"/>
      <c r="B21" s="12" t="str">
        <f>+[3]Cuadro11!A10</f>
        <v>Colombia</v>
      </c>
      <c r="C21" s="27">
        <f>+[3]Cuadro11!B10</f>
        <v>27.705751661487501</v>
      </c>
      <c r="D21" s="27">
        <f>+[3]Cuadro11!C10</f>
        <v>28.420133063219701</v>
      </c>
      <c r="E21" s="27">
        <f>+[3]Cuadro11!D10</f>
        <v>31.656053735602502</v>
      </c>
      <c r="F21" s="27">
        <f>+[3]Cuadro11!E10</f>
        <v>25.908808378349299</v>
      </c>
      <c r="G21" s="27">
        <f>+[3]Cuadro11!F10</f>
        <v>26.1200809124126</v>
      </c>
      <c r="H21" s="27">
        <f>+[3]Cuadro11!G10</f>
        <v>28.782315005069901</v>
      </c>
      <c r="I21" s="27">
        <f>+[3]Cuadro11!H10</f>
        <v>27.384420073183399</v>
      </c>
      <c r="J21" s="47">
        <f>+[3]Cuadro11!I10</f>
        <v>29.13975508</v>
      </c>
      <c r="K21" s="42">
        <f>+[3]Cuadro11!J10</f>
        <v>0</v>
      </c>
      <c r="L21" s="18"/>
    </row>
    <row r="22" spans="1:15">
      <c r="A22" s="16"/>
      <c r="B22" s="11" t="str">
        <f>+[3]Cuadro11!A11</f>
        <v>Bucaramanga</v>
      </c>
      <c r="C22" s="26">
        <f>+[3]Cuadro11!B11</f>
        <v>30.5565352424941</v>
      </c>
      <c r="D22" s="26">
        <f>+[3]Cuadro11!C11</f>
        <v>27.225030330331201</v>
      </c>
      <c r="E22" s="26">
        <f>+[3]Cuadro11!D11</f>
        <v>23.3950051434113</v>
      </c>
      <c r="F22" s="26">
        <f>+[3]Cuadro11!E11</f>
        <v>32.843617133431501</v>
      </c>
      <c r="G22" s="26">
        <f>+[3]Cuadro11!F11</f>
        <v>31.909979019263002</v>
      </c>
      <c r="H22" s="26">
        <f>+[3]Cuadro11!G11</f>
        <v>34.489878126269303</v>
      </c>
      <c r="I22" s="26">
        <f>+[3]Cuadro11!H11</f>
        <v>28.1233585084209</v>
      </c>
      <c r="J22" s="33">
        <f>+[3]Cuadro11!I11</f>
        <v>28.84697302</v>
      </c>
      <c r="K22" s="42">
        <f>+[3]Cuadro11!J11</f>
        <v>9</v>
      </c>
      <c r="L22" s="18"/>
    </row>
    <row r="23" spans="1:15">
      <c r="A23" s="16"/>
      <c r="B23" s="11" t="str">
        <f>+[3]Cuadro11!A12</f>
        <v>Cali</v>
      </c>
      <c r="C23" s="26">
        <f>+[3]Cuadro11!B12</f>
        <v>24.203477588470999</v>
      </c>
      <c r="D23" s="26">
        <f>+[3]Cuadro11!C12</f>
        <v>29.335314296109999</v>
      </c>
      <c r="E23" s="26">
        <f>+[3]Cuadro11!D12</f>
        <v>34.139522425529101</v>
      </c>
      <c r="F23" s="26">
        <f>+[3]Cuadro11!E12</f>
        <v>30.2832215714201</v>
      </c>
      <c r="G23" s="26">
        <f>+[3]Cuadro11!F12</f>
        <v>33.692283621796001</v>
      </c>
      <c r="H23" s="26">
        <f>+[3]Cuadro11!G12</f>
        <v>32.174739952814797</v>
      </c>
      <c r="I23" s="26">
        <f>+[3]Cuadro11!H12</f>
        <v>24.114399623557901</v>
      </c>
      <c r="J23" s="33">
        <f>+[3]Cuadro11!I12</f>
        <v>27.917064150000002</v>
      </c>
      <c r="K23" s="42">
        <f>+[3]Cuadro11!J12</f>
        <v>10</v>
      </c>
      <c r="L23" s="18"/>
      <c r="N23" s="22"/>
      <c r="O23" s="31"/>
    </row>
    <row r="24" spans="1:15">
      <c r="A24" s="16"/>
      <c r="B24" s="11" t="str">
        <f>+[3]Cuadro11!A13</f>
        <v>Medellín</v>
      </c>
      <c r="C24" s="26">
        <f>+[3]Cuadro11!B13</f>
        <v>18.682002068863302</v>
      </c>
      <c r="D24" s="26">
        <f>+[3]Cuadro11!C13</f>
        <v>20.117501806699501</v>
      </c>
      <c r="E24" s="26">
        <f>+[3]Cuadro11!D13</f>
        <v>24.849506564332</v>
      </c>
      <c r="F24" s="26">
        <f>+[3]Cuadro11!E13</f>
        <v>22.562749789161401</v>
      </c>
      <c r="G24" s="26">
        <f>+[3]Cuadro11!F13</f>
        <v>23.789129888428601</v>
      </c>
      <c r="H24" s="26">
        <f>+[3]Cuadro11!G13</f>
        <v>25.2958896611302</v>
      </c>
      <c r="I24" s="26">
        <f>+[3]Cuadro11!H13</f>
        <v>24.979043419415401</v>
      </c>
      <c r="J24" s="33">
        <f>+[3]Cuadro11!I13</f>
        <v>27.732623530000001</v>
      </c>
      <c r="K24" s="42">
        <f>+[3]Cuadro11!J13</f>
        <v>11</v>
      </c>
      <c r="L24" s="18"/>
      <c r="N24" s="22"/>
      <c r="O24" s="31"/>
    </row>
    <row r="25" spans="1:15">
      <c r="A25" s="16"/>
      <c r="B25" s="11" t="str">
        <f>+[3]Cuadro11!A14</f>
        <v>Villavicencio</v>
      </c>
      <c r="C25" s="26">
        <f>+[3]Cuadro11!B14</f>
        <v>26.467737054868099</v>
      </c>
      <c r="D25" s="26">
        <f>+[3]Cuadro11!C14</f>
        <v>24.908912031841499</v>
      </c>
      <c r="E25" s="26">
        <f>+[3]Cuadro11!D14</f>
        <v>30.217058863807502</v>
      </c>
      <c r="F25" s="26">
        <f>+[3]Cuadro11!E14</f>
        <v>30.392646446000299</v>
      </c>
      <c r="G25" s="26">
        <f>+[3]Cuadro11!F14</f>
        <v>25.6457229951098</v>
      </c>
      <c r="H25" s="26">
        <f>+[3]Cuadro11!G14</f>
        <v>23.143425901553002</v>
      </c>
      <c r="I25" s="26">
        <f>+[3]Cuadro11!H14</f>
        <v>22.921021343878401</v>
      </c>
      <c r="J25" s="33">
        <f>+[3]Cuadro11!I14</f>
        <v>26.577298509999999</v>
      </c>
      <c r="K25" s="42">
        <f>+[3]Cuadro11!J14</f>
        <v>12</v>
      </c>
      <c r="L25" s="18"/>
    </row>
    <row r="26" spans="1:15">
      <c r="A26" s="16"/>
      <c r="B26" s="11" t="str">
        <f>+[3]Cuadro11!A15</f>
        <v>Popayán</v>
      </c>
      <c r="C26" s="26">
        <f>+[3]Cuadro11!B15</f>
        <v>0</v>
      </c>
      <c r="D26" s="26">
        <f>+[3]Cuadro11!C15</f>
        <v>0</v>
      </c>
      <c r="E26" s="26">
        <f>+[3]Cuadro11!D15</f>
        <v>39.910974323215498</v>
      </c>
      <c r="F26" s="26">
        <f>+[3]Cuadro11!E15</f>
        <v>32.837627877882902</v>
      </c>
      <c r="G26" s="26">
        <f>+[3]Cuadro11!F15</f>
        <v>31.627174004748799</v>
      </c>
      <c r="H26" s="26">
        <f>+[3]Cuadro11!G15</f>
        <v>32.870014950098998</v>
      </c>
      <c r="I26" s="26">
        <f>+[3]Cuadro11!H15</f>
        <v>27.8321868394648</v>
      </c>
      <c r="J26" s="33">
        <f>+[3]Cuadro11!I15</f>
        <v>25.52422791</v>
      </c>
      <c r="K26" s="42">
        <f>+[3]Cuadro11!J15</f>
        <v>13</v>
      </c>
      <c r="L26" s="18"/>
    </row>
    <row r="27" spans="1:15">
      <c r="A27" s="16"/>
      <c r="B27" s="11" t="str">
        <f>+[3]Cuadro11!A16</f>
        <v>Armenia</v>
      </c>
      <c r="C27" s="26">
        <f>+[3]Cuadro11!B16</f>
        <v>0</v>
      </c>
      <c r="D27" s="26">
        <f>+[3]Cuadro11!C16</f>
        <v>0</v>
      </c>
      <c r="E27" s="26">
        <f>+[3]Cuadro11!D16</f>
        <v>29.302619139995301</v>
      </c>
      <c r="F27" s="26">
        <f>+[3]Cuadro11!E16</f>
        <v>30.768743089579299</v>
      </c>
      <c r="G27" s="26">
        <f>+[3]Cuadro11!F16</f>
        <v>21.8997085341413</v>
      </c>
      <c r="H27" s="26">
        <f>+[3]Cuadro11!G16</f>
        <v>21.816123813845198</v>
      </c>
      <c r="I27" s="26">
        <f>+[3]Cuadro11!H16</f>
        <v>22.4740713969822</v>
      </c>
      <c r="J27" s="33">
        <f>+[3]Cuadro11!I16</f>
        <v>25.326762469999998</v>
      </c>
      <c r="K27" s="42">
        <f>+[3]Cuadro11!J16</f>
        <v>14</v>
      </c>
      <c r="L27" s="18"/>
    </row>
    <row r="28" spans="1:15">
      <c r="A28" s="16"/>
      <c r="B28" s="11" t="str">
        <f>+[3]Cuadro11!A17</f>
        <v>Manizales</v>
      </c>
      <c r="C28" s="26">
        <f>+[3]Cuadro11!B17</f>
        <v>26.299600234220801</v>
      </c>
      <c r="D28" s="26">
        <f>+[3]Cuadro11!C17</f>
        <v>22.242937555498699</v>
      </c>
      <c r="E28" s="26">
        <f>+[3]Cuadro11!D17</f>
        <v>28.453865246430698</v>
      </c>
      <c r="F28" s="26">
        <f>+[3]Cuadro11!E17</f>
        <v>23.545205900925001</v>
      </c>
      <c r="G28" s="26">
        <f>+[3]Cuadro11!F17</f>
        <v>20.488159618010599</v>
      </c>
      <c r="H28" s="26">
        <f>+[3]Cuadro11!G17</f>
        <v>21.897808984297701</v>
      </c>
      <c r="I28" s="26">
        <f>+[3]Cuadro11!H17</f>
        <v>29.005129537908399</v>
      </c>
      <c r="J28" s="33">
        <f>+[3]Cuadro11!I17</f>
        <v>24.622255729999999</v>
      </c>
      <c r="K28" s="42">
        <f>+[3]Cuadro11!J17</f>
        <v>15</v>
      </c>
      <c r="L28" s="18"/>
    </row>
    <row r="29" spans="1:15">
      <c r="A29" s="16"/>
      <c r="B29" s="11" t="str">
        <f>+[3]Cuadro11!A18</f>
        <v>Pereira</v>
      </c>
      <c r="C29" s="26">
        <f>+[3]Cuadro11!B18</f>
        <v>32.704388976790398</v>
      </c>
      <c r="D29" s="26">
        <f>+[3]Cuadro11!C18</f>
        <v>20.182087212197601</v>
      </c>
      <c r="E29" s="26">
        <f>+[3]Cuadro11!D18</f>
        <v>25.9345820758348</v>
      </c>
      <c r="F29" s="26">
        <f>+[3]Cuadro11!E18</f>
        <v>24.016325178860999</v>
      </c>
      <c r="G29" s="26">
        <f>+[3]Cuadro11!F18</f>
        <v>20.402322436830701</v>
      </c>
      <c r="H29" s="26">
        <f>+[3]Cuadro11!G18</f>
        <v>26.951834721460099</v>
      </c>
      <c r="I29" s="26">
        <f>+[3]Cuadro11!H18</f>
        <v>24.296740349100201</v>
      </c>
      <c r="J29" s="33">
        <f>+[3]Cuadro11!I18</f>
        <v>23.39760227</v>
      </c>
      <c r="K29" s="42">
        <f>+[3]Cuadro11!J18</f>
        <v>16</v>
      </c>
      <c r="L29" s="18"/>
    </row>
    <row r="30" spans="1:15">
      <c r="A30" s="16"/>
      <c r="B30" s="11" t="str">
        <f>+[3]Cuadro11!A19</f>
        <v>Quibdó</v>
      </c>
      <c r="C30" s="26">
        <f>+[3]Cuadro11!B19</f>
        <v>0</v>
      </c>
      <c r="D30" s="26">
        <f>+[3]Cuadro11!C19</f>
        <v>0</v>
      </c>
      <c r="E30" s="26">
        <f>+[3]Cuadro11!D19</f>
        <v>30.921705622482101</v>
      </c>
      <c r="F30" s="26">
        <f>+[3]Cuadro11!E19</f>
        <v>21.218563123307401</v>
      </c>
      <c r="G30" s="26">
        <f>+[3]Cuadro11!F19</f>
        <v>22.684680566787399</v>
      </c>
      <c r="H30" s="26">
        <f>+[3]Cuadro11!G19</f>
        <v>17.785899312104299</v>
      </c>
      <c r="I30" s="26">
        <f>+[3]Cuadro11!H19</f>
        <v>19.0135756930448</v>
      </c>
      <c r="J30" s="33">
        <f>+[3]Cuadro11!I19</f>
        <v>21.993122150000001</v>
      </c>
      <c r="K30" s="42">
        <f>+[3]Cuadro11!J19</f>
        <v>17</v>
      </c>
      <c r="L30" s="18"/>
    </row>
    <row r="31" spans="1:15">
      <c r="A31" s="16"/>
      <c r="B31" s="11" t="str">
        <f>+[3]Cuadro11!A20</f>
        <v>Valledupar</v>
      </c>
      <c r="C31" s="26">
        <f>+[3]Cuadro11!B20</f>
        <v>0</v>
      </c>
      <c r="D31" s="26">
        <f>+[3]Cuadro11!C20</f>
        <v>0</v>
      </c>
      <c r="E31" s="26">
        <f>+[3]Cuadro11!D20</f>
        <v>40.162733082529599</v>
      </c>
      <c r="F31" s="26">
        <f>+[3]Cuadro11!E20</f>
        <v>28.841759618151301</v>
      </c>
      <c r="G31" s="26">
        <f>+[3]Cuadro11!F20</f>
        <v>21.6774601303756</v>
      </c>
      <c r="H31" s="26">
        <f>+[3]Cuadro11!G20</f>
        <v>24.393374360346499</v>
      </c>
      <c r="I31" s="26">
        <f>+[3]Cuadro11!H20</f>
        <v>18.725200815533899</v>
      </c>
      <c r="J31" s="33">
        <f>+[3]Cuadro11!I20</f>
        <v>21.319563689999999</v>
      </c>
      <c r="K31" s="42">
        <f>+[3]Cuadro11!J20</f>
        <v>18</v>
      </c>
      <c r="L31" s="18"/>
    </row>
    <row r="32" spans="1:15">
      <c r="A32" s="16"/>
      <c r="B32" s="66" t="str">
        <f>+[3]Cuadro11!A21</f>
        <v>Tunja</v>
      </c>
      <c r="C32" s="26">
        <f>+[3]Cuadro11!B21</f>
        <v>0</v>
      </c>
      <c r="D32" s="26">
        <f>+[3]Cuadro11!C21</f>
        <v>0</v>
      </c>
      <c r="E32" s="26">
        <f>+[3]Cuadro11!D21</f>
        <v>28.274286825095999</v>
      </c>
      <c r="F32" s="26">
        <f>+[3]Cuadro11!E21</f>
        <v>23.097331750926799</v>
      </c>
      <c r="G32" s="26">
        <f>+[3]Cuadro11!F21</f>
        <v>10.215370603519901</v>
      </c>
      <c r="H32" s="26">
        <f>+[3]Cuadro11!G21</f>
        <v>25.398317372538401</v>
      </c>
      <c r="I32" s="26">
        <f>+[3]Cuadro11!H21</f>
        <v>20.763271703718299</v>
      </c>
      <c r="J32" s="33">
        <f>+[3]Cuadro11!I21</f>
        <v>20.114727569999999</v>
      </c>
      <c r="K32" s="42">
        <f>+[3]Cuadro11!J21</f>
        <v>19</v>
      </c>
      <c r="L32" s="18"/>
    </row>
    <row r="33" spans="1:14">
      <c r="A33" s="16"/>
      <c r="B33" s="11" t="str">
        <f>+[3]Cuadro11!A22</f>
        <v>Montería</v>
      </c>
      <c r="C33" s="26">
        <f>+[3]Cuadro11!B22</f>
        <v>29.813959710491201</v>
      </c>
      <c r="D33" s="26">
        <f>+[3]Cuadro11!C22</f>
        <v>36.196178592229799</v>
      </c>
      <c r="E33" s="26">
        <f>+[3]Cuadro11!D22</f>
        <v>37.977836623079199</v>
      </c>
      <c r="F33" s="26">
        <f>+[3]Cuadro11!E22</f>
        <v>35.546606071101202</v>
      </c>
      <c r="G33" s="26">
        <f>+[3]Cuadro11!F22</f>
        <v>29.225677496570299</v>
      </c>
      <c r="H33" s="26">
        <f>+[3]Cuadro11!G22</f>
        <v>29.176090532769202</v>
      </c>
      <c r="I33" s="26">
        <f>+[3]Cuadro11!H22</f>
        <v>21.288531970842101</v>
      </c>
      <c r="J33" s="33">
        <f>+[3]Cuadro11!I22</f>
        <v>17.972724599999999</v>
      </c>
      <c r="K33" s="42">
        <f>+[3]Cuadro11!J22</f>
        <v>20</v>
      </c>
      <c r="L33" s="18"/>
    </row>
    <row r="34" spans="1:14">
      <c r="A34" s="16"/>
      <c r="B34" s="11" t="str">
        <f>+[3]Cuadro11!A23</f>
        <v>Barranquilla</v>
      </c>
      <c r="C34" s="26">
        <f>+[3]Cuadro11!B23</f>
        <v>33.316190463340099</v>
      </c>
      <c r="D34" s="26">
        <f>+[3]Cuadro11!C23</f>
        <v>30.38639772977</v>
      </c>
      <c r="E34" s="26">
        <f>+[3]Cuadro11!D23</f>
        <v>23.2910782868742</v>
      </c>
      <c r="F34" s="26">
        <f>+[3]Cuadro11!E23</f>
        <v>12.5013856944169</v>
      </c>
      <c r="G34" s="26">
        <f>+[3]Cuadro11!F23</f>
        <v>16.192790193897299</v>
      </c>
      <c r="H34" s="26">
        <f>+[3]Cuadro11!G23</f>
        <v>15.2135010776634</v>
      </c>
      <c r="I34" s="26">
        <f>+[3]Cuadro11!H23</f>
        <v>10.847161101461801</v>
      </c>
      <c r="J34" s="33">
        <f>+[3]Cuadro11!I23</f>
        <v>15.218700500000001</v>
      </c>
      <c r="K34" s="42">
        <f>+[3]Cuadro11!J23</f>
        <v>21</v>
      </c>
      <c r="L34" s="18"/>
    </row>
    <row r="35" spans="1:14">
      <c r="A35" s="16"/>
      <c r="B35" s="11" t="str">
        <f>+[3]Cuadro11!A24</f>
        <v>Cartagena</v>
      </c>
      <c r="C35" s="26">
        <f>+[3]Cuadro11!B24</f>
        <v>21.847583248305401</v>
      </c>
      <c r="D35" s="26">
        <f>+[3]Cuadro11!C24</f>
        <v>26.460018294947201</v>
      </c>
      <c r="E35" s="26">
        <f>+[3]Cuadro11!D24</f>
        <v>27.0685880226516</v>
      </c>
      <c r="F35" s="26">
        <f>+[3]Cuadro11!E24</f>
        <v>15.7380008604457</v>
      </c>
      <c r="G35" s="26">
        <f>+[3]Cuadro11!F24</f>
        <v>28.497729734161901</v>
      </c>
      <c r="H35" s="26">
        <f>+[3]Cuadro11!G24</f>
        <v>26.5161512445741</v>
      </c>
      <c r="I35" s="26">
        <f>+[3]Cuadro11!H24</f>
        <v>16.9055677057937</v>
      </c>
      <c r="J35" s="33">
        <f>+[3]Cuadro11!I24</f>
        <v>15.124268320000001</v>
      </c>
      <c r="K35" s="42">
        <f>+[3]Cuadro11!J24</f>
        <v>22</v>
      </c>
      <c r="L35" s="18"/>
    </row>
    <row r="36" spans="1:14" ht="14.25" customHeight="1">
      <c r="A36" s="16"/>
      <c r="B36" s="11" t="str">
        <f>+[3]Cuadro11!A25</f>
        <v>Florencia</v>
      </c>
      <c r="C36" s="26">
        <f>+[3]Cuadro11!B25</f>
        <v>0</v>
      </c>
      <c r="D36" s="26">
        <f>+[3]Cuadro11!C25</f>
        <v>0</v>
      </c>
      <c r="E36" s="26">
        <f>+[3]Cuadro11!D25</f>
        <v>38.108464363054303</v>
      </c>
      <c r="F36" s="26">
        <f>+[3]Cuadro11!E25</f>
        <v>23.4156244728789</v>
      </c>
      <c r="G36" s="26">
        <f>+[3]Cuadro11!F25</f>
        <v>12.9073118021371</v>
      </c>
      <c r="H36" s="26">
        <f>+[3]Cuadro11!G25</f>
        <v>19.376979936642002</v>
      </c>
      <c r="I36" s="26">
        <f>+[3]Cuadro11!H25</f>
        <v>18.099629521042701</v>
      </c>
      <c r="J36" s="33">
        <f>+[3]Cuadro11!I25</f>
        <v>14.795021330000001</v>
      </c>
      <c r="K36" s="42">
        <f>+[3]Cuadro11!J25</f>
        <v>23</v>
      </c>
      <c r="L36" s="18"/>
    </row>
    <row r="37" spans="1:14">
      <c r="A37" s="16"/>
      <c r="B37" s="165"/>
      <c r="C37" s="165"/>
      <c r="D37" s="165"/>
      <c r="E37" s="165"/>
      <c r="F37" s="165"/>
      <c r="G37" s="165"/>
      <c r="H37" s="165"/>
      <c r="I37" s="165"/>
      <c r="J37" s="165"/>
      <c r="K37" s="165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3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</row>
    <row r="3" spans="1:14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</row>
    <row r="4" spans="1:14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</row>
    <row r="5" spans="1:14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</row>
    <row r="6" spans="1:14">
      <c r="A6" s="16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8"/>
    </row>
    <row r="7" spans="1:14">
      <c r="A7" s="16"/>
      <c r="B7" s="167"/>
      <c r="C7" s="185" t="s">
        <v>18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4">
      <c r="A8" s="16"/>
      <c r="B8" s="167"/>
      <c r="C8" s="183" t="s">
        <v>167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4">
      <c r="A9" s="16"/>
      <c r="B9" s="167"/>
      <c r="C9" s="165"/>
      <c r="D9" s="165"/>
      <c r="E9" s="165"/>
      <c r="F9" s="165"/>
      <c r="G9" s="165"/>
      <c r="H9" s="165"/>
      <c r="I9" s="167"/>
      <c r="J9" s="167"/>
      <c r="K9" s="167"/>
      <c r="L9" s="18"/>
    </row>
    <row r="10" spans="1:14" ht="15.75" customHeight="1">
      <c r="A10" s="16"/>
      <c r="B10" s="11"/>
      <c r="C10" s="184" t="s">
        <v>1</v>
      </c>
      <c r="D10" s="184"/>
      <c r="E10" s="184"/>
      <c r="F10" s="184"/>
      <c r="G10" s="184"/>
      <c r="H10" s="184"/>
      <c r="I10" s="184"/>
      <c r="J10" s="184"/>
      <c r="K10" s="166" t="s">
        <v>158</v>
      </c>
      <c r="L10" s="18"/>
    </row>
    <row r="11" spans="1:14">
      <c r="A11" s="16"/>
      <c r="B11" s="11"/>
      <c r="C11" s="165">
        <f>+'Población en edad de trabajar %'!C11</f>
        <v>2005</v>
      </c>
      <c r="D11" s="165">
        <f>+'Población en edad de trabajar %'!D11</f>
        <v>2006</v>
      </c>
      <c r="E11" s="165">
        <f>+'Población en edad de trabajar %'!E11</f>
        <v>2007</v>
      </c>
      <c r="F11" s="165">
        <f>+'Población en edad de trabajar %'!F11</f>
        <v>2008</v>
      </c>
      <c r="G11" s="165">
        <f>+'Población en edad de trabajar %'!G11</f>
        <v>2009</v>
      </c>
      <c r="H11" s="165">
        <f>+'Población en edad de trabajar %'!H11</f>
        <v>2010</v>
      </c>
      <c r="I11" s="165">
        <f>+'Población en edad de trabajar %'!I11</f>
        <v>2011</v>
      </c>
      <c r="J11" s="165">
        <f>+'Población en edad de trabajar %'!J11</f>
        <v>2012</v>
      </c>
      <c r="K11" s="90"/>
      <c r="L11" s="18"/>
      <c r="N11" s="2"/>
    </row>
    <row r="12" spans="1:14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4">
      <c r="A13" s="16"/>
      <c r="B13" s="11" t="str">
        <f>+[3]Cuadro12!A2</f>
        <v>Ibagué</v>
      </c>
      <c r="C13" s="26">
        <f>+[3]Cuadro12!B2</f>
        <v>21.767264694372798</v>
      </c>
      <c r="D13" s="26">
        <f>+[3]Cuadro12!C2</f>
        <v>23.978951024380802</v>
      </c>
      <c r="E13" s="26">
        <f>+[3]Cuadro12!D2</f>
        <v>17.695824571864598</v>
      </c>
      <c r="F13" s="26">
        <f>+[3]Cuadro12!E2</f>
        <v>16.170185299325301</v>
      </c>
      <c r="G13" s="26">
        <f>+[3]Cuadro12!F2</f>
        <v>15.545052621994101</v>
      </c>
      <c r="H13" s="26">
        <f>+[3]Cuadro12!G2</f>
        <v>15.802622482400301</v>
      </c>
      <c r="I13" s="26">
        <f>+[3]Cuadro12!H2</f>
        <v>17.768943326472399</v>
      </c>
      <c r="J13" s="33">
        <f>+[3]Cuadro12!I2</f>
        <v>18.707990639999998</v>
      </c>
      <c r="K13" s="42">
        <f>+[3]Cuadro12!J2</f>
        <v>1</v>
      </c>
      <c r="L13" s="18"/>
    </row>
    <row r="14" spans="1:14">
      <c r="A14" s="16"/>
      <c r="B14" s="11" t="str">
        <f>+[3]Cuadro12!A3</f>
        <v>Riohacha</v>
      </c>
      <c r="C14" s="26">
        <f>+[3]Cuadro12!B3</f>
        <v>0</v>
      </c>
      <c r="D14" s="26">
        <f>+[3]Cuadro12!C3</f>
        <v>0</v>
      </c>
      <c r="E14" s="26">
        <f>+[3]Cuadro12!D3</f>
        <v>12.7860442403866</v>
      </c>
      <c r="F14" s="26">
        <f>+[3]Cuadro12!E3</f>
        <v>16.088597903851699</v>
      </c>
      <c r="G14" s="26">
        <f>+[3]Cuadro12!F3</f>
        <v>16.4544874493787</v>
      </c>
      <c r="H14" s="26">
        <f>+[3]Cuadro12!G3</f>
        <v>20.620971252098599</v>
      </c>
      <c r="I14" s="26">
        <f>+[3]Cuadro12!H3</f>
        <v>7.3655918404307004</v>
      </c>
      <c r="J14" s="33">
        <f>+[3]Cuadro12!I3</f>
        <v>17.61606583</v>
      </c>
      <c r="K14" s="42">
        <f>+[3]Cuadro12!J3</f>
        <v>2</v>
      </c>
      <c r="L14" s="18"/>
    </row>
    <row r="15" spans="1:14">
      <c r="A15" s="16"/>
      <c r="B15" s="11" t="str">
        <f>+[3]Cuadro12!A4</f>
        <v>Pasto</v>
      </c>
      <c r="C15" s="26">
        <f>+[3]Cuadro12!B4</f>
        <v>15.8541181007134</v>
      </c>
      <c r="D15" s="26">
        <f>+[3]Cuadro12!C4</f>
        <v>11.431991212771701</v>
      </c>
      <c r="E15" s="26">
        <f>+[3]Cuadro12!D4</f>
        <v>12.324358730085599</v>
      </c>
      <c r="F15" s="26">
        <f>+[3]Cuadro12!E4</f>
        <v>15.653209527654401</v>
      </c>
      <c r="G15" s="26">
        <f>+[3]Cuadro12!F4</f>
        <v>16.547358716274399</v>
      </c>
      <c r="H15" s="26">
        <f>+[3]Cuadro12!G4</f>
        <v>18.806494919035099</v>
      </c>
      <c r="I15" s="26">
        <f>+[3]Cuadro12!H4</f>
        <v>17.424767015782301</v>
      </c>
      <c r="J15" s="33">
        <f>+[3]Cuadro12!I4</f>
        <v>17.038144110000001</v>
      </c>
      <c r="K15" s="42">
        <f>+[3]Cuadro12!J4</f>
        <v>3</v>
      </c>
      <c r="L15" s="18"/>
    </row>
    <row r="16" spans="1:14">
      <c r="A16" s="16"/>
      <c r="B16" s="11" t="str">
        <f>+[3]Cuadro12!A5</f>
        <v>Cúcuta</v>
      </c>
      <c r="C16" s="26">
        <f>+[3]Cuadro12!B5</f>
        <v>13.3973538687721</v>
      </c>
      <c r="D16" s="26">
        <f>+[3]Cuadro12!C5</f>
        <v>11.2724709270753</v>
      </c>
      <c r="E16" s="26">
        <f>+[3]Cuadro12!D5</f>
        <v>12.1163034293702</v>
      </c>
      <c r="F16" s="26">
        <f>+[3]Cuadro12!E5</f>
        <v>10.2988402868744</v>
      </c>
      <c r="G16" s="26">
        <f>+[3]Cuadro12!F5</f>
        <v>10.6943061332084</v>
      </c>
      <c r="H16" s="26">
        <f>+[3]Cuadro12!G5</f>
        <v>12.468620597802801</v>
      </c>
      <c r="I16" s="26">
        <f>+[3]Cuadro12!H5</f>
        <v>10.666224869182001</v>
      </c>
      <c r="J16" s="33">
        <f>+[3]Cuadro12!I5</f>
        <v>15.43402148</v>
      </c>
      <c r="K16" s="42">
        <f>+[3]Cuadro12!J5</f>
        <v>4</v>
      </c>
      <c r="L16" s="18"/>
    </row>
    <row r="17" spans="1:15">
      <c r="A17" s="16"/>
      <c r="B17" s="11" t="str">
        <f>+[3]Cuadro12!A6</f>
        <v>Neiva</v>
      </c>
      <c r="C17" s="26">
        <f>+[3]Cuadro12!B6</f>
        <v>0</v>
      </c>
      <c r="D17" s="26">
        <f>+[3]Cuadro12!C6</f>
        <v>0</v>
      </c>
      <c r="E17" s="26">
        <f>+[3]Cuadro12!D6</f>
        <v>12.9937913304225</v>
      </c>
      <c r="F17" s="26">
        <f>+[3]Cuadro12!E6</f>
        <v>12.925546757822</v>
      </c>
      <c r="G17" s="26">
        <f>+[3]Cuadro12!F6</f>
        <v>14.643089674104299</v>
      </c>
      <c r="H17" s="26">
        <f>+[3]Cuadro12!G6</f>
        <v>15.0377868461498</v>
      </c>
      <c r="I17" s="26">
        <f>+[3]Cuadro12!H6</f>
        <v>15.3502514897814</v>
      </c>
      <c r="J17" s="33">
        <f>+[3]Cuadro12!I6</f>
        <v>15.206998069999999</v>
      </c>
      <c r="K17" s="42">
        <f>+[3]Cuadro12!J6</f>
        <v>5</v>
      </c>
      <c r="L17" s="18"/>
    </row>
    <row r="18" spans="1:15">
      <c r="A18" s="16"/>
      <c r="B18" s="11" t="str">
        <f>+[3]Cuadro12!A7</f>
        <v>Villavicencio</v>
      </c>
      <c r="C18" s="26">
        <f>+[3]Cuadro12!B7</f>
        <v>13.223359129676901</v>
      </c>
      <c r="D18" s="26">
        <f>+[3]Cuadro12!C7</f>
        <v>9.8747213119660007</v>
      </c>
      <c r="E18" s="26">
        <f>+[3]Cuadro12!D7</f>
        <v>10.933881584145199</v>
      </c>
      <c r="F18" s="26">
        <f>+[3]Cuadro12!E7</f>
        <v>11.5632845782693</v>
      </c>
      <c r="G18" s="26">
        <f>+[3]Cuadro12!F7</f>
        <v>12.818452128394201</v>
      </c>
      <c r="H18" s="26">
        <f>+[3]Cuadro12!G7</f>
        <v>12.7556593840484</v>
      </c>
      <c r="I18" s="26">
        <f>+[3]Cuadro12!H7</f>
        <v>13.400793339516399</v>
      </c>
      <c r="J18" s="33">
        <f>+[3]Cuadro12!I7</f>
        <v>14.53356658</v>
      </c>
      <c r="K18" s="42">
        <f>+[3]Cuadro12!J7</f>
        <v>6</v>
      </c>
      <c r="L18" s="18"/>
    </row>
    <row r="19" spans="1:15">
      <c r="A19" s="16"/>
      <c r="B19" s="11" t="str">
        <f>+[3]Cuadro12!A8</f>
        <v>Armenia</v>
      </c>
      <c r="C19" s="26">
        <f>+[3]Cuadro12!B8</f>
        <v>0</v>
      </c>
      <c r="D19" s="26">
        <f>+[3]Cuadro12!C8</f>
        <v>0</v>
      </c>
      <c r="E19" s="26">
        <f>+[3]Cuadro12!D8</f>
        <v>10.030655905223499</v>
      </c>
      <c r="F19" s="26">
        <f>+[3]Cuadro12!E8</f>
        <v>10.8677459602568</v>
      </c>
      <c r="G19" s="26">
        <f>+[3]Cuadro12!F8</f>
        <v>9.3206281429386308</v>
      </c>
      <c r="H19" s="26">
        <f>+[3]Cuadro12!G8</f>
        <v>12.108149697172999</v>
      </c>
      <c r="I19" s="26">
        <f>+[3]Cuadro12!H8</f>
        <v>14.1158120491324</v>
      </c>
      <c r="J19" s="33">
        <f>+[3]Cuadro12!I8</f>
        <v>14.45324398</v>
      </c>
      <c r="K19" s="42">
        <f>+[3]Cuadro12!J8</f>
        <v>7</v>
      </c>
      <c r="L19" s="18"/>
    </row>
    <row r="20" spans="1:15">
      <c r="A20" s="16"/>
      <c r="B20" s="11" t="str">
        <f>+[3]Cuadro12!A9</f>
        <v>Popayán</v>
      </c>
      <c r="C20" s="26">
        <f>+[3]Cuadro12!B9</f>
        <v>0</v>
      </c>
      <c r="D20" s="26">
        <f>+[3]Cuadro12!C9</f>
        <v>0</v>
      </c>
      <c r="E20" s="26">
        <f>+[3]Cuadro12!D9</f>
        <v>17.580316969880901</v>
      </c>
      <c r="F20" s="26">
        <f>+[3]Cuadro12!E9</f>
        <v>18.990063791209899</v>
      </c>
      <c r="G20" s="26">
        <f>+[3]Cuadro12!F9</f>
        <v>16.173510588292</v>
      </c>
      <c r="H20" s="26">
        <f>+[3]Cuadro12!G9</f>
        <v>16.770374560588301</v>
      </c>
      <c r="I20" s="26">
        <f>+[3]Cuadro12!H9</f>
        <v>15.2314529677276</v>
      </c>
      <c r="J20" s="33">
        <f>+[3]Cuadro12!I9</f>
        <v>13.903698670000001</v>
      </c>
      <c r="K20" s="42">
        <f>+[3]Cuadro12!J9</f>
        <v>8</v>
      </c>
      <c r="L20" s="18"/>
    </row>
    <row r="21" spans="1:15">
      <c r="A21" s="16"/>
      <c r="B21" s="12" t="str">
        <f>+[3]Cuadro12!A10</f>
        <v>Bogotá</v>
      </c>
      <c r="C21" s="47">
        <f>+[3]Cuadro12!B10</f>
        <v>11.808758010964199</v>
      </c>
      <c r="D21" s="47">
        <f>+[3]Cuadro12!C10</f>
        <v>10.607611958482099</v>
      </c>
      <c r="E21" s="47">
        <f>+[3]Cuadro12!D10</f>
        <v>9.2652109195154608</v>
      </c>
      <c r="F21" s="47">
        <f>+[3]Cuadro12!E10</f>
        <v>10.252219253363901</v>
      </c>
      <c r="G21" s="47">
        <f>+[3]Cuadro12!F10</f>
        <v>11.1459839177853</v>
      </c>
      <c r="H21" s="47">
        <f>+[3]Cuadro12!G10</f>
        <v>13.9555461494994</v>
      </c>
      <c r="I21" s="47">
        <f>+[3]Cuadro12!H10</f>
        <v>13.2007819579787</v>
      </c>
      <c r="J21" s="47">
        <f>+[3]Cuadro12!I10</f>
        <v>13.76494591</v>
      </c>
      <c r="K21" s="96">
        <f>+[3]Cuadro12!J10</f>
        <v>9</v>
      </c>
      <c r="L21" s="18"/>
    </row>
    <row r="22" spans="1:15">
      <c r="A22" s="16"/>
      <c r="B22" s="11" t="str">
        <f>+[3]Cuadro12!A11</f>
        <v>Montería</v>
      </c>
      <c r="C22" s="26">
        <f>+[3]Cuadro12!B11</f>
        <v>16.602008478602801</v>
      </c>
      <c r="D22" s="26">
        <f>+[3]Cuadro12!C11</f>
        <v>15.6124292069593</v>
      </c>
      <c r="E22" s="26">
        <f>+[3]Cuadro12!D11</f>
        <v>14.9328427365646</v>
      </c>
      <c r="F22" s="26">
        <f>+[3]Cuadro12!E11</f>
        <v>14.0065297916464</v>
      </c>
      <c r="G22" s="26">
        <f>+[3]Cuadro12!F11</f>
        <v>11.976128346774001</v>
      </c>
      <c r="H22" s="26">
        <f>+[3]Cuadro12!G11</f>
        <v>15.031638330419099</v>
      </c>
      <c r="I22" s="26">
        <f>+[3]Cuadro12!H11</f>
        <v>14.2018820987727</v>
      </c>
      <c r="J22" s="33">
        <f>+[3]Cuadro12!I11</f>
        <v>13.6088913</v>
      </c>
      <c r="K22" s="42">
        <f>+[3]Cuadro12!J11</f>
        <v>10</v>
      </c>
      <c r="L22" s="18"/>
    </row>
    <row r="23" spans="1:15">
      <c r="A23" s="16"/>
      <c r="B23" s="11" t="str">
        <f>+[3]Cuadro12!A12</f>
        <v>Cali</v>
      </c>
      <c r="C23" s="26">
        <f>+[3]Cuadro12!B12</f>
        <v>15.0041227003197</v>
      </c>
      <c r="D23" s="26">
        <f>+[3]Cuadro12!C12</f>
        <v>15.5188861049417</v>
      </c>
      <c r="E23" s="26">
        <f>+[3]Cuadro12!D12</f>
        <v>12.308809588486699</v>
      </c>
      <c r="F23" s="26">
        <f>+[3]Cuadro12!E12</f>
        <v>10.5104683899214</v>
      </c>
      <c r="G23" s="26">
        <f>+[3]Cuadro12!F12</f>
        <v>16.549115034289301</v>
      </c>
      <c r="H23" s="26">
        <f>+[3]Cuadro12!G12</f>
        <v>17.392965468126899</v>
      </c>
      <c r="I23" s="26">
        <f>+[3]Cuadro12!H12</f>
        <v>12.2551578652138</v>
      </c>
      <c r="J23" s="33">
        <f>+[3]Cuadro12!I12</f>
        <v>12.93341128</v>
      </c>
      <c r="K23" s="42">
        <f>+[3]Cuadro12!J12</f>
        <v>11</v>
      </c>
      <c r="L23" s="18"/>
      <c r="N23" s="22"/>
      <c r="O23" s="31"/>
    </row>
    <row r="24" spans="1:15">
      <c r="A24" s="16"/>
      <c r="B24" s="11" t="str">
        <f>+[3]Cuadro12!A13</f>
        <v>Bucaramanga</v>
      </c>
      <c r="C24" s="26">
        <f>+[3]Cuadro12!B13</f>
        <v>14.1917117820804</v>
      </c>
      <c r="D24" s="26">
        <f>+[3]Cuadro12!C13</f>
        <v>11.9327398997925</v>
      </c>
      <c r="E24" s="26">
        <f>+[3]Cuadro12!D13</f>
        <v>6.5092154013481904</v>
      </c>
      <c r="F24" s="26">
        <f>+[3]Cuadro12!E13</f>
        <v>10.44938162307</v>
      </c>
      <c r="G24" s="26">
        <f>+[3]Cuadro12!F13</f>
        <v>10.6903964381344</v>
      </c>
      <c r="H24" s="26">
        <f>+[3]Cuadro12!G13</f>
        <v>13.992866119799499</v>
      </c>
      <c r="I24" s="26">
        <f>+[3]Cuadro12!H13</f>
        <v>12.8147392696039</v>
      </c>
      <c r="J24" s="33">
        <f>+[3]Cuadro12!I13</f>
        <v>12.927588780000001</v>
      </c>
      <c r="K24" s="42">
        <f>+[3]Cuadro12!J13</f>
        <v>12</v>
      </c>
      <c r="L24" s="18"/>
      <c r="N24" s="22"/>
      <c r="O24" s="31"/>
    </row>
    <row r="25" spans="1:15">
      <c r="A25" s="16"/>
      <c r="B25" s="12" t="str">
        <f>+[3]Cuadro12!A14</f>
        <v>Colombia</v>
      </c>
      <c r="C25" s="27">
        <f>+[3]Cuadro12!B14</f>
        <v>13.785460486597101</v>
      </c>
      <c r="D25" s="27">
        <f>+[3]Cuadro12!C14</f>
        <v>12.691717753533799</v>
      </c>
      <c r="E25" s="27">
        <f>+[3]Cuadro12!D14</f>
        <v>9.3633752152833996</v>
      </c>
      <c r="F25" s="27">
        <f>+[3]Cuadro12!E14</f>
        <v>9.4469401902133701</v>
      </c>
      <c r="G25" s="27">
        <f>+[3]Cuadro12!F14</f>
        <v>11.4907241936079</v>
      </c>
      <c r="H25" s="27">
        <f>+[3]Cuadro12!G14</f>
        <v>12.6110845423618</v>
      </c>
      <c r="I25" s="27">
        <f>+[3]Cuadro12!H14</f>
        <v>11.8676163525253</v>
      </c>
      <c r="J25" s="47">
        <f>+[3]Cuadro12!I14</f>
        <v>12.743478189999999</v>
      </c>
      <c r="K25" s="42">
        <f>+[3]Cuadro12!J14</f>
        <v>0</v>
      </c>
      <c r="L25" s="18"/>
    </row>
    <row r="26" spans="1:15">
      <c r="A26" s="16"/>
      <c r="B26" s="11" t="str">
        <f>+[3]Cuadro12!A15</f>
        <v>Medellín</v>
      </c>
      <c r="C26" s="26">
        <f>+[3]Cuadro12!B15</f>
        <v>10.791565295713299</v>
      </c>
      <c r="D26" s="26">
        <f>+[3]Cuadro12!C15</f>
        <v>10.724448050782501</v>
      </c>
      <c r="E26" s="26">
        <f>+[3]Cuadro12!D15</f>
        <v>9.7688287112616408</v>
      </c>
      <c r="F26" s="26">
        <f>+[3]Cuadro12!E15</f>
        <v>10.3633263782211</v>
      </c>
      <c r="G26" s="26">
        <f>+[3]Cuadro12!F15</f>
        <v>13.3190310537251</v>
      </c>
      <c r="H26" s="26">
        <f>+[3]Cuadro12!G15</f>
        <v>13.384825054132399</v>
      </c>
      <c r="I26" s="26">
        <f>+[3]Cuadro12!H15</f>
        <v>12.681187102971</v>
      </c>
      <c r="J26" s="33">
        <f>+[3]Cuadro12!I15</f>
        <v>12.59153055</v>
      </c>
      <c r="K26" s="42">
        <f>+[3]Cuadro12!J15</f>
        <v>13</v>
      </c>
      <c r="L26" s="18"/>
    </row>
    <row r="27" spans="1:15">
      <c r="A27" s="16"/>
      <c r="B27" s="11" t="str">
        <f>+[3]Cuadro12!A16</f>
        <v>Santa Marta</v>
      </c>
      <c r="C27" s="26">
        <f>+[3]Cuadro12!B16</f>
        <v>0</v>
      </c>
      <c r="D27" s="26">
        <f>+[3]Cuadro12!C16</f>
        <v>0</v>
      </c>
      <c r="E27" s="26">
        <f>+[3]Cuadro12!D16</f>
        <v>11.8352601990442</v>
      </c>
      <c r="F27" s="26">
        <f>+[3]Cuadro12!E16</f>
        <v>12.463461454561299</v>
      </c>
      <c r="G27" s="26">
        <f>+[3]Cuadro12!F16</f>
        <v>16.121427266131501</v>
      </c>
      <c r="H27" s="26">
        <f>+[3]Cuadro12!G16</f>
        <v>9.8593964631723292</v>
      </c>
      <c r="I27" s="26">
        <f>+[3]Cuadro12!H16</f>
        <v>12.524509431381199</v>
      </c>
      <c r="J27" s="33">
        <f>+[3]Cuadro12!I16</f>
        <v>12.366576220000001</v>
      </c>
      <c r="K27" s="42">
        <f>+[3]Cuadro12!J16</f>
        <v>14</v>
      </c>
      <c r="L27" s="18"/>
    </row>
    <row r="28" spans="1:15">
      <c r="A28" s="16"/>
      <c r="B28" s="11" t="str">
        <f>+[3]Cuadro12!A17</f>
        <v>Pereira</v>
      </c>
      <c r="C28" s="26">
        <f>+[3]Cuadro12!B17</f>
        <v>14.6678339031983</v>
      </c>
      <c r="D28" s="26">
        <f>+[3]Cuadro12!C17</f>
        <v>11.429534726904899</v>
      </c>
      <c r="E28" s="26">
        <f>+[3]Cuadro12!D17</f>
        <v>8.5900678202843892</v>
      </c>
      <c r="F28" s="26">
        <f>+[3]Cuadro12!E17</f>
        <v>9.71681756417812</v>
      </c>
      <c r="G28" s="26">
        <f>+[3]Cuadro12!F17</f>
        <v>9.2312112009193008</v>
      </c>
      <c r="H28" s="26">
        <f>+[3]Cuadro12!G17</f>
        <v>11.9539216787188</v>
      </c>
      <c r="I28" s="26">
        <f>+[3]Cuadro12!H17</f>
        <v>11.5060942465403</v>
      </c>
      <c r="J28" s="33">
        <f>+[3]Cuadro12!I17</f>
        <v>12.101225899999999</v>
      </c>
      <c r="K28" s="42">
        <f>+[3]Cuadro12!J17</f>
        <v>15</v>
      </c>
      <c r="L28" s="18"/>
    </row>
    <row r="29" spans="1:15">
      <c r="A29" s="16"/>
      <c r="B29" s="11" t="str">
        <f>+[3]Cuadro12!A18</f>
        <v>Tunja</v>
      </c>
      <c r="C29" s="26">
        <f>+[3]Cuadro12!B18</f>
        <v>0</v>
      </c>
      <c r="D29" s="26">
        <f>+[3]Cuadro12!C18</f>
        <v>0</v>
      </c>
      <c r="E29" s="26">
        <f>+[3]Cuadro12!D18</f>
        <v>10.5637362103319</v>
      </c>
      <c r="F29" s="26">
        <f>+[3]Cuadro12!E18</f>
        <v>7.0937942474327897</v>
      </c>
      <c r="G29" s="26">
        <f>+[3]Cuadro12!F18</f>
        <v>5.7534845927870499</v>
      </c>
      <c r="H29" s="26">
        <f>+[3]Cuadro12!G18</f>
        <v>11.63971877529</v>
      </c>
      <c r="I29" s="26">
        <f>+[3]Cuadro12!H18</f>
        <v>10.3732243531352</v>
      </c>
      <c r="J29" s="33">
        <f>+[3]Cuadro12!I18</f>
        <v>11.920407259999999</v>
      </c>
      <c r="K29" s="42">
        <f>+[3]Cuadro12!J18</f>
        <v>16</v>
      </c>
      <c r="L29" s="18"/>
    </row>
    <row r="30" spans="1:15">
      <c r="A30" s="16"/>
      <c r="B30" s="11" t="str">
        <f>+[3]Cuadro12!A19</f>
        <v>Sincelejo</v>
      </c>
      <c r="C30" s="26">
        <f>+[3]Cuadro12!B19</f>
        <v>0</v>
      </c>
      <c r="D30" s="26">
        <f>+[3]Cuadro12!C19</f>
        <v>0</v>
      </c>
      <c r="E30" s="26">
        <f>+[3]Cuadro12!D19</f>
        <v>12.5457878450222</v>
      </c>
      <c r="F30" s="26">
        <f>+[3]Cuadro12!E19</f>
        <v>9.1148436166841407</v>
      </c>
      <c r="G30" s="26">
        <f>+[3]Cuadro12!F19</f>
        <v>10.475554283169499</v>
      </c>
      <c r="H30" s="26">
        <f>+[3]Cuadro12!G19</f>
        <v>12.0690482665941</v>
      </c>
      <c r="I30" s="26">
        <f>+[3]Cuadro12!H19</f>
        <v>13.610709615252301</v>
      </c>
      <c r="J30" s="33">
        <f>+[3]Cuadro12!I19</f>
        <v>11.82085112</v>
      </c>
      <c r="K30" s="42">
        <f>+[3]Cuadro12!J19</f>
        <v>17</v>
      </c>
      <c r="L30" s="18"/>
    </row>
    <row r="31" spans="1:15">
      <c r="A31" s="16"/>
      <c r="B31" s="11" t="str">
        <f>+[3]Cuadro12!A20</f>
        <v>Barranquilla</v>
      </c>
      <c r="C31" s="26">
        <f>+[3]Cuadro12!B20</f>
        <v>19.5884361914182</v>
      </c>
      <c r="D31" s="26">
        <f>+[3]Cuadro12!C20</f>
        <v>10.642467441882699</v>
      </c>
      <c r="E31" s="26">
        <f>+[3]Cuadro12!D20</f>
        <v>7.7724929919649899</v>
      </c>
      <c r="F31" s="26">
        <f>+[3]Cuadro12!E20</f>
        <v>7.4369637129716804</v>
      </c>
      <c r="G31" s="26">
        <f>+[3]Cuadro12!F20</f>
        <v>8.2444482293058297</v>
      </c>
      <c r="H31" s="26">
        <f>+[3]Cuadro12!G20</f>
        <v>7.2091076466260899</v>
      </c>
      <c r="I31" s="26">
        <f>+[3]Cuadro12!H20</f>
        <v>8.2170998183987294</v>
      </c>
      <c r="J31" s="33">
        <f>+[3]Cuadro12!I20</f>
        <v>11.419779739999999</v>
      </c>
      <c r="K31" s="42">
        <f>+[3]Cuadro12!J20</f>
        <v>18</v>
      </c>
      <c r="L31" s="18"/>
    </row>
    <row r="32" spans="1:15">
      <c r="A32" s="16"/>
      <c r="B32" s="66" t="str">
        <f>+[3]Cuadro12!A21</f>
        <v>Valledupar</v>
      </c>
      <c r="C32" s="26">
        <f>+[3]Cuadro12!B21</f>
        <v>0</v>
      </c>
      <c r="D32" s="26">
        <f>+[3]Cuadro12!C21</f>
        <v>0</v>
      </c>
      <c r="E32" s="26">
        <f>+[3]Cuadro12!D21</f>
        <v>11.698579247440099</v>
      </c>
      <c r="F32" s="26">
        <f>+[3]Cuadro12!E21</f>
        <v>11.9729088636182</v>
      </c>
      <c r="G32" s="26">
        <f>+[3]Cuadro12!F21</f>
        <v>9.4824475433393296</v>
      </c>
      <c r="H32" s="26">
        <f>+[3]Cuadro12!G21</f>
        <v>10.9489447807619</v>
      </c>
      <c r="I32" s="26">
        <f>+[3]Cuadro12!H21</f>
        <v>9.1116751815467207</v>
      </c>
      <c r="J32" s="33">
        <f>+[3]Cuadro12!I21</f>
        <v>11.068540609999999</v>
      </c>
      <c r="K32" s="42">
        <f>+[3]Cuadro12!J21</f>
        <v>19</v>
      </c>
      <c r="L32" s="18"/>
    </row>
    <row r="33" spans="1:14">
      <c r="A33" s="16"/>
      <c r="B33" s="11" t="str">
        <f>+[3]Cuadro12!A22</f>
        <v>Manizales</v>
      </c>
      <c r="C33" s="26">
        <f>+[3]Cuadro12!B22</f>
        <v>17.624755116351398</v>
      </c>
      <c r="D33" s="26">
        <f>+[3]Cuadro12!C22</f>
        <v>15.0115512544587</v>
      </c>
      <c r="E33" s="26">
        <f>+[3]Cuadro12!D22</f>
        <v>10.7820222442526</v>
      </c>
      <c r="F33" s="26">
        <f>+[3]Cuadro12!E22</f>
        <v>9.0361715182163405</v>
      </c>
      <c r="G33" s="26">
        <f>+[3]Cuadro12!F22</f>
        <v>10.9541190647676</v>
      </c>
      <c r="H33" s="26">
        <f>+[3]Cuadro12!G22</f>
        <v>12.3676603172939</v>
      </c>
      <c r="I33" s="26">
        <f>+[3]Cuadro12!H22</f>
        <v>14.1089781074188</v>
      </c>
      <c r="J33" s="33">
        <f>+[3]Cuadro12!I22</f>
        <v>9.7145713649999994</v>
      </c>
      <c r="K33" s="42">
        <f>+[3]Cuadro12!J22</f>
        <v>20</v>
      </c>
      <c r="L33" s="18"/>
    </row>
    <row r="34" spans="1:14">
      <c r="A34" s="16"/>
      <c r="B34" s="11" t="str">
        <f>+[3]Cuadro12!A23</f>
        <v>Quibdó</v>
      </c>
      <c r="C34" s="26">
        <f>+[3]Cuadro12!B23</f>
        <v>0</v>
      </c>
      <c r="D34" s="26">
        <f>+[3]Cuadro12!C23</f>
        <v>0</v>
      </c>
      <c r="E34" s="26">
        <f>+[3]Cuadro12!D23</f>
        <v>6.3338069011151497</v>
      </c>
      <c r="F34" s="26">
        <f>+[3]Cuadro12!E23</f>
        <v>5.0372944645217297</v>
      </c>
      <c r="G34" s="26">
        <f>+[3]Cuadro12!F23</f>
        <v>7.1964769171266898</v>
      </c>
      <c r="H34" s="26">
        <f>+[3]Cuadro12!G23</f>
        <v>3.970073798139</v>
      </c>
      <c r="I34" s="26">
        <f>+[3]Cuadro12!H23</f>
        <v>6.4174620679164898</v>
      </c>
      <c r="J34" s="33">
        <f>+[3]Cuadro12!I23</f>
        <v>9.2567415279999992</v>
      </c>
      <c r="K34" s="42">
        <f>+[3]Cuadro12!J23</f>
        <v>21</v>
      </c>
      <c r="L34" s="18"/>
    </row>
    <row r="35" spans="1:14">
      <c r="A35" s="16"/>
      <c r="B35" s="11" t="str">
        <f>+[3]Cuadro12!A24</f>
        <v>Florencia</v>
      </c>
      <c r="C35" s="26">
        <f>+[3]Cuadro12!B24</f>
        <v>0</v>
      </c>
      <c r="D35" s="26">
        <f>+[3]Cuadro12!C24</f>
        <v>0</v>
      </c>
      <c r="E35" s="26">
        <f>+[3]Cuadro12!D24</f>
        <v>10.053196497504899</v>
      </c>
      <c r="F35" s="26">
        <f>+[3]Cuadro12!E24</f>
        <v>6.8302850671100499</v>
      </c>
      <c r="G35" s="26">
        <f>+[3]Cuadro12!F24</f>
        <v>5.84824108536439</v>
      </c>
      <c r="H35" s="26">
        <f>+[3]Cuadro12!G24</f>
        <v>6.7076810063817103</v>
      </c>
      <c r="I35" s="26">
        <f>+[3]Cuadro12!H24</f>
        <v>7.0502945174444998</v>
      </c>
      <c r="J35" s="33">
        <f>+[3]Cuadro12!I24</f>
        <v>7.2160638090000004</v>
      </c>
      <c r="K35" s="42">
        <f>+[3]Cuadro12!J24</f>
        <v>22</v>
      </c>
      <c r="L35" s="18"/>
    </row>
    <row r="36" spans="1:14" ht="14.25" customHeight="1">
      <c r="A36" s="16"/>
      <c r="B36" s="11" t="str">
        <f>+[3]Cuadro12!A25</f>
        <v>Cartagena</v>
      </c>
      <c r="C36" s="26">
        <f>+[3]Cuadro12!B25</f>
        <v>5.3840668489866799</v>
      </c>
      <c r="D36" s="26">
        <f>+[3]Cuadro12!C25</f>
        <v>14.1244237544492</v>
      </c>
      <c r="E36" s="26">
        <f>+[3]Cuadro12!D25</f>
        <v>8.7852870538382906</v>
      </c>
      <c r="F36" s="26">
        <f>+[3]Cuadro12!E25</f>
        <v>8.4956354409877708</v>
      </c>
      <c r="G36" s="26">
        <f>+[3]Cuadro12!F25</f>
        <v>20.848778771220701</v>
      </c>
      <c r="H36" s="26">
        <f>+[3]Cuadro12!G25</f>
        <v>14.609021421896401</v>
      </c>
      <c r="I36" s="26">
        <f>+[3]Cuadro12!H25</f>
        <v>6.37718523239141</v>
      </c>
      <c r="J36" s="33">
        <f>+[3]Cuadro12!I25</f>
        <v>5.395337874</v>
      </c>
      <c r="K36" s="42">
        <f>+[3]Cuadro12!J25</f>
        <v>23</v>
      </c>
      <c r="L36" s="18"/>
    </row>
    <row r="37" spans="1:14">
      <c r="A37" s="16"/>
      <c r="B37" s="167"/>
      <c r="C37" s="167"/>
      <c r="D37" s="167"/>
      <c r="E37" s="167"/>
      <c r="F37" s="167"/>
      <c r="G37" s="167"/>
      <c r="H37" s="167"/>
      <c r="I37" s="167"/>
      <c r="J37" s="167"/>
      <c r="K37" s="167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14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4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</row>
    <row r="3" spans="1:14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</row>
    <row r="4" spans="1:14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</row>
    <row r="5" spans="1:14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</row>
    <row r="6" spans="1:14">
      <c r="A6" s="16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8"/>
    </row>
    <row r="7" spans="1:14">
      <c r="A7" s="16"/>
      <c r="B7" s="167"/>
      <c r="C7" s="185" t="s">
        <v>114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4">
      <c r="A8" s="16"/>
      <c r="B8" s="167"/>
      <c r="C8" s="183" t="s">
        <v>168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4">
      <c r="A9" s="16"/>
      <c r="B9" s="167"/>
      <c r="C9" s="165"/>
      <c r="D9" s="165"/>
      <c r="E9" s="165"/>
      <c r="F9" s="165"/>
      <c r="G9" s="165"/>
      <c r="H9" s="165"/>
      <c r="I9" s="167"/>
      <c r="J9" s="167"/>
      <c r="K9" s="167"/>
      <c r="L9" s="18"/>
    </row>
    <row r="10" spans="1:14" ht="15.75" customHeight="1">
      <c r="A10" s="16"/>
      <c r="B10" s="11"/>
      <c r="C10" s="184" t="s">
        <v>1</v>
      </c>
      <c r="D10" s="184"/>
      <c r="E10" s="184"/>
      <c r="F10" s="184"/>
      <c r="G10" s="184"/>
      <c r="H10" s="184"/>
      <c r="I10" s="184"/>
      <c r="J10" s="184"/>
      <c r="K10" s="166" t="s">
        <v>158</v>
      </c>
      <c r="L10" s="18"/>
    </row>
    <row r="11" spans="1:14">
      <c r="A11" s="16"/>
      <c r="B11" s="11"/>
      <c r="C11" s="165">
        <f>+'Población en edad de trabajar %'!C11</f>
        <v>2005</v>
      </c>
      <c r="D11" s="165">
        <f>+'Población en edad de trabajar %'!D11</f>
        <v>2006</v>
      </c>
      <c r="E11" s="165">
        <f>+'Población en edad de trabajar %'!E11</f>
        <v>2007</v>
      </c>
      <c r="F11" s="165">
        <f>+'Población en edad de trabajar %'!F11</f>
        <v>2008</v>
      </c>
      <c r="G11" s="165">
        <f>+'Población en edad de trabajar %'!G11</f>
        <v>2009</v>
      </c>
      <c r="H11" s="165">
        <f>+'Población en edad de trabajar %'!H11</f>
        <v>2010</v>
      </c>
      <c r="I11" s="165">
        <f>+'Población en edad de trabajar %'!I11</f>
        <v>2011</v>
      </c>
      <c r="J11" s="165">
        <f>+'Población en edad de trabajar %'!J11</f>
        <v>2012</v>
      </c>
      <c r="K11" s="90"/>
      <c r="L11" s="18"/>
      <c r="N11" s="2"/>
    </row>
    <row r="12" spans="1:14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4">
      <c r="A13" s="16"/>
      <c r="B13" s="11" t="str">
        <f>+[3]Cuadro13!A2</f>
        <v>Ibagué</v>
      </c>
      <c r="C13" s="26">
        <f>+[3]Cuadro13!B2</f>
        <v>9.5927953532539405</v>
      </c>
      <c r="D13" s="26">
        <f>+[3]Cuadro13!C2</f>
        <v>7.7965750317363502</v>
      </c>
      <c r="E13" s="26">
        <f>+[3]Cuadro13!D2</f>
        <v>5.7540029131199404</v>
      </c>
      <c r="F13" s="26">
        <f>+[3]Cuadro13!E2</f>
        <v>6.4538991832958503</v>
      </c>
      <c r="G13" s="26">
        <f>+[3]Cuadro13!F2</f>
        <v>7.4785617516301004</v>
      </c>
      <c r="H13" s="26">
        <f>+[3]Cuadro13!G2</f>
        <v>6.2612693775789401</v>
      </c>
      <c r="I13" s="26">
        <f>+[3]Cuadro13!H2</f>
        <v>6.9282516347553296</v>
      </c>
      <c r="J13" s="33">
        <f>+[3]Cuadro13!I2</f>
        <v>8.7137327389999992</v>
      </c>
      <c r="K13" s="155">
        <f>+[3]Cuadro13!J2</f>
        <v>1</v>
      </c>
      <c r="L13" s="18"/>
    </row>
    <row r="14" spans="1:14">
      <c r="A14" s="16"/>
      <c r="B14" s="11" t="str">
        <f>+[3]Cuadro13!A3</f>
        <v>Pasto</v>
      </c>
      <c r="C14" s="26">
        <f>+[3]Cuadro13!B3</f>
        <v>3.2916761607627998</v>
      </c>
      <c r="D14" s="26">
        <f>+[3]Cuadro13!C3</f>
        <v>4.0504678696002099</v>
      </c>
      <c r="E14" s="26">
        <f>+[3]Cuadro13!D3</f>
        <v>4.1205426218627501</v>
      </c>
      <c r="F14" s="26">
        <f>+[3]Cuadro13!E3</f>
        <v>5.6958013726281802</v>
      </c>
      <c r="G14" s="26">
        <f>+[3]Cuadro13!F3</f>
        <v>4.6166271724968198</v>
      </c>
      <c r="H14" s="26">
        <f>+[3]Cuadro13!G3</f>
        <v>7.3968064616799403</v>
      </c>
      <c r="I14" s="26">
        <f>+[3]Cuadro13!H3</f>
        <v>5.9950157246314104</v>
      </c>
      <c r="J14" s="33">
        <f>+[3]Cuadro13!I3</f>
        <v>6.8692793639999996</v>
      </c>
      <c r="K14" s="42">
        <f>+[3]Cuadro13!J3</f>
        <v>2</v>
      </c>
      <c r="L14" s="18"/>
    </row>
    <row r="15" spans="1:14">
      <c r="A15" s="16"/>
      <c r="B15" s="11" t="str">
        <f>+[3]Cuadro13!A4</f>
        <v>Neiva</v>
      </c>
      <c r="C15" s="26">
        <f>+[3]Cuadro13!B4</f>
        <v>0</v>
      </c>
      <c r="D15" s="26">
        <f>+[3]Cuadro13!C4</f>
        <v>0</v>
      </c>
      <c r="E15" s="26">
        <f>+[3]Cuadro13!D4</f>
        <v>5.4695981989688196</v>
      </c>
      <c r="F15" s="26">
        <f>+[3]Cuadro13!E4</f>
        <v>3.4237765530712601</v>
      </c>
      <c r="G15" s="26">
        <f>+[3]Cuadro13!F4</f>
        <v>4.5866474273245599</v>
      </c>
      <c r="H15" s="26">
        <f>+[3]Cuadro13!G4</f>
        <v>6.4632995919232599</v>
      </c>
      <c r="I15" s="26">
        <f>+[3]Cuadro13!H4</f>
        <v>5.9827666321564497</v>
      </c>
      <c r="J15" s="33">
        <f>+[3]Cuadro13!I4</f>
        <v>6.3739842619999996</v>
      </c>
      <c r="K15" s="42">
        <f>+[3]Cuadro13!J4</f>
        <v>3</v>
      </c>
      <c r="L15" s="18"/>
    </row>
    <row r="16" spans="1:14">
      <c r="A16" s="16"/>
      <c r="B16" s="11" t="str">
        <f>+[3]Cuadro13!A5</f>
        <v>Riohacha</v>
      </c>
      <c r="C16" s="26">
        <f>+[3]Cuadro13!B5</f>
        <v>0</v>
      </c>
      <c r="D16" s="26">
        <f>+[3]Cuadro13!C5</f>
        <v>0</v>
      </c>
      <c r="E16" s="26">
        <f>+[3]Cuadro13!D5</f>
        <v>4.6339587905457398</v>
      </c>
      <c r="F16" s="26">
        <f>+[3]Cuadro13!E5</f>
        <v>5.3348821246601004</v>
      </c>
      <c r="G16" s="26">
        <f>+[3]Cuadro13!F5</f>
        <v>5.3245191785994903</v>
      </c>
      <c r="H16" s="26">
        <f>+[3]Cuadro13!G5</f>
        <v>4.4815221671813799</v>
      </c>
      <c r="I16" s="26">
        <f>+[3]Cuadro13!H5</f>
        <v>1.5430904615688601</v>
      </c>
      <c r="J16" s="33">
        <f>+[3]Cuadro13!I5</f>
        <v>6.2983874809999998</v>
      </c>
      <c r="K16" s="42">
        <f>+[3]Cuadro13!J5</f>
        <v>4</v>
      </c>
      <c r="L16" s="18"/>
    </row>
    <row r="17" spans="1:15">
      <c r="A17" s="16"/>
      <c r="B17" s="12" t="str">
        <f>+[3]Cuadro13!A6</f>
        <v>Bogotá</v>
      </c>
      <c r="C17" s="47">
        <f>+[3]Cuadro13!B6</f>
        <v>5.4524606661027004</v>
      </c>
      <c r="D17" s="47">
        <f>+[3]Cuadro13!C6</f>
        <v>5.8118398578310098</v>
      </c>
      <c r="E17" s="47">
        <f>+[3]Cuadro13!D6</f>
        <v>2.4497552413255299</v>
      </c>
      <c r="F17" s="47">
        <f>+[3]Cuadro13!E6</f>
        <v>3.1567234150897798</v>
      </c>
      <c r="G17" s="47">
        <f>+[3]Cuadro13!F6</f>
        <v>3.3905492087603202</v>
      </c>
      <c r="H17" s="47">
        <f>+[3]Cuadro13!G6</f>
        <v>5.8036292812802799</v>
      </c>
      <c r="I17" s="47">
        <f>+[3]Cuadro13!H6</f>
        <v>5.6535424386697404</v>
      </c>
      <c r="J17" s="47">
        <f>+[3]Cuadro13!I6</f>
        <v>6.1054518440000001</v>
      </c>
      <c r="K17" s="96">
        <f>+[3]Cuadro13!J6</f>
        <v>5</v>
      </c>
      <c r="L17" s="18"/>
    </row>
    <row r="18" spans="1:15">
      <c r="A18" s="16"/>
      <c r="B18" s="11" t="str">
        <f>+[3]Cuadro13!A7</f>
        <v>Medellín</v>
      </c>
      <c r="C18" s="26">
        <f>+[3]Cuadro13!B7</f>
        <v>4.3740901742975904</v>
      </c>
      <c r="D18" s="26">
        <f>+[3]Cuadro13!C7</f>
        <v>3.1492874546485501</v>
      </c>
      <c r="E18" s="26">
        <f>+[3]Cuadro13!D7</f>
        <v>3.62134218225426</v>
      </c>
      <c r="F18" s="26">
        <f>+[3]Cuadro13!E7</f>
        <v>4.2741768389904999</v>
      </c>
      <c r="G18" s="26">
        <f>+[3]Cuadro13!F7</f>
        <v>5.9168716483178203</v>
      </c>
      <c r="H18" s="26">
        <f>+[3]Cuadro13!G7</f>
        <v>6.5035588679392804</v>
      </c>
      <c r="I18" s="26">
        <f>+[3]Cuadro13!H7</f>
        <v>4.9275797332401901</v>
      </c>
      <c r="J18" s="33">
        <f>+[3]Cuadro13!I7</f>
        <v>5.9723883860000004</v>
      </c>
      <c r="K18" s="42">
        <f>+[3]Cuadro13!J7</f>
        <v>6</v>
      </c>
      <c r="L18" s="18"/>
    </row>
    <row r="19" spans="1:15">
      <c r="A19" s="16"/>
      <c r="B19" s="11" t="str">
        <f>+[3]Cuadro13!A8</f>
        <v>Cúcuta</v>
      </c>
      <c r="C19" s="26">
        <f>+[3]Cuadro13!B8</f>
        <v>4.37693469842913</v>
      </c>
      <c r="D19" s="26">
        <f>+[3]Cuadro13!C8</f>
        <v>3.5493907859645502</v>
      </c>
      <c r="E19" s="26">
        <f>+[3]Cuadro13!D8</f>
        <v>4.7632305469781304</v>
      </c>
      <c r="F19" s="26">
        <f>+[3]Cuadro13!E8</f>
        <v>2.27736312196771</v>
      </c>
      <c r="G19" s="26">
        <f>+[3]Cuadro13!F8</f>
        <v>3.08811361373089</v>
      </c>
      <c r="H19" s="26">
        <f>+[3]Cuadro13!G8</f>
        <v>5.7306703330902797</v>
      </c>
      <c r="I19" s="26">
        <f>+[3]Cuadro13!H8</f>
        <v>4.4009053979619903</v>
      </c>
      <c r="J19" s="33">
        <f>+[3]Cuadro13!I8</f>
        <v>4.965671704</v>
      </c>
      <c r="K19" s="42">
        <f>+[3]Cuadro13!J8</f>
        <v>7</v>
      </c>
      <c r="L19" s="18"/>
    </row>
    <row r="20" spans="1:15">
      <c r="A20" s="16"/>
      <c r="B20" s="12" t="str">
        <f>+[3]Cuadro13!A9</f>
        <v>Colombia</v>
      </c>
      <c r="C20" s="27">
        <f>+[3]Cuadro13!B9</f>
        <v>5.1165881257615302</v>
      </c>
      <c r="D20" s="27">
        <f>+[3]Cuadro13!C9</f>
        <v>5.0222411856951599</v>
      </c>
      <c r="E20" s="27">
        <f>+[3]Cuadro13!D9</f>
        <v>3.1927137849101399</v>
      </c>
      <c r="F20" s="27">
        <f>+[3]Cuadro13!E9</f>
        <v>3.1425681168970301</v>
      </c>
      <c r="G20" s="27">
        <f>+[3]Cuadro13!F9</f>
        <v>4.0893395524558196</v>
      </c>
      <c r="H20" s="27">
        <f>+[3]Cuadro13!G9</f>
        <v>4.85912113605883</v>
      </c>
      <c r="I20" s="27">
        <f>+[3]Cuadro13!H9</f>
        <v>4.4281240078334498</v>
      </c>
      <c r="J20" s="47">
        <f>+[3]Cuadro13!I9</f>
        <v>4.9518486990000001</v>
      </c>
      <c r="K20" s="42">
        <f>+[3]Cuadro13!J9</f>
        <v>0</v>
      </c>
      <c r="L20" s="18"/>
    </row>
    <row r="21" spans="1:15">
      <c r="A21" s="16"/>
      <c r="B21" s="11" t="str">
        <f>+[3]Cuadro13!A10</f>
        <v>Bucaramanga</v>
      </c>
      <c r="C21" s="26">
        <f>+[3]Cuadro13!B10</f>
        <v>4.4677709564999102</v>
      </c>
      <c r="D21" s="26">
        <f>+[3]Cuadro13!C10</f>
        <v>4.4680239547435496</v>
      </c>
      <c r="E21" s="26">
        <f>+[3]Cuadro13!D10</f>
        <v>1.67580887142651</v>
      </c>
      <c r="F21" s="26">
        <f>+[3]Cuadro13!E10</f>
        <v>3.29910165583708</v>
      </c>
      <c r="G21" s="26">
        <f>+[3]Cuadro13!F10</f>
        <v>3.73747500400476</v>
      </c>
      <c r="H21" s="26">
        <f>+[3]Cuadro13!G10</f>
        <v>5.0286608047273003</v>
      </c>
      <c r="I21" s="26">
        <f>+[3]Cuadro13!H10</f>
        <v>5.8034165611189401</v>
      </c>
      <c r="J21" s="33">
        <f>+[3]Cuadro13!I10</f>
        <v>4.7903160680000001</v>
      </c>
      <c r="K21" s="42">
        <f>+[3]Cuadro13!J10</f>
        <v>8</v>
      </c>
      <c r="L21" s="18"/>
    </row>
    <row r="22" spans="1:15">
      <c r="A22" s="16"/>
      <c r="B22" s="11" t="str">
        <f>+[3]Cuadro13!A11</f>
        <v>Armenia</v>
      </c>
      <c r="C22" s="26">
        <f>+[3]Cuadro13!B11</f>
        <v>0</v>
      </c>
      <c r="D22" s="26">
        <f>+[3]Cuadro13!C11</f>
        <v>0</v>
      </c>
      <c r="E22" s="26">
        <f>+[3]Cuadro13!D11</f>
        <v>3.2535696916376602</v>
      </c>
      <c r="F22" s="26">
        <f>+[3]Cuadro13!E11</f>
        <v>5.7162492518994101</v>
      </c>
      <c r="G22" s="26">
        <f>+[3]Cuadro13!F11</f>
        <v>4.6843848605202396</v>
      </c>
      <c r="H22" s="26">
        <f>+[3]Cuadro13!G11</f>
        <v>5.1705005030677302</v>
      </c>
      <c r="I22" s="26">
        <f>+[3]Cuadro13!H11</f>
        <v>3.9712015369325102</v>
      </c>
      <c r="J22" s="33">
        <f>+[3]Cuadro13!I11</f>
        <v>4.6510517770000002</v>
      </c>
      <c r="K22" s="42">
        <f>+[3]Cuadro13!J11</f>
        <v>9</v>
      </c>
      <c r="L22" s="18"/>
    </row>
    <row r="23" spans="1:15">
      <c r="A23" s="16"/>
      <c r="B23" s="11" t="str">
        <f>+[3]Cuadro13!A12</f>
        <v>Cali</v>
      </c>
      <c r="C23" s="26">
        <f>+[3]Cuadro13!B12</f>
        <v>6.8888853036537299</v>
      </c>
      <c r="D23" s="26">
        <f>+[3]Cuadro13!C12</f>
        <v>5.7133827524459297</v>
      </c>
      <c r="E23" s="26">
        <f>+[3]Cuadro13!D12</f>
        <v>4.5703046471003104</v>
      </c>
      <c r="F23" s="26">
        <f>+[3]Cuadro13!E12</f>
        <v>4.2674724491371503</v>
      </c>
      <c r="G23" s="26">
        <f>+[3]Cuadro13!F12</f>
        <v>6.5231733219302201</v>
      </c>
      <c r="H23" s="26">
        <f>+[3]Cuadro13!G12</f>
        <v>8.2109073790922604</v>
      </c>
      <c r="I23" s="26">
        <f>+[3]Cuadro13!H12</f>
        <v>3.70665670417028</v>
      </c>
      <c r="J23" s="33">
        <f>+[3]Cuadro13!I12</f>
        <v>4.4515497689999997</v>
      </c>
      <c r="K23" s="42">
        <f>+[3]Cuadro13!J12</f>
        <v>10</v>
      </c>
      <c r="L23" s="18"/>
      <c r="N23" s="22"/>
      <c r="O23" s="31"/>
    </row>
    <row r="24" spans="1:15">
      <c r="A24" s="16"/>
      <c r="B24" s="11" t="str">
        <f>+[3]Cuadro13!A13</f>
        <v>Tunja</v>
      </c>
      <c r="C24" s="26">
        <f>+[3]Cuadro13!B13</f>
        <v>0</v>
      </c>
      <c r="D24" s="26">
        <f>+[3]Cuadro13!C13</f>
        <v>0</v>
      </c>
      <c r="E24" s="26">
        <f>+[3]Cuadro13!D13</f>
        <v>4.1522087767896201</v>
      </c>
      <c r="F24" s="26">
        <f>+[3]Cuadro13!E13</f>
        <v>2.2925038834640001</v>
      </c>
      <c r="G24" s="26">
        <f>+[3]Cuadro13!F13</f>
        <v>1.2728474101059899</v>
      </c>
      <c r="H24" s="26">
        <f>+[3]Cuadro13!G13</f>
        <v>3.4369099001888301</v>
      </c>
      <c r="I24" s="26">
        <f>+[3]Cuadro13!H13</f>
        <v>2.5361694445128302</v>
      </c>
      <c r="J24" s="33">
        <f>+[3]Cuadro13!I13</f>
        <v>4.4190194219999999</v>
      </c>
      <c r="K24" s="42">
        <f>+[3]Cuadro13!J13</f>
        <v>11</v>
      </c>
      <c r="L24" s="18"/>
      <c r="N24" s="22"/>
      <c r="O24" s="31"/>
    </row>
    <row r="25" spans="1:15">
      <c r="A25" s="16"/>
      <c r="B25" s="11" t="str">
        <f>+[3]Cuadro13!A14</f>
        <v>Manizales</v>
      </c>
      <c r="C25" s="26">
        <f>+[3]Cuadro13!B14</f>
        <v>7.2754841647931396</v>
      </c>
      <c r="D25" s="26">
        <f>+[3]Cuadro13!C14</f>
        <v>4.9151152115347001</v>
      </c>
      <c r="E25" s="26">
        <f>+[3]Cuadro13!D14</f>
        <v>4.3811915220018403</v>
      </c>
      <c r="F25" s="26">
        <f>+[3]Cuadro13!E14</f>
        <v>3.1778201924401301</v>
      </c>
      <c r="G25" s="26">
        <f>+[3]Cuadro13!F14</f>
        <v>4.6873228825692896</v>
      </c>
      <c r="H25" s="26">
        <f>+[3]Cuadro13!G14</f>
        <v>4.1817563647373897</v>
      </c>
      <c r="I25" s="26">
        <f>+[3]Cuadro13!H14</f>
        <v>5.4437408475482698</v>
      </c>
      <c r="J25" s="33">
        <f>+[3]Cuadro13!I14</f>
        <v>4.1944815489999998</v>
      </c>
      <c r="K25" s="42">
        <f>+[3]Cuadro13!J14</f>
        <v>12</v>
      </c>
      <c r="L25" s="18"/>
    </row>
    <row r="26" spans="1:15">
      <c r="A26" s="16"/>
      <c r="B26" s="11" t="str">
        <f>+[3]Cuadro13!A15</f>
        <v>Pereira</v>
      </c>
      <c r="C26" s="26">
        <f>+[3]Cuadro13!B15</f>
        <v>6.1911373739330697</v>
      </c>
      <c r="D26" s="26">
        <f>+[3]Cuadro13!C15</f>
        <v>3.8711998646616901</v>
      </c>
      <c r="E26" s="26">
        <f>+[3]Cuadro13!D15</f>
        <v>2.4462446821449202</v>
      </c>
      <c r="F26" s="26">
        <f>+[3]Cuadro13!E15</f>
        <v>2.7116501970028302</v>
      </c>
      <c r="G26" s="26">
        <f>+[3]Cuadro13!F15</f>
        <v>2.6571295268294199</v>
      </c>
      <c r="H26" s="26">
        <f>+[3]Cuadro13!G15</f>
        <v>4.7051881545577201</v>
      </c>
      <c r="I26" s="26">
        <f>+[3]Cuadro13!H15</f>
        <v>2.7443448878363701</v>
      </c>
      <c r="J26" s="33">
        <f>+[3]Cuadro13!I15</f>
        <v>3.5386960379999999</v>
      </c>
      <c r="K26" s="42">
        <f>+[3]Cuadro13!J15</f>
        <v>13</v>
      </c>
      <c r="L26" s="18"/>
    </row>
    <row r="27" spans="1:15">
      <c r="A27" s="16"/>
      <c r="B27" s="11" t="str">
        <f>+[3]Cuadro13!A16</f>
        <v>Quibdó</v>
      </c>
      <c r="C27" s="26">
        <f>+[3]Cuadro13!B16</f>
        <v>0</v>
      </c>
      <c r="D27" s="26">
        <f>+[3]Cuadro13!C16</f>
        <v>0</v>
      </c>
      <c r="E27" s="26">
        <f>+[3]Cuadro13!D16</f>
        <v>0.63542416752622499</v>
      </c>
      <c r="F27" s="26">
        <f>+[3]Cuadro13!E16</f>
        <v>1.1673583318698999</v>
      </c>
      <c r="G27" s="26">
        <f>+[3]Cuadro13!F16</f>
        <v>0.67420273548750098</v>
      </c>
      <c r="H27" s="26">
        <f>+[3]Cuadro13!G16</f>
        <v>0.64720107058169796</v>
      </c>
      <c r="I27" s="26">
        <f>+[3]Cuadro13!H16</f>
        <v>1.42449709092292</v>
      </c>
      <c r="J27" s="33">
        <f>+[3]Cuadro13!I16</f>
        <v>3.4694604600000001</v>
      </c>
      <c r="K27" s="42">
        <f>+[3]Cuadro13!J16</f>
        <v>14</v>
      </c>
      <c r="L27" s="18"/>
    </row>
    <row r="28" spans="1:15">
      <c r="A28" s="16"/>
      <c r="B28" s="11" t="str">
        <f>+[3]Cuadro13!A17</f>
        <v>Popayán</v>
      </c>
      <c r="C28" s="26">
        <f>+[3]Cuadro13!B17</f>
        <v>0</v>
      </c>
      <c r="D28" s="26">
        <f>+[3]Cuadro13!C17</f>
        <v>0</v>
      </c>
      <c r="E28" s="26">
        <f>+[3]Cuadro13!D17</f>
        <v>5.9730157823709904</v>
      </c>
      <c r="F28" s="26">
        <f>+[3]Cuadro13!E17</f>
        <v>5.2295532309253296</v>
      </c>
      <c r="G28" s="26">
        <f>+[3]Cuadro13!F17</f>
        <v>4.3305330906724198</v>
      </c>
      <c r="H28" s="26">
        <f>+[3]Cuadro13!G17</f>
        <v>5.3722228315141196</v>
      </c>
      <c r="I28" s="26">
        <f>+[3]Cuadro13!H17</f>
        <v>4.3777849102322799</v>
      </c>
      <c r="J28" s="33">
        <f>+[3]Cuadro13!I17</f>
        <v>3.2541857630000002</v>
      </c>
      <c r="K28" s="42">
        <f>+[3]Cuadro13!J17</f>
        <v>15</v>
      </c>
      <c r="L28" s="18"/>
    </row>
    <row r="29" spans="1:15">
      <c r="A29" s="16"/>
      <c r="B29" s="11" t="str">
        <f>+[3]Cuadro13!A18</f>
        <v>Villavicencio</v>
      </c>
      <c r="C29" s="26">
        <f>+[3]Cuadro13!B18</f>
        <v>4.8453759555851104</v>
      </c>
      <c r="D29" s="26">
        <f>+[3]Cuadro13!C18</f>
        <v>1.9019990722868101</v>
      </c>
      <c r="E29" s="26">
        <f>+[3]Cuadro13!D18</f>
        <v>3.7956770821445698</v>
      </c>
      <c r="F29" s="26">
        <f>+[3]Cuadro13!E18</f>
        <v>2.1865733581757998</v>
      </c>
      <c r="G29" s="26">
        <f>+[3]Cuadro13!F18</f>
        <v>2.4867178153489302</v>
      </c>
      <c r="H29" s="26">
        <f>+[3]Cuadro13!G18</f>
        <v>2.85733087654646</v>
      </c>
      <c r="I29" s="26">
        <f>+[3]Cuadro13!H18</f>
        <v>3.9739265384219</v>
      </c>
      <c r="J29" s="33">
        <f>+[3]Cuadro13!I18</f>
        <v>3.2442633359999999</v>
      </c>
      <c r="K29" s="42">
        <f>+[3]Cuadro13!J18</f>
        <v>16</v>
      </c>
      <c r="L29" s="18"/>
    </row>
    <row r="30" spans="1:15">
      <c r="A30" s="16"/>
      <c r="B30" s="11" t="str">
        <f>+[3]Cuadro13!A19</f>
        <v>Sincelejo</v>
      </c>
      <c r="C30" s="26">
        <f>+[3]Cuadro13!B19</f>
        <v>0</v>
      </c>
      <c r="D30" s="26">
        <f>+[3]Cuadro13!C19</f>
        <v>0</v>
      </c>
      <c r="E30" s="26">
        <f>+[3]Cuadro13!D19</f>
        <v>4.9093065735170596</v>
      </c>
      <c r="F30" s="26">
        <f>+[3]Cuadro13!E19</f>
        <v>3.03899222349528</v>
      </c>
      <c r="G30" s="26">
        <f>+[3]Cuadro13!F19</f>
        <v>2.43630117377612</v>
      </c>
      <c r="H30" s="26">
        <f>+[3]Cuadro13!G19</f>
        <v>2.4726830594973399</v>
      </c>
      <c r="I30" s="26">
        <f>+[3]Cuadro13!H19</f>
        <v>2.1437011035400499</v>
      </c>
      <c r="J30" s="33">
        <f>+[3]Cuadro13!I19</f>
        <v>3.18069632</v>
      </c>
      <c r="K30" s="42">
        <f>+[3]Cuadro13!J19</f>
        <v>17</v>
      </c>
      <c r="L30" s="18"/>
    </row>
    <row r="31" spans="1:15">
      <c r="A31" s="16"/>
      <c r="B31" s="11" t="str">
        <f>+[3]Cuadro13!A20</f>
        <v>Barranquilla</v>
      </c>
      <c r="C31" s="26">
        <f>+[3]Cuadro13!B20</f>
        <v>4.6020562102771096</v>
      </c>
      <c r="D31" s="26">
        <f>+[3]Cuadro13!C20</f>
        <v>1.1830802893205501</v>
      </c>
      <c r="E31" s="26">
        <f>+[3]Cuadro13!D20</f>
        <v>1.6723535052259899</v>
      </c>
      <c r="F31" s="26">
        <f>+[3]Cuadro13!E20</f>
        <v>1.8244588339300001</v>
      </c>
      <c r="G31" s="26">
        <f>+[3]Cuadro13!F20</f>
        <v>1.3320346527714899</v>
      </c>
      <c r="H31" s="26">
        <f>+[3]Cuadro13!G20</f>
        <v>1.7381467037473699</v>
      </c>
      <c r="I31" s="26">
        <f>+[3]Cuadro13!H20</f>
        <v>2.0849627915239299</v>
      </c>
      <c r="J31" s="33">
        <f>+[3]Cuadro13!I20</f>
        <v>3.1041175409999999</v>
      </c>
      <c r="K31" s="42">
        <f>+[3]Cuadro13!J20</f>
        <v>18</v>
      </c>
      <c r="L31" s="18"/>
    </row>
    <row r="32" spans="1:15">
      <c r="A32" s="16"/>
      <c r="B32" s="66" t="str">
        <f>+[3]Cuadro13!A21</f>
        <v>Montería</v>
      </c>
      <c r="C32" s="26">
        <f>+[3]Cuadro13!B21</f>
        <v>6.3951637828038397</v>
      </c>
      <c r="D32" s="26">
        <f>+[3]Cuadro13!C21</f>
        <v>5.3257669671003596</v>
      </c>
      <c r="E32" s="26">
        <f>+[3]Cuadro13!D21</f>
        <v>4.5795356483368401</v>
      </c>
      <c r="F32" s="26">
        <f>+[3]Cuadro13!E21</f>
        <v>4.0302245724591499</v>
      </c>
      <c r="G32" s="26">
        <f>+[3]Cuadro13!F21</f>
        <v>2.16469161031887</v>
      </c>
      <c r="H32" s="26">
        <f>+[3]Cuadro13!G21</f>
        <v>3.2674707039603099</v>
      </c>
      <c r="I32" s="26">
        <f>+[3]Cuadro13!H21</f>
        <v>1.62150654634481</v>
      </c>
      <c r="J32" s="33">
        <f>+[3]Cuadro13!I21</f>
        <v>2.2837048599999998</v>
      </c>
      <c r="K32" s="42">
        <f>+[3]Cuadro13!J21</f>
        <v>19</v>
      </c>
      <c r="L32" s="18"/>
    </row>
    <row r="33" spans="1:14">
      <c r="A33" s="16"/>
      <c r="B33" s="11" t="str">
        <f>+[3]Cuadro13!A22</f>
        <v>Santa Marta</v>
      </c>
      <c r="C33" s="26">
        <f>+[3]Cuadro13!B22</f>
        <v>0</v>
      </c>
      <c r="D33" s="26">
        <f>+[3]Cuadro13!C22</f>
        <v>0</v>
      </c>
      <c r="E33" s="26">
        <f>+[3]Cuadro13!D22</f>
        <v>3.5722877769288099</v>
      </c>
      <c r="F33" s="26">
        <f>+[3]Cuadro13!E22</f>
        <v>1.8830984686532</v>
      </c>
      <c r="G33" s="26">
        <f>+[3]Cuadro13!F22</f>
        <v>2.7892518993365201</v>
      </c>
      <c r="H33" s="26">
        <f>+[3]Cuadro13!G22</f>
        <v>2.0841958298761298</v>
      </c>
      <c r="I33" s="26">
        <f>+[3]Cuadro13!H22</f>
        <v>2.3895534512488199</v>
      </c>
      <c r="J33" s="33">
        <f>+[3]Cuadro13!I22</f>
        <v>2.0913337209999998</v>
      </c>
      <c r="K33" s="42">
        <f>+[3]Cuadro13!J22</f>
        <v>20</v>
      </c>
      <c r="L33" s="18"/>
    </row>
    <row r="34" spans="1:14">
      <c r="A34" s="16"/>
      <c r="B34" s="11" t="str">
        <f>+[3]Cuadro13!A23</f>
        <v>Cartagena</v>
      </c>
      <c r="C34" s="26">
        <f>+[3]Cuadro13!B23</f>
        <v>0.46095228702885399</v>
      </c>
      <c r="D34" s="26">
        <f>+[3]Cuadro13!C23</f>
        <v>1.3050093738961901</v>
      </c>
      <c r="E34" s="26">
        <f>+[3]Cuadro13!D23</f>
        <v>2.5682042466494801</v>
      </c>
      <c r="F34" s="26">
        <f>+[3]Cuadro13!E23</f>
        <v>1.39499048167148</v>
      </c>
      <c r="G34" s="26">
        <f>+[3]Cuadro13!F23</f>
        <v>2.0110387192215802</v>
      </c>
      <c r="H34" s="26">
        <f>+[3]Cuadro13!G23</f>
        <v>1.90218637224932</v>
      </c>
      <c r="I34" s="26">
        <f>+[3]Cuadro13!H23</f>
        <v>0.69996636556606395</v>
      </c>
      <c r="J34" s="33">
        <f>+[3]Cuadro13!I23</f>
        <v>1.9125062319999999</v>
      </c>
      <c r="K34" s="42">
        <f>+[3]Cuadro13!J23</f>
        <v>21</v>
      </c>
      <c r="L34" s="18"/>
    </row>
    <row r="35" spans="1:14">
      <c r="A35" s="16"/>
      <c r="B35" s="11" t="str">
        <f>+[3]Cuadro13!A24</f>
        <v>Valledupar</v>
      </c>
      <c r="C35" s="26">
        <f>+[3]Cuadro13!B24</f>
        <v>0</v>
      </c>
      <c r="D35" s="26">
        <f>+[3]Cuadro13!C24</f>
        <v>0</v>
      </c>
      <c r="E35" s="26">
        <f>+[3]Cuadro13!D24</f>
        <v>2.6413746754390099</v>
      </c>
      <c r="F35" s="26">
        <f>+[3]Cuadro13!E24</f>
        <v>1.9140792181194299</v>
      </c>
      <c r="G35" s="26">
        <f>+[3]Cuadro13!F24</f>
        <v>0.76141427470272605</v>
      </c>
      <c r="H35" s="26">
        <f>+[3]Cuadro13!G24</f>
        <v>1.4948242416134301</v>
      </c>
      <c r="I35" s="26">
        <f>+[3]Cuadro13!H24</f>
        <v>1.36862433554871</v>
      </c>
      <c r="J35" s="33">
        <f>+[3]Cuadro13!I24</f>
        <v>1.1970589789999999</v>
      </c>
      <c r="K35" s="42">
        <f>+[3]Cuadro13!J24</f>
        <v>22</v>
      </c>
      <c r="L35" s="18"/>
    </row>
    <row r="36" spans="1:14" ht="14.25" customHeight="1">
      <c r="A36" s="16"/>
      <c r="B36" s="11" t="str">
        <f>+[3]Cuadro13!A25</f>
        <v>Florencia</v>
      </c>
      <c r="C36" s="26">
        <f>+[3]Cuadro13!B25</f>
        <v>0</v>
      </c>
      <c r="D36" s="26">
        <f>+[3]Cuadro13!C25</f>
        <v>0</v>
      </c>
      <c r="E36" s="26">
        <f>+[3]Cuadro13!D25</f>
        <v>4.2692543075040001</v>
      </c>
      <c r="F36" s="26">
        <f>+[3]Cuadro13!E25</f>
        <v>2.1922214993132401</v>
      </c>
      <c r="G36" s="26">
        <f>+[3]Cuadro13!F25</f>
        <v>1.27866490575099</v>
      </c>
      <c r="H36" s="26">
        <f>+[3]Cuadro13!G25</f>
        <v>0.92052706487305502</v>
      </c>
      <c r="I36" s="26">
        <f>+[3]Cuadro13!H25</f>
        <v>1.99632186358911</v>
      </c>
      <c r="J36" s="33">
        <f>+[3]Cuadro13!I25</f>
        <v>1.1615815089999999</v>
      </c>
      <c r="K36" s="42">
        <f>+[3]Cuadro13!J25</f>
        <v>23</v>
      </c>
      <c r="L36" s="18"/>
    </row>
    <row r="37" spans="1:14">
      <c r="A37" s="16"/>
      <c r="B37" s="167"/>
      <c r="C37" s="167"/>
      <c r="D37" s="167"/>
      <c r="E37" s="167"/>
      <c r="F37" s="167"/>
      <c r="G37" s="167"/>
      <c r="H37" s="167"/>
      <c r="I37" s="167"/>
      <c r="J37" s="167"/>
      <c r="K37" s="167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15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4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5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</row>
    <row r="3" spans="1:15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</row>
    <row r="4" spans="1:15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</row>
    <row r="5" spans="1:15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</row>
    <row r="6" spans="1:15">
      <c r="A6" s="16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8"/>
    </row>
    <row r="7" spans="1:15">
      <c r="A7" s="16"/>
      <c r="B7" s="167"/>
      <c r="C7" s="185" t="s">
        <v>115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67"/>
      <c r="C8" s="183" t="s">
        <v>168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67"/>
      <c r="C9" s="165"/>
      <c r="D9" s="165"/>
      <c r="E9" s="165"/>
      <c r="F9" s="165"/>
      <c r="G9" s="165"/>
      <c r="H9" s="165"/>
      <c r="I9" s="167"/>
      <c r="J9" s="167"/>
      <c r="K9" s="167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4"/>
      <c r="I10" s="184"/>
      <c r="J10" s="184"/>
      <c r="K10" s="156" t="s">
        <v>164</v>
      </c>
      <c r="L10" s="18"/>
    </row>
    <row r="11" spans="1:15">
      <c r="A11" s="16"/>
      <c r="B11" s="11"/>
      <c r="C11" s="165">
        <f>+'Población en edad de trabajar %'!C11</f>
        <v>2005</v>
      </c>
      <c r="D11" s="165">
        <f>+'Población en edad de trabajar %'!D11</f>
        <v>2006</v>
      </c>
      <c r="E11" s="165">
        <f>+'Población en edad de trabajar %'!E11</f>
        <v>2007</v>
      </c>
      <c r="F11" s="165">
        <f>+'Población en edad de trabajar %'!F11</f>
        <v>2008</v>
      </c>
      <c r="G11" s="165">
        <f>+'Población en edad de trabajar %'!G11</f>
        <v>2009</v>
      </c>
      <c r="H11" s="165">
        <f>+'Población en edad de trabajar %'!H11</f>
        <v>2010</v>
      </c>
      <c r="I11" s="165">
        <f>+'Población en edad de trabajar %'!I11</f>
        <v>2011</v>
      </c>
      <c r="J11" s="165">
        <f>+'Población en edad de trabajar %'!J11</f>
        <v>2012</v>
      </c>
      <c r="K11" s="157"/>
      <c r="L11" s="18"/>
      <c r="O11" s="2"/>
    </row>
    <row r="12" spans="1:15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5">
      <c r="A13" s="16"/>
      <c r="B13" s="11" t="str">
        <f>+[3]Cuadro14!A2</f>
        <v>Cúcuta</v>
      </c>
      <c r="C13" s="26">
        <f>+[3]Cuadro14!B2</f>
        <v>0.91085055407992999</v>
      </c>
      <c r="D13" s="26">
        <f>+[3]Cuadro14!C2</f>
        <v>3.84514821057205</v>
      </c>
      <c r="E13" s="26">
        <f>+[3]Cuadro14!D2</f>
        <v>6.2375638115189798</v>
      </c>
      <c r="F13" s="26">
        <f>+[3]Cuadro14!E2</f>
        <v>6.7598713905417496</v>
      </c>
      <c r="G13" s="26">
        <f>+[3]Cuadro14!F2</f>
        <v>5.9143613437994196</v>
      </c>
      <c r="H13" s="26">
        <f>+[3]Cuadro14!G2</f>
        <v>7.2152669592271801</v>
      </c>
      <c r="I13" s="26">
        <f>+[3]Cuadro14!H2</f>
        <v>6.34002340952906</v>
      </c>
      <c r="J13" s="33">
        <f>+[3]Cuadro14!I2</f>
        <v>10.20443079</v>
      </c>
      <c r="K13" s="42">
        <f>+[3]Cuadro14!J2</f>
        <v>1</v>
      </c>
      <c r="L13" s="18"/>
    </row>
    <row r="14" spans="1:15">
      <c r="A14" s="16"/>
      <c r="B14" s="11" t="str">
        <f>+[3]Cuadro14!A3</f>
        <v>Neiva</v>
      </c>
      <c r="C14" s="26">
        <f>+[3]Cuadro14!B3</f>
        <v>0</v>
      </c>
      <c r="D14" s="26">
        <f>+[3]Cuadro14!C3</f>
        <v>0</v>
      </c>
      <c r="E14" s="26">
        <f>+[3]Cuadro14!D3</f>
        <v>9.1602551147499405</v>
      </c>
      <c r="F14" s="26">
        <f>+[3]Cuadro14!E3</f>
        <v>10.176279256339599</v>
      </c>
      <c r="G14" s="26">
        <f>+[3]Cuadro14!F3</f>
        <v>10.5148430351235</v>
      </c>
      <c r="H14" s="26">
        <f>+[3]Cuadro14!G3</f>
        <v>10.2780221527373</v>
      </c>
      <c r="I14" s="26">
        <f>+[3]Cuadro14!H3</f>
        <v>10.4217446950737</v>
      </c>
      <c r="J14" s="33">
        <f>+[3]Cuadro14!I3</f>
        <v>9.6915283599999995</v>
      </c>
      <c r="K14" s="42">
        <f>+[3]Cuadro14!J3</f>
        <v>2</v>
      </c>
      <c r="L14" s="18"/>
    </row>
    <row r="15" spans="1:15">
      <c r="A15" s="16"/>
      <c r="B15" s="11" t="str">
        <f>+[3]Cuadro14!A4</f>
        <v>Ibagué</v>
      </c>
      <c r="C15" s="26">
        <f>+[3]Cuadro14!B4</f>
        <v>2.2821036435927602</v>
      </c>
      <c r="D15" s="26">
        <f>+[3]Cuadro14!C4</f>
        <v>4.4008190200029897</v>
      </c>
      <c r="E15" s="26">
        <f>+[3]Cuadro14!D4</f>
        <v>11.1535193194489</v>
      </c>
      <c r="F15" s="26">
        <f>+[3]Cuadro14!E4</f>
        <v>8.6320300407402897</v>
      </c>
      <c r="G15" s="26">
        <f>+[3]Cuadro14!F4</f>
        <v>9.7199030864432991</v>
      </c>
      <c r="H15" s="26">
        <f>+[3]Cuadro14!G4</f>
        <v>7.40894087338555</v>
      </c>
      <c r="I15" s="26">
        <f>+[3]Cuadro14!H4</f>
        <v>11.8187112714013</v>
      </c>
      <c r="J15" s="33">
        <f>+[3]Cuadro14!I4</f>
        <v>9.6584826699999997</v>
      </c>
      <c r="K15" s="42">
        <f>+[3]Cuadro14!J4</f>
        <v>3</v>
      </c>
      <c r="L15" s="18"/>
    </row>
    <row r="16" spans="1:15">
      <c r="A16" s="16"/>
      <c r="B16" s="11" t="str">
        <f>+[3]Cuadro14!A5</f>
        <v>Armenia</v>
      </c>
      <c r="C16" s="26">
        <f>+[3]Cuadro14!B5</f>
        <v>0</v>
      </c>
      <c r="D16" s="26">
        <f>+[3]Cuadro14!C5</f>
        <v>0</v>
      </c>
      <c r="E16" s="26">
        <f>+[3]Cuadro14!D5</f>
        <v>6.45823201219679</v>
      </c>
      <c r="F16" s="26">
        <f>+[3]Cuadro14!E5</f>
        <v>5.9196311737317799</v>
      </c>
      <c r="G16" s="26">
        <f>+[3]Cuadro14!F5</f>
        <v>4.6524649011266197</v>
      </c>
      <c r="H16" s="26">
        <f>+[3]Cuadro14!G5</f>
        <v>8.7518988340665604</v>
      </c>
      <c r="I16" s="26">
        <f>+[3]Cuadro14!H5</f>
        <v>11.6171078848632</v>
      </c>
      <c r="J16" s="33">
        <f>+[3]Cuadro14!I5</f>
        <v>9.4698605659999995</v>
      </c>
      <c r="K16" s="42">
        <f>+[3]Cuadro14!J5</f>
        <v>4</v>
      </c>
      <c r="L16" s="18"/>
    </row>
    <row r="17" spans="1:15">
      <c r="A17" s="16"/>
      <c r="B17" s="11" t="str">
        <f>+[3]Cuadro14!A6</f>
        <v>Barranquilla</v>
      </c>
      <c r="C17" s="26">
        <f>+[3]Cuadro14!B6</f>
        <v>4.4449161184321504</v>
      </c>
      <c r="D17" s="26">
        <f>+[3]Cuadro14!C6</f>
        <v>4.5612417470069504</v>
      </c>
      <c r="E17" s="26">
        <f>+[3]Cuadro14!D6</f>
        <v>3.1069148889195701</v>
      </c>
      <c r="F17" s="26">
        <f>+[3]Cuadro14!E6</f>
        <v>4.5127525806520703</v>
      </c>
      <c r="G17" s="26">
        <f>+[3]Cuadro14!F6</f>
        <v>5.0947486822472801</v>
      </c>
      <c r="H17" s="26">
        <f>+[3]Cuadro14!G6</f>
        <v>4.3074493845324699</v>
      </c>
      <c r="I17" s="26">
        <f>+[3]Cuadro14!H6</f>
        <v>6.4806481405865002</v>
      </c>
      <c r="J17" s="33">
        <f>+[3]Cuadro14!I6</f>
        <v>9.2870989680000005</v>
      </c>
      <c r="K17" s="42">
        <f>+[3]Cuadro14!J6</f>
        <v>5</v>
      </c>
      <c r="L17" s="18"/>
    </row>
    <row r="18" spans="1:15">
      <c r="A18" s="16"/>
      <c r="B18" s="11" t="str">
        <f>+[3]Cuadro14!A7</f>
        <v>Bucaramanga</v>
      </c>
      <c r="C18" s="26">
        <f>+[3]Cuadro14!B7</f>
        <v>2.2367415147487701</v>
      </c>
      <c r="D18" s="26">
        <f>+[3]Cuadro14!C7</f>
        <v>3.2103861002794001</v>
      </c>
      <c r="E18" s="26">
        <f>+[3]Cuadro14!D7</f>
        <v>3.3075524141610302</v>
      </c>
      <c r="F18" s="26">
        <f>+[3]Cuadro14!E7</f>
        <v>8.1325717368969404</v>
      </c>
      <c r="G18" s="26">
        <f>+[3]Cuadro14!F7</f>
        <v>6.30682032941617</v>
      </c>
      <c r="H18" s="26">
        <f>+[3]Cuadro14!G7</f>
        <v>9.2384816037690793</v>
      </c>
      <c r="I18" s="26">
        <f>+[3]Cuadro14!H7</f>
        <v>7.7874821842964597</v>
      </c>
      <c r="J18" s="33">
        <f>+[3]Cuadro14!I7</f>
        <v>9.2150299540000002</v>
      </c>
      <c r="K18" s="42">
        <f>+[3]Cuadro14!J7</f>
        <v>6</v>
      </c>
      <c r="L18" s="18"/>
    </row>
    <row r="19" spans="1:15">
      <c r="A19" s="16"/>
      <c r="B19" s="11" t="str">
        <f>+[3]Cuadro14!A8</f>
        <v>Valledupar</v>
      </c>
      <c r="C19" s="26">
        <f>+[3]Cuadro14!B8</f>
        <v>0</v>
      </c>
      <c r="D19" s="26">
        <f>+[3]Cuadro14!C8</f>
        <v>0</v>
      </c>
      <c r="E19" s="26">
        <f>+[3]Cuadro14!D8</f>
        <v>8.8449224649523703</v>
      </c>
      <c r="F19" s="26">
        <f>+[3]Cuadro14!E8</f>
        <v>9.7452166154456208</v>
      </c>
      <c r="G19" s="26">
        <f>+[3]Cuadro14!F8</f>
        <v>8.0668063091051607</v>
      </c>
      <c r="H19" s="26">
        <f>+[3]Cuadro14!G8</f>
        <v>9.6192598414662704</v>
      </c>
      <c r="I19" s="26">
        <f>+[3]Cuadro14!H8</f>
        <v>7.8214178836163404</v>
      </c>
      <c r="J19" s="33">
        <f>+[3]Cuadro14!I8</f>
        <v>9.0184116369999998</v>
      </c>
      <c r="K19" s="42">
        <f>+[3]Cuadro14!J8</f>
        <v>7</v>
      </c>
      <c r="L19" s="18"/>
    </row>
    <row r="20" spans="1:15">
      <c r="A20" s="16"/>
      <c r="B20" s="11" t="str">
        <f>+[3]Cuadro14!A9</f>
        <v>Riohacha</v>
      </c>
      <c r="C20" s="26">
        <f>+[3]Cuadro14!B9</f>
        <v>0</v>
      </c>
      <c r="D20" s="26">
        <f>+[3]Cuadro14!C9</f>
        <v>0</v>
      </c>
      <c r="E20" s="26">
        <f>+[3]Cuadro14!D9</f>
        <v>10.312466673776299</v>
      </c>
      <c r="F20" s="26">
        <f>+[3]Cuadro14!E9</f>
        <v>12.480794107553001</v>
      </c>
      <c r="G20" s="26">
        <f>+[3]Cuadro14!F9</f>
        <v>10.0739191013382</v>
      </c>
      <c r="H20" s="26">
        <f>+[3]Cuadro14!G9</f>
        <v>13.423839824237801</v>
      </c>
      <c r="I20" s="26">
        <f>+[3]Cuadro14!H9</f>
        <v>5.9994896153181303</v>
      </c>
      <c r="J20" s="33">
        <f>+[3]Cuadro14!I9</f>
        <v>8.6264825389999995</v>
      </c>
      <c r="K20" s="42">
        <f>+[3]Cuadro14!J9</f>
        <v>8</v>
      </c>
      <c r="L20" s="18"/>
    </row>
    <row r="21" spans="1:15">
      <c r="A21" s="16"/>
      <c r="B21" s="11" t="str">
        <f>+[3]Cuadro14!A10</f>
        <v>Sincelejo</v>
      </c>
      <c r="C21" s="26">
        <f>+[3]Cuadro14!B10</f>
        <v>0</v>
      </c>
      <c r="D21" s="26">
        <f>+[3]Cuadro14!C10</f>
        <v>0</v>
      </c>
      <c r="E21" s="26">
        <f>+[3]Cuadro14!D10</f>
        <v>8.4903163405014492</v>
      </c>
      <c r="F21" s="26">
        <f>+[3]Cuadro14!E10</f>
        <v>6.00424172984569</v>
      </c>
      <c r="G21" s="26">
        <f>+[3]Cuadro14!F10</f>
        <v>5.0411934981073303</v>
      </c>
      <c r="H21" s="26">
        <f>+[3]Cuadro14!G10</f>
        <v>9.1432959508535099</v>
      </c>
      <c r="I21" s="26">
        <f>+[3]Cuadro14!H10</f>
        <v>8.5297795214169394</v>
      </c>
      <c r="J21" s="33">
        <f>+[3]Cuadro14!I10</f>
        <v>8.2552463280000001</v>
      </c>
      <c r="K21" s="42">
        <f>+[3]Cuadro14!J10</f>
        <v>9</v>
      </c>
      <c r="L21" s="18"/>
    </row>
    <row r="22" spans="1:15">
      <c r="A22" s="16"/>
      <c r="B22" s="11" t="str">
        <f>+[3]Cuadro14!A11</f>
        <v>Medellín</v>
      </c>
      <c r="C22" s="26">
        <f>+[3]Cuadro14!B11</f>
        <v>2.0351470776540501</v>
      </c>
      <c r="D22" s="26">
        <f>+[3]Cuadro14!C11</f>
        <v>3.1804601291904402</v>
      </c>
      <c r="E22" s="26">
        <f>+[3]Cuadro14!D11</f>
        <v>5.1430332943188697</v>
      </c>
      <c r="F22" s="26">
        <f>+[3]Cuadro14!E11</f>
        <v>4.2406490430920201</v>
      </c>
      <c r="G22" s="26">
        <f>+[3]Cuadro14!F11</f>
        <v>7.0095006104908899</v>
      </c>
      <c r="H22" s="26">
        <f>+[3]Cuadro14!G11</f>
        <v>7.48894544682737</v>
      </c>
      <c r="I22" s="26">
        <f>+[3]Cuadro14!H11</f>
        <v>7.75215205163469</v>
      </c>
      <c r="J22" s="33">
        <f>+[3]Cuadro14!I11</f>
        <v>8.2136077469999993</v>
      </c>
      <c r="K22" s="42">
        <f>+[3]Cuadro14!J11</f>
        <v>10</v>
      </c>
      <c r="L22" s="18"/>
    </row>
    <row r="23" spans="1:15">
      <c r="A23" s="16"/>
      <c r="B23" s="11" t="str">
        <f>+[3]Cuadro14!A12</f>
        <v>Pasto</v>
      </c>
      <c r="C23" s="26">
        <f>+[3]Cuadro14!B12</f>
        <v>2.8580880935270701</v>
      </c>
      <c r="D23" s="26">
        <f>+[3]Cuadro14!C12</f>
        <v>6.9216192648242503</v>
      </c>
      <c r="E23" s="26">
        <f>+[3]Cuadro14!D12</f>
        <v>5.4287311534378704</v>
      </c>
      <c r="F23" s="26">
        <f>+[3]Cuadro14!E12</f>
        <v>6.8318530480419897</v>
      </c>
      <c r="G23" s="26">
        <f>+[3]Cuadro14!F12</f>
        <v>5.7745936926159898</v>
      </c>
      <c r="H23" s="26">
        <f>+[3]Cuadro14!G12</f>
        <v>7.0839896515619598</v>
      </c>
      <c r="I23" s="26">
        <f>+[3]Cuadro14!H12</f>
        <v>7.5415115842926799</v>
      </c>
      <c r="J23" s="33">
        <f>+[3]Cuadro14!I12</f>
        <v>7.9539741749999999</v>
      </c>
      <c r="K23" s="42">
        <f>+[3]Cuadro14!J12</f>
        <v>11</v>
      </c>
      <c r="L23" s="18"/>
      <c r="N23" s="22"/>
      <c r="O23" s="31"/>
    </row>
    <row r="24" spans="1:15">
      <c r="A24" s="16"/>
      <c r="B24" s="12" t="str">
        <f>+[3]Cuadro14!A13</f>
        <v>Bogotá</v>
      </c>
      <c r="C24" s="47">
        <f>+[3]Cuadro14!B13</f>
        <v>1.449861300297</v>
      </c>
      <c r="D24" s="47">
        <f>+[3]Cuadro14!C13</f>
        <v>2.5302960464203101</v>
      </c>
      <c r="E24" s="47">
        <f>+[3]Cuadro14!D13</f>
        <v>7.1931339675985999</v>
      </c>
      <c r="F24" s="47">
        <f>+[3]Cuadro14!E13</f>
        <v>7.0024667111995402</v>
      </c>
      <c r="G24" s="47">
        <f>+[3]Cuadro14!F13</f>
        <v>7.4602068974854703</v>
      </c>
      <c r="H24" s="47">
        <f>+[3]Cuadro14!G13</f>
        <v>8.2359358045471396</v>
      </c>
      <c r="I24" s="47">
        <f>+[3]Cuadro14!H13</f>
        <v>7.7016596611317496</v>
      </c>
      <c r="J24" s="47">
        <f>+[3]Cuadro14!I13</f>
        <v>7.890937815</v>
      </c>
      <c r="K24" s="96">
        <f>+[3]Cuadro14!J13</f>
        <v>12</v>
      </c>
      <c r="L24" s="18"/>
      <c r="N24" s="22"/>
      <c r="O24" s="31"/>
    </row>
    <row r="25" spans="1:15">
      <c r="A25" s="16"/>
      <c r="B25" s="11" t="str">
        <f>+[3]Cuadro14!A14</f>
        <v>Popayán</v>
      </c>
      <c r="C25" s="26">
        <f>+[3]Cuadro14!B14</f>
        <v>0</v>
      </c>
      <c r="D25" s="26">
        <f>+[3]Cuadro14!C14</f>
        <v>0</v>
      </c>
      <c r="E25" s="26">
        <f>+[3]Cuadro14!D14</f>
        <v>8.6425838485421398</v>
      </c>
      <c r="F25" s="26">
        <f>+[3]Cuadro14!E14</f>
        <v>7.34766353523794</v>
      </c>
      <c r="G25" s="26">
        <f>+[3]Cuadro14!F14</f>
        <v>8.89187527871856</v>
      </c>
      <c r="H25" s="26">
        <f>+[3]Cuadro14!G14</f>
        <v>10.7874488435319</v>
      </c>
      <c r="I25" s="26">
        <f>+[3]Cuadro14!H14</f>
        <v>9.6880900539849701</v>
      </c>
      <c r="J25" s="33">
        <f>+[3]Cuadro14!I14</f>
        <v>7.6958729650000004</v>
      </c>
      <c r="K25" s="42">
        <f>+[3]Cuadro14!J14</f>
        <v>13</v>
      </c>
      <c r="L25" s="18"/>
    </row>
    <row r="26" spans="1:15">
      <c r="A26" s="16"/>
      <c r="B26" s="11" t="str">
        <f>+[3]Cuadro14!A15</f>
        <v>Villavicencio</v>
      </c>
      <c r="C26" s="26">
        <f>+[3]Cuadro14!B15</f>
        <v>1.9922556610320601</v>
      </c>
      <c r="D26" s="26">
        <f>+[3]Cuadro14!C15</f>
        <v>4.9415690323352903</v>
      </c>
      <c r="E26" s="26">
        <f>+[3]Cuadro14!D15</f>
        <v>5.8840983269805696</v>
      </c>
      <c r="F26" s="26">
        <f>+[3]Cuadro14!E15</f>
        <v>7.8372588794026798</v>
      </c>
      <c r="G26" s="26">
        <f>+[3]Cuadro14!F15</f>
        <v>9.5159178226701506</v>
      </c>
      <c r="H26" s="26">
        <f>+[3]Cuadro14!G15</f>
        <v>7.7724401158199496</v>
      </c>
      <c r="I26" s="26">
        <f>+[3]Cuadro14!H15</f>
        <v>7.5187299184973604</v>
      </c>
      <c r="J26" s="33">
        <f>+[3]Cuadro14!I15</f>
        <v>7.19397982</v>
      </c>
      <c r="K26" s="42">
        <f>+[3]Cuadro14!J15</f>
        <v>14</v>
      </c>
      <c r="L26" s="18"/>
    </row>
    <row r="27" spans="1:15">
      <c r="A27" s="16"/>
      <c r="B27" s="11" t="str">
        <f>+[3]Cuadro14!A16</f>
        <v>Cali</v>
      </c>
      <c r="C27" s="26">
        <f>+[3]Cuadro14!B16</f>
        <v>1.3904534278913501</v>
      </c>
      <c r="D27" s="26">
        <f>+[3]Cuadro14!C16</f>
        <v>5.6850735659837301</v>
      </c>
      <c r="E27" s="26">
        <f>+[3]Cuadro14!D16</f>
        <v>5.9553984110417701</v>
      </c>
      <c r="F27" s="26">
        <f>+[3]Cuadro14!E16</f>
        <v>5.7726579421666404</v>
      </c>
      <c r="G27" s="26">
        <f>+[3]Cuadro14!F16</f>
        <v>9.6710768752696303</v>
      </c>
      <c r="H27" s="26">
        <f>+[3]Cuadro14!G16</f>
        <v>9.6249405986917207</v>
      </c>
      <c r="I27" s="26">
        <f>+[3]Cuadro14!H16</f>
        <v>7.3855130037419601</v>
      </c>
      <c r="J27" s="33">
        <f>+[3]Cuadro14!I16</f>
        <v>7.1691924709999997</v>
      </c>
      <c r="K27" s="42">
        <f>+[3]Cuadro14!J16</f>
        <v>15</v>
      </c>
      <c r="L27" s="18"/>
    </row>
    <row r="28" spans="1:15">
      <c r="A28" s="16"/>
      <c r="B28" s="11" t="str">
        <f>+[3]Cuadro14!A17</f>
        <v>Tunja</v>
      </c>
      <c r="C28" s="26">
        <f>+[3]Cuadro14!B17</f>
        <v>0</v>
      </c>
      <c r="D28" s="26">
        <f>+[3]Cuadro14!C17</f>
        <v>0</v>
      </c>
      <c r="E28" s="26">
        <f>+[3]Cuadro14!D17</f>
        <v>7.0739174806823204</v>
      </c>
      <c r="F28" s="26">
        <f>+[3]Cuadro14!E17</f>
        <v>5.4253939596669598</v>
      </c>
      <c r="G28" s="26">
        <f>+[3]Cuadro14!F17</f>
        <v>4.3828632146651998</v>
      </c>
      <c r="H28" s="26">
        <f>+[3]Cuadro14!G17</f>
        <v>6.3992109522525</v>
      </c>
      <c r="I28" s="26">
        <f>+[3]Cuadro14!H17</f>
        <v>6.7369950023387997</v>
      </c>
      <c r="J28" s="33">
        <f>+[3]Cuadro14!I17</f>
        <v>6.9997992069999997</v>
      </c>
      <c r="K28" s="42">
        <f>+[3]Cuadro14!J17</f>
        <v>16</v>
      </c>
      <c r="L28" s="18"/>
    </row>
    <row r="29" spans="1:15">
      <c r="A29" s="16"/>
      <c r="B29" s="12" t="str">
        <f>+[3]Cuadro14!A18</f>
        <v>Colombia</v>
      </c>
      <c r="C29" s="27">
        <f>+[3]Cuadro14!B18</f>
        <v>1.81941386076159</v>
      </c>
      <c r="D29" s="27">
        <f>+[3]Cuadro14!C18</f>
        <v>3.7019966227502001</v>
      </c>
      <c r="E29" s="27">
        <f>+[3]Cuadro14!D18</f>
        <v>5.3656992519698798</v>
      </c>
      <c r="F29" s="27">
        <f>+[3]Cuadro14!E18</f>
        <v>5.3856472880408601</v>
      </c>
      <c r="G29" s="27">
        <f>+[3]Cuadro14!F18</f>
        <v>6.1542340957291604</v>
      </c>
      <c r="H29" s="27">
        <f>+[3]Cuadro14!G18</f>
        <v>6.6055239683027196</v>
      </c>
      <c r="I29" s="27">
        <f>+[3]Cuadro14!H18</f>
        <v>6.4648826363336198</v>
      </c>
      <c r="J29" s="47">
        <f>+[3]Cuadro14!I18</f>
        <v>6.934033715</v>
      </c>
      <c r="K29" s="42">
        <f>+[3]Cuadro14!J18</f>
        <v>0</v>
      </c>
      <c r="L29" s="85"/>
    </row>
    <row r="30" spans="1:15">
      <c r="A30" s="16"/>
      <c r="B30" s="11" t="str">
        <f>+[3]Cuadro14!A19</f>
        <v>Manizales</v>
      </c>
      <c r="C30" s="26">
        <f>+[3]Cuadro14!B19</f>
        <v>2.42895663300345</v>
      </c>
      <c r="D30" s="26">
        <f>+[3]Cuadro14!C19</f>
        <v>5.5148774137230401</v>
      </c>
      <c r="E30" s="26">
        <f>+[3]Cuadro14!D19</f>
        <v>6.8981424529462396</v>
      </c>
      <c r="F30" s="26">
        <f>+[3]Cuadro14!E19</f>
        <v>5.8325924680384498</v>
      </c>
      <c r="G30" s="26">
        <f>+[3]Cuadro14!F19</f>
        <v>8.4739082590566408</v>
      </c>
      <c r="H30" s="26">
        <f>+[3]Cuadro14!G19</f>
        <v>9.4293345422006904</v>
      </c>
      <c r="I30" s="26">
        <f>+[3]Cuadro14!H19</f>
        <v>9.7352931866608703</v>
      </c>
      <c r="J30" s="33">
        <f>+[3]Cuadro14!I19</f>
        <v>6.8914256680000001</v>
      </c>
      <c r="K30" s="42">
        <f>+[3]Cuadro14!J19</f>
        <v>17</v>
      </c>
      <c r="L30" s="18"/>
    </row>
    <row r="31" spans="1:15">
      <c r="A31" s="16"/>
      <c r="B31" s="11" t="str">
        <f>+[3]Cuadro14!A20</f>
        <v>Quibdó</v>
      </c>
      <c r="C31" s="26">
        <f>+[3]Cuadro14!B20</f>
        <v>0</v>
      </c>
      <c r="D31" s="26">
        <f>+[3]Cuadro14!C20</f>
        <v>0</v>
      </c>
      <c r="E31" s="26">
        <f>+[3]Cuadro14!D20</f>
        <v>4.2981141622715704</v>
      </c>
      <c r="F31" s="26">
        <f>+[3]Cuadro14!E20</f>
        <v>4.2433429149760098</v>
      </c>
      <c r="G31" s="26">
        <f>+[3]Cuadro14!F20</f>
        <v>5.3364860588586902</v>
      </c>
      <c r="H31" s="26">
        <f>+[3]Cuadro14!G20</f>
        <v>3.0348799899828598</v>
      </c>
      <c r="I31" s="26">
        <f>+[3]Cuadro14!H20</f>
        <v>4.3092367950716799</v>
      </c>
      <c r="J31" s="33">
        <f>+[3]Cuadro14!I20</f>
        <v>5.9755858169999998</v>
      </c>
      <c r="K31" s="42">
        <f>+[3]Cuadro14!J20</f>
        <v>18</v>
      </c>
      <c r="L31" s="18"/>
    </row>
    <row r="32" spans="1:15">
      <c r="A32" s="16"/>
      <c r="B32" s="66" t="str">
        <f>+[3]Cuadro14!A21</f>
        <v>Santa Marta</v>
      </c>
      <c r="C32" s="26">
        <f>+[3]Cuadro14!B21</f>
        <v>0</v>
      </c>
      <c r="D32" s="26">
        <f>+[3]Cuadro14!C21</f>
        <v>0</v>
      </c>
      <c r="E32" s="26">
        <f>+[3]Cuadro14!D21</f>
        <v>7.1307182875498203</v>
      </c>
      <c r="F32" s="26">
        <f>+[3]Cuadro14!E21</f>
        <v>7.5503904716199104</v>
      </c>
      <c r="G32" s="26">
        <f>+[3]Cuadro14!F21</f>
        <v>9.62342566307154</v>
      </c>
      <c r="H32" s="26">
        <f>+[3]Cuadro14!G21</f>
        <v>2.85572244442635</v>
      </c>
      <c r="I32" s="26">
        <f>+[3]Cuadro14!H21</f>
        <v>4.4382970315088697</v>
      </c>
      <c r="J32" s="33">
        <f>+[3]Cuadro14!I21</f>
        <v>5.2045420179999997</v>
      </c>
      <c r="K32" s="42">
        <f>+[3]Cuadro14!J21</f>
        <v>19</v>
      </c>
      <c r="L32" s="18"/>
    </row>
    <row r="33" spans="1:14">
      <c r="A33" s="16"/>
      <c r="B33" s="11" t="str">
        <f>+[3]Cuadro14!A22</f>
        <v>Florencia</v>
      </c>
      <c r="C33" s="26">
        <f>+[3]Cuadro14!B22</f>
        <v>0</v>
      </c>
      <c r="D33" s="26">
        <f>+[3]Cuadro14!C22</f>
        <v>0</v>
      </c>
      <c r="E33" s="26">
        <f>+[3]Cuadro14!D22</f>
        <v>4.8800724978815602</v>
      </c>
      <c r="F33" s="26">
        <f>+[3]Cuadro14!E22</f>
        <v>2.73500566278706</v>
      </c>
      <c r="G33" s="26">
        <f>+[3]Cuadro14!F22</f>
        <v>2.5411213831192199</v>
      </c>
      <c r="H33" s="26">
        <f>+[3]Cuadro14!G22</f>
        <v>0.61808456911987497</v>
      </c>
      <c r="I33" s="26">
        <f>+[3]Cuadro14!H22</f>
        <v>3.08323782616807</v>
      </c>
      <c r="J33" s="33">
        <f>+[3]Cuadro14!I22</f>
        <v>4.2024914769999997</v>
      </c>
      <c r="K33" s="42">
        <f>+[3]Cuadro14!J22</f>
        <v>20</v>
      </c>
      <c r="L33" s="18"/>
    </row>
    <row r="34" spans="1:14">
      <c r="A34" s="16"/>
      <c r="B34" s="11" t="str">
        <f>+[3]Cuadro14!A23</f>
        <v>Montería</v>
      </c>
      <c r="C34" s="26">
        <f>+[3]Cuadro14!B23</f>
        <v>1.3511331712650101</v>
      </c>
      <c r="D34" s="26">
        <f>+[3]Cuadro14!C23</f>
        <v>4.7737002295745503</v>
      </c>
      <c r="E34" s="26">
        <f>+[3]Cuadro14!D23</f>
        <v>6.0711350135361899</v>
      </c>
      <c r="F34" s="26">
        <f>+[3]Cuadro14!E23</f>
        <v>5.9862054983717803</v>
      </c>
      <c r="G34" s="26">
        <f>+[3]Cuadro14!F23</f>
        <v>2.92330050845319</v>
      </c>
      <c r="H34" s="26">
        <f>+[3]Cuadro14!G23</f>
        <v>4.0987601275479202</v>
      </c>
      <c r="I34" s="26">
        <f>+[3]Cuadro14!H23</f>
        <v>3.9816205603718502</v>
      </c>
      <c r="J34" s="33">
        <f>+[3]Cuadro14!I23</f>
        <v>3.8139849319999999</v>
      </c>
      <c r="K34" s="42">
        <f>+[3]Cuadro14!J23</f>
        <v>21</v>
      </c>
      <c r="L34" s="18"/>
    </row>
    <row r="35" spans="1:14">
      <c r="A35" s="16"/>
      <c r="B35" s="11" t="str">
        <f>+[3]Cuadro14!A24</f>
        <v>Pereira</v>
      </c>
      <c r="C35" s="26">
        <f>+[3]Cuadro14!B24</f>
        <v>1.4733969333730399</v>
      </c>
      <c r="D35" s="26">
        <f>+[3]Cuadro14!C24</f>
        <v>1.9045054790571101</v>
      </c>
      <c r="E35" s="26">
        <f>+[3]Cuadro14!D24</f>
        <v>3.7152576205349099</v>
      </c>
      <c r="F35" s="26">
        <f>+[3]Cuadro14!E24</f>
        <v>3.1380432188655201</v>
      </c>
      <c r="G35" s="26">
        <f>+[3]Cuadro14!F24</f>
        <v>2.4631611233751398</v>
      </c>
      <c r="H35" s="26">
        <f>+[3]Cuadro14!G24</f>
        <v>2.6039294121136698</v>
      </c>
      <c r="I35" s="26">
        <f>+[3]Cuadro14!H24</f>
        <v>4.2248698068427597</v>
      </c>
      <c r="J35" s="33">
        <f>+[3]Cuadro14!I24</f>
        <v>3.1947335450000001</v>
      </c>
      <c r="K35" s="42">
        <f>+[3]Cuadro14!J24</f>
        <v>22</v>
      </c>
      <c r="L35" s="18"/>
    </row>
    <row r="36" spans="1:14" ht="14.25" customHeight="1">
      <c r="A36" s="16"/>
      <c r="B36" s="11" t="str">
        <f>+[3]Cuadro14!A25</f>
        <v>Cartagena</v>
      </c>
      <c r="C36" s="26">
        <f>+[3]Cuadro14!B25</f>
        <v>1.4908644017008099</v>
      </c>
      <c r="D36" s="26">
        <f>+[3]Cuadro14!C25</f>
        <v>7.2627317435446903</v>
      </c>
      <c r="E36" s="26">
        <f>+[3]Cuadro14!D25</f>
        <v>6.1642914999805498</v>
      </c>
      <c r="F36" s="26">
        <f>+[3]Cuadro14!E25</f>
        <v>3.8373251575374798</v>
      </c>
      <c r="G36" s="26">
        <f>+[3]Cuadro14!F25</f>
        <v>3.9998701729091901</v>
      </c>
      <c r="H36" s="26">
        <f>+[3]Cuadro14!G25</f>
        <v>4.2044337665174201</v>
      </c>
      <c r="I36" s="26">
        <f>+[3]Cuadro14!H25</f>
        <v>2.8944120169878</v>
      </c>
      <c r="J36" s="33">
        <f>+[3]Cuadro14!I25</f>
        <v>2.7934299419999999</v>
      </c>
      <c r="K36" s="42">
        <f>+[3]Cuadro14!J25</f>
        <v>23</v>
      </c>
      <c r="L36" s="18"/>
    </row>
    <row r="37" spans="1:14">
      <c r="A37" s="16"/>
      <c r="B37" s="167"/>
      <c r="C37" s="167"/>
      <c r="D37" s="167"/>
      <c r="E37" s="167"/>
      <c r="F37" s="167"/>
      <c r="G37" s="167"/>
      <c r="H37" s="167"/>
      <c r="I37" s="167"/>
      <c r="J37" s="167"/>
      <c r="K37" s="167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16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5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</row>
    <row r="3" spans="1:15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</row>
    <row r="4" spans="1:15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</row>
    <row r="5" spans="1:15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</row>
    <row r="6" spans="1:15">
      <c r="A6" s="16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8"/>
    </row>
    <row r="7" spans="1:15">
      <c r="A7" s="16"/>
      <c r="B7" s="167"/>
      <c r="C7" s="185" t="s">
        <v>116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67"/>
      <c r="C8" s="183" t="s">
        <v>168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67"/>
      <c r="C9" s="165"/>
      <c r="D9" s="165"/>
      <c r="E9" s="165"/>
      <c r="F9" s="165"/>
      <c r="G9" s="165"/>
      <c r="H9" s="165"/>
      <c r="I9" s="167"/>
      <c r="J9" s="167"/>
      <c r="K9" s="167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4"/>
      <c r="I10" s="184"/>
      <c r="J10" s="184"/>
      <c r="K10" s="2" t="s">
        <v>164</v>
      </c>
      <c r="L10" s="18"/>
    </row>
    <row r="11" spans="1:15">
      <c r="A11" s="16"/>
      <c r="B11" s="11"/>
      <c r="C11" s="165">
        <f>+'Población en edad de trabajar %'!C11</f>
        <v>2005</v>
      </c>
      <c r="D11" s="165">
        <f>+'Población en edad de trabajar %'!D11</f>
        <v>2006</v>
      </c>
      <c r="E11" s="165">
        <f>+'Población en edad de trabajar %'!E11</f>
        <v>2007</v>
      </c>
      <c r="F11" s="165">
        <f>+'Población en edad de trabajar %'!F11</f>
        <v>2008</v>
      </c>
      <c r="G11" s="165">
        <f>+'Población en edad de trabajar %'!G11</f>
        <v>2009</v>
      </c>
      <c r="H11" s="165">
        <f>+'Población en edad de trabajar %'!H11</f>
        <v>2010</v>
      </c>
      <c r="I11" s="165">
        <f>+'Población en edad de trabajar %'!I11</f>
        <v>2011</v>
      </c>
      <c r="J11" s="165">
        <f>+'Población en edad de trabajar %'!J11</f>
        <v>2012</v>
      </c>
      <c r="K11" s="158"/>
      <c r="L11" s="18"/>
      <c r="O11" s="2"/>
    </row>
    <row r="12" spans="1:15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5">
      <c r="A13" s="16"/>
      <c r="B13" s="11" t="str">
        <f>+[3]Cuadro15!A2</f>
        <v>Ibagué</v>
      </c>
      <c r="C13" s="26">
        <f>+[3]Cuadro15!B2</f>
        <v>18.3224060720758</v>
      </c>
      <c r="D13" s="26">
        <f>+[3]Cuadro15!C2</f>
        <v>21.527544999656701</v>
      </c>
      <c r="E13" s="26">
        <f>+[3]Cuadro15!D2</f>
        <v>15.749497953066999</v>
      </c>
      <c r="F13" s="26">
        <f>+[3]Cuadro15!E2</f>
        <v>13.3376026891879</v>
      </c>
      <c r="G13" s="26">
        <f>+[3]Cuadro15!F2</f>
        <v>13.3935372094654</v>
      </c>
      <c r="H13" s="26">
        <f>+[3]Cuadro15!G2</f>
        <v>13.646441528303299</v>
      </c>
      <c r="I13" s="26">
        <f>+[3]Cuadro15!H2</f>
        <v>15.495418585386499</v>
      </c>
      <c r="J13" s="33">
        <f>+[3]Cuadro15!I2</f>
        <v>15.510873439999999</v>
      </c>
      <c r="K13" s="42">
        <f>+[3]Cuadro15!J2</f>
        <v>1</v>
      </c>
      <c r="L13" s="18"/>
    </row>
    <row r="14" spans="1:15">
      <c r="A14" s="16"/>
      <c r="B14" s="11" t="str">
        <f>+[3]Cuadro15!A3</f>
        <v>Riohacha</v>
      </c>
      <c r="C14" s="26">
        <f>+[3]Cuadro15!B3</f>
        <v>0</v>
      </c>
      <c r="D14" s="26">
        <f>+[3]Cuadro15!C3</f>
        <v>0</v>
      </c>
      <c r="E14" s="26">
        <f>+[3]Cuadro15!D3</f>
        <v>11.1173475974248</v>
      </c>
      <c r="F14" s="26">
        <f>+[3]Cuadro15!E3</f>
        <v>13.6957153039943</v>
      </c>
      <c r="G14" s="26">
        <f>+[3]Cuadro15!F3</f>
        <v>14.2525402909018</v>
      </c>
      <c r="H14" s="26">
        <f>+[3]Cuadro15!G3</f>
        <v>19.5191410864924</v>
      </c>
      <c r="I14" s="26">
        <f>+[3]Cuadro15!H3</f>
        <v>6.8869004008989396</v>
      </c>
      <c r="J14" s="33">
        <f>+[3]Cuadro15!I3</f>
        <v>14.782707459999999</v>
      </c>
      <c r="K14" s="42">
        <f>+[3]Cuadro15!J3</f>
        <v>2</v>
      </c>
      <c r="L14" s="18"/>
    </row>
    <row r="15" spans="1:15">
      <c r="A15" s="16"/>
      <c r="B15" s="11" t="str">
        <f>+[3]Cuadro15!A4</f>
        <v>Pasto</v>
      </c>
      <c r="C15" s="26">
        <f>+[3]Cuadro15!B4</f>
        <v>14.0533801903493</v>
      </c>
      <c r="D15" s="26">
        <f>+[3]Cuadro15!C4</f>
        <v>9.3936560906895608</v>
      </c>
      <c r="E15" s="26">
        <f>+[3]Cuadro15!D4</f>
        <v>10.2324714671267</v>
      </c>
      <c r="F15" s="26">
        <f>+[3]Cuadro15!E4</f>
        <v>12.524424707307199</v>
      </c>
      <c r="G15" s="26">
        <f>+[3]Cuadro15!F4</f>
        <v>14.2205679541004</v>
      </c>
      <c r="H15" s="26">
        <f>+[3]Cuadro15!G4</f>
        <v>14.9081031372165</v>
      </c>
      <c r="I15" s="26">
        <f>+[3]Cuadro15!H4</f>
        <v>14.600284197466699</v>
      </c>
      <c r="J15" s="33">
        <f>+[3]Cuadro15!I4</f>
        <v>14.387841870000001</v>
      </c>
      <c r="K15" s="42">
        <f>+[3]Cuadro15!J4</f>
        <v>3</v>
      </c>
      <c r="L15" s="18"/>
    </row>
    <row r="16" spans="1:15">
      <c r="A16" s="16"/>
      <c r="B16" s="11" t="str">
        <f>+[3]Cuadro15!A5</f>
        <v>Cúcuta</v>
      </c>
      <c r="C16" s="26">
        <f>+[3]Cuadro15!B5</f>
        <v>11.2070644019654</v>
      </c>
      <c r="D16" s="26">
        <f>+[3]Cuadro15!C5</f>
        <v>10.066311610263901</v>
      </c>
      <c r="E16" s="26">
        <f>+[3]Cuadro15!D5</f>
        <v>10.0324752444405</v>
      </c>
      <c r="F16" s="26">
        <f>+[3]Cuadro15!E5</f>
        <v>9.2776089703944695</v>
      </c>
      <c r="G16" s="26">
        <f>+[3]Cuadro15!F5</f>
        <v>8.6475235779977702</v>
      </c>
      <c r="H16" s="26">
        <f>+[3]Cuadro15!G5</f>
        <v>9.2218446379899905</v>
      </c>
      <c r="I16" s="26">
        <f>+[3]Cuadro15!H5</f>
        <v>8.4659873313136895</v>
      </c>
      <c r="J16" s="33">
        <f>+[3]Cuadro15!I5</f>
        <v>13.23319583</v>
      </c>
      <c r="K16" s="42">
        <f>+[3]Cuadro15!J5</f>
        <v>4</v>
      </c>
      <c r="L16" s="18"/>
    </row>
    <row r="17" spans="1:15">
      <c r="A17" s="16"/>
      <c r="B17" s="11" t="str">
        <f>+[3]Cuadro15!A6</f>
        <v>Villavicencio</v>
      </c>
      <c r="C17" s="26">
        <f>+[3]Cuadro15!B6</f>
        <v>10.6945805934911</v>
      </c>
      <c r="D17" s="26">
        <f>+[3]Cuadro15!C6</f>
        <v>9.0472610016309805</v>
      </c>
      <c r="E17" s="26">
        <f>+[3]Cuadro15!D6</f>
        <v>8.6642707029350294</v>
      </c>
      <c r="F17" s="26">
        <f>+[3]Cuadro15!E6</f>
        <v>10.631347657931601</v>
      </c>
      <c r="G17" s="26">
        <f>+[3]Cuadro15!F6</f>
        <v>11.5245934644829</v>
      </c>
      <c r="H17" s="26">
        <f>+[3]Cuadro15!G6</f>
        <v>11.220715977888901</v>
      </c>
      <c r="I17" s="26">
        <f>+[3]Cuadro15!H6</f>
        <v>11.269635460646001</v>
      </c>
      <c r="J17" s="33">
        <f>+[3]Cuadro15!I6</f>
        <v>13.04186529</v>
      </c>
      <c r="K17" s="42">
        <f>+[3]Cuadro15!J6</f>
        <v>5</v>
      </c>
      <c r="L17" s="18"/>
    </row>
    <row r="18" spans="1:15">
      <c r="A18" s="16"/>
      <c r="B18" s="11" t="str">
        <f>+[3]Cuadro15!A7</f>
        <v>Montería</v>
      </c>
      <c r="C18" s="26">
        <f>+[3]Cuadro15!B7</f>
        <v>14.3894068207085</v>
      </c>
      <c r="D18" s="26">
        <f>+[3]Cuadro15!C7</f>
        <v>14.1429707808028</v>
      </c>
      <c r="E18" s="26">
        <f>+[3]Cuadro15!D7</f>
        <v>13.4949782897268</v>
      </c>
      <c r="F18" s="26">
        <f>+[3]Cuadro15!E7</f>
        <v>12.0036661443397</v>
      </c>
      <c r="G18" s="26">
        <f>+[3]Cuadro15!F7</f>
        <v>11.346973502627799</v>
      </c>
      <c r="H18" s="26">
        <f>+[3]Cuadro15!G7</f>
        <v>13.886253190190001</v>
      </c>
      <c r="I18" s="26">
        <f>+[3]Cuadro15!H7</f>
        <v>13.859682321912199</v>
      </c>
      <c r="J18" s="33">
        <f>+[3]Cuadro15!I7</f>
        <v>12.88888377</v>
      </c>
      <c r="K18" s="42">
        <f>+[3]Cuadro15!J7</f>
        <v>6</v>
      </c>
      <c r="L18" s="18"/>
    </row>
    <row r="19" spans="1:15">
      <c r="A19" s="16"/>
      <c r="B19" s="11" t="str">
        <f>+[3]Cuadro15!A8</f>
        <v>Armenia</v>
      </c>
      <c r="C19" s="26">
        <f>+[3]Cuadro15!B8</f>
        <v>0</v>
      </c>
      <c r="D19" s="26">
        <f>+[3]Cuadro15!C8</f>
        <v>0</v>
      </c>
      <c r="E19" s="26">
        <f>+[3]Cuadro15!D8</f>
        <v>8.4344723195208697</v>
      </c>
      <c r="F19" s="26">
        <f>+[3]Cuadro15!E8</f>
        <v>8.3870951381069805</v>
      </c>
      <c r="G19" s="26">
        <f>+[3]Cuadro15!F8</f>
        <v>7.0493398847741799</v>
      </c>
      <c r="H19" s="26">
        <f>+[3]Cuadro15!G8</f>
        <v>9.9415060466767908</v>
      </c>
      <c r="I19" s="26">
        <f>+[3]Cuadro15!H8</f>
        <v>13.0846121290224</v>
      </c>
      <c r="J19" s="33">
        <f>+[3]Cuadro15!I8</f>
        <v>12.860916250000001</v>
      </c>
      <c r="K19" s="42">
        <f>+[3]Cuadro15!J8</f>
        <v>7</v>
      </c>
      <c r="L19" s="18"/>
    </row>
    <row r="20" spans="1:15">
      <c r="A20" s="16"/>
      <c r="B20" s="11" t="str">
        <f>+[3]Cuadro15!A9</f>
        <v>Popayán</v>
      </c>
      <c r="C20" s="26">
        <f>+[3]Cuadro15!B9</f>
        <v>0</v>
      </c>
      <c r="D20" s="26">
        <f>+[3]Cuadro15!C9</f>
        <v>0</v>
      </c>
      <c r="E20" s="26">
        <f>+[3]Cuadro15!D9</f>
        <v>14.7162870101258</v>
      </c>
      <c r="F20" s="26">
        <f>+[3]Cuadro15!E9</f>
        <v>16.671615073519899</v>
      </c>
      <c r="G20" s="26">
        <f>+[3]Cuadro15!F9</f>
        <v>14.8754354035845</v>
      </c>
      <c r="H20" s="26">
        <f>+[3]Cuadro15!G9</f>
        <v>15.332509827236899</v>
      </c>
      <c r="I20" s="26">
        <f>+[3]Cuadro15!H9</f>
        <v>13.7984079204943</v>
      </c>
      <c r="J20" s="33">
        <f>+[3]Cuadro15!I9</f>
        <v>12.75592455</v>
      </c>
      <c r="K20" s="42">
        <f>+[3]Cuadro15!J9</f>
        <v>8</v>
      </c>
      <c r="L20" s="18"/>
    </row>
    <row r="21" spans="1:15">
      <c r="A21" s="16"/>
      <c r="B21" s="11" t="str">
        <f>+[3]Cuadro15!A10</f>
        <v>Neiva</v>
      </c>
      <c r="C21" s="26">
        <f>+[3]Cuadro15!B10</f>
        <v>0</v>
      </c>
      <c r="D21" s="26">
        <f>+[3]Cuadro15!C10</f>
        <v>0</v>
      </c>
      <c r="E21" s="26">
        <f>+[3]Cuadro15!D10</f>
        <v>10.6910376139157</v>
      </c>
      <c r="F21" s="26">
        <f>+[3]Cuadro15!E10</f>
        <v>11.495866615508</v>
      </c>
      <c r="G21" s="26">
        <f>+[3]Cuadro15!F10</f>
        <v>12.716002674737799</v>
      </c>
      <c r="H21" s="26">
        <f>+[3]Cuadro15!G10</f>
        <v>12.265832847527699</v>
      </c>
      <c r="I21" s="26">
        <f>+[3]Cuadro15!H10</f>
        <v>12.548606412378</v>
      </c>
      <c r="J21" s="33">
        <f>+[3]Cuadro15!I10</f>
        <v>12.035447570000001</v>
      </c>
      <c r="K21" s="42">
        <f>+[3]Cuadro15!J10</f>
        <v>9</v>
      </c>
      <c r="L21" s="18"/>
    </row>
    <row r="22" spans="1:15">
      <c r="A22" s="16"/>
      <c r="B22" s="11" t="str">
        <f>+[3]Cuadro15!A11</f>
        <v>Santa Marta</v>
      </c>
      <c r="C22" s="26">
        <f>+[3]Cuadro15!B11</f>
        <v>0</v>
      </c>
      <c r="D22" s="26">
        <f>+[3]Cuadro15!C11</f>
        <v>0</v>
      </c>
      <c r="E22" s="26">
        <f>+[3]Cuadro15!D11</f>
        <v>10.2817066763154</v>
      </c>
      <c r="F22" s="26">
        <f>+[3]Cuadro15!E11</f>
        <v>11.8433968849527</v>
      </c>
      <c r="G22" s="26">
        <f>+[3]Cuadro15!F11</f>
        <v>14.9222081698158</v>
      </c>
      <c r="H22" s="26">
        <f>+[3]Cuadro15!G11</f>
        <v>9.1921489285411209</v>
      </c>
      <c r="I22" s="26">
        <f>+[3]Cuadro15!H11</f>
        <v>11.4732004884153</v>
      </c>
      <c r="J22" s="33">
        <f>+[3]Cuadro15!I11</f>
        <v>11.696095359999999</v>
      </c>
      <c r="K22" s="42">
        <f>+[3]Cuadro15!J11</f>
        <v>10</v>
      </c>
      <c r="L22" s="18"/>
    </row>
    <row r="23" spans="1:15">
      <c r="A23" s="16"/>
      <c r="B23" s="11" t="str">
        <f>+[3]Cuadro15!A12</f>
        <v>Pereira</v>
      </c>
      <c r="C23" s="26">
        <f>+[3]Cuadro15!B12</f>
        <v>12.2101791157944</v>
      </c>
      <c r="D23" s="26">
        <f>+[3]Cuadro15!C12</f>
        <v>9.7219607852481307</v>
      </c>
      <c r="E23" s="26">
        <f>+[3]Cuadro15!D12</f>
        <v>7.5159018442754002</v>
      </c>
      <c r="F23" s="26">
        <f>+[3]Cuadro15!E12</f>
        <v>8.7343603130616003</v>
      </c>
      <c r="G23" s="26">
        <f>+[3]Cuadro15!F12</f>
        <v>8.1250729001516309</v>
      </c>
      <c r="H23" s="26">
        <f>+[3]Cuadro15!G12</f>
        <v>10.3488714540266</v>
      </c>
      <c r="I23" s="26">
        <f>+[3]Cuadro15!H12</f>
        <v>11.036687188828299</v>
      </c>
      <c r="J23" s="33">
        <f>+[3]Cuadro15!I12</f>
        <v>11.1828574</v>
      </c>
      <c r="K23" s="42">
        <f>+[3]Cuadro15!J12</f>
        <v>11</v>
      </c>
      <c r="L23" s="18"/>
      <c r="N23" s="22"/>
      <c r="O23" s="31"/>
    </row>
    <row r="24" spans="1:15">
      <c r="A24" s="16"/>
      <c r="B24" s="11" t="str">
        <f>+[3]Cuadro15!A13</f>
        <v>Cali</v>
      </c>
      <c r="C24" s="26">
        <f>+[3]Cuadro15!B13</f>
        <v>10.404358826468</v>
      </c>
      <c r="D24" s="26">
        <f>+[3]Cuadro15!C13</f>
        <v>12.5044387988042</v>
      </c>
      <c r="E24" s="26">
        <f>+[3]Cuadro15!D13</f>
        <v>10.086433048743899</v>
      </c>
      <c r="F24" s="26">
        <f>+[3]Cuadro15!E13</f>
        <v>8.4242075293907206</v>
      </c>
      <c r="G24" s="26">
        <f>+[3]Cuadro15!F13</f>
        <v>14.289281953901501</v>
      </c>
      <c r="H24" s="26">
        <f>+[3]Cuadro15!G13</f>
        <v>13.5481165685239</v>
      </c>
      <c r="I24" s="26">
        <f>+[3]Cuadro15!H13</f>
        <v>10.4956798445149</v>
      </c>
      <c r="J24" s="33">
        <f>+[3]Cuadro15!I13</f>
        <v>10.92128072</v>
      </c>
      <c r="K24" s="42">
        <f>+[3]Cuadro15!J13</f>
        <v>12</v>
      </c>
      <c r="L24" s="18"/>
      <c r="N24" s="22"/>
      <c r="O24" s="31"/>
    </row>
    <row r="25" spans="1:15">
      <c r="A25" s="16"/>
      <c r="B25" s="11" t="str">
        <f>+[3]Cuadro15!A14</f>
        <v>Bucaramanga</v>
      </c>
      <c r="C25" s="26">
        <f>+[3]Cuadro15!B14</f>
        <v>12.0207919457114</v>
      </c>
      <c r="D25" s="26">
        <f>+[3]Cuadro15!C14</f>
        <v>9.5566797199936993</v>
      </c>
      <c r="E25" s="26">
        <f>+[3]Cuadro15!D14</f>
        <v>5.7527360295222998</v>
      </c>
      <c r="F25" s="26">
        <f>+[3]Cuadro15!E14</f>
        <v>8.82700572245035</v>
      </c>
      <c r="G25" s="26">
        <f>+[3]Cuadro15!F14</f>
        <v>9.2188650243255399</v>
      </c>
      <c r="H25" s="26">
        <f>+[3]Cuadro15!G14</f>
        <v>12.1377089446543</v>
      </c>
      <c r="I25" s="26">
        <f>+[3]Cuadro15!H14</f>
        <v>9.8256392080416699</v>
      </c>
      <c r="J25" s="33">
        <f>+[3]Cuadro15!I14</f>
        <v>10.77435131</v>
      </c>
      <c r="K25" s="42">
        <f>+[3]Cuadro15!J14</f>
        <v>13</v>
      </c>
      <c r="L25" s="18"/>
    </row>
    <row r="26" spans="1:15">
      <c r="A26" s="16"/>
      <c r="B26" s="11" t="str">
        <f>+[3]Cuadro15!A15</f>
        <v>Medellín</v>
      </c>
      <c r="C26" s="26">
        <f>+[3]Cuadro15!B15</f>
        <v>8.9971519259789208</v>
      </c>
      <c r="D26" s="26">
        <f>+[3]Cuadro15!C15</f>
        <v>9.2955443812591998</v>
      </c>
      <c r="E26" s="26">
        <f>+[3]Cuadro15!D15</f>
        <v>8.1651945264651005</v>
      </c>
      <c r="F26" s="26">
        <f>+[3]Cuadro15!E15</f>
        <v>8.0962039331726494</v>
      </c>
      <c r="G26" s="26">
        <f>+[3]Cuadro15!F15</f>
        <v>10.868481574016499</v>
      </c>
      <c r="H26" s="26">
        <f>+[3]Cuadro15!G15</f>
        <v>10.681630730447599</v>
      </c>
      <c r="I26" s="26">
        <f>+[3]Cuadro15!H15</f>
        <v>10.5810903243176</v>
      </c>
      <c r="J26" s="33">
        <f>+[3]Cuadro15!I15</f>
        <v>10.703597500000001</v>
      </c>
      <c r="K26" s="42">
        <f>+[3]Cuadro15!J15</f>
        <v>14</v>
      </c>
      <c r="L26" s="18"/>
    </row>
    <row r="27" spans="1:15">
      <c r="A27" s="16"/>
      <c r="B27" s="12" t="str">
        <f>+[3]Cuadro15!A16</f>
        <v>Bogotá</v>
      </c>
      <c r="C27" s="47">
        <f>+[3]Cuadro15!B16</f>
        <v>8.8881788839743106</v>
      </c>
      <c r="D27" s="47">
        <f>+[3]Cuadro15!C16</f>
        <v>7.8850895539093298</v>
      </c>
      <c r="E27" s="47">
        <f>+[3]Cuadro15!D16</f>
        <v>8.1469033729903693</v>
      </c>
      <c r="F27" s="47">
        <f>+[3]Cuadro15!E16</f>
        <v>8.3868985379962204</v>
      </c>
      <c r="G27" s="47">
        <f>+[3]Cuadro15!F16</f>
        <v>9.2567208222362698</v>
      </c>
      <c r="H27" s="47">
        <f>+[3]Cuadro15!G16</f>
        <v>11.179429747573399</v>
      </c>
      <c r="I27" s="47">
        <f>+[3]Cuadro15!H16</f>
        <v>10.4808785373499</v>
      </c>
      <c r="J27" s="47">
        <f>+[3]Cuadro15!I16</f>
        <v>10.69949761</v>
      </c>
      <c r="K27" s="96">
        <f>+[3]Cuadro15!J16</f>
        <v>15</v>
      </c>
      <c r="L27" s="18"/>
    </row>
    <row r="28" spans="1:15">
      <c r="A28" s="16"/>
      <c r="B28" s="12" t="str">
        <f>+[3]Cuadro15!A17</f>
        <v>Colombia</v>
      </c>
      <c r="C28" s="27">
        <f>+[3]Cuadro15!B17</f>
        <v>11.2578510618546</v>
      </c>
      <c r="D28" s="27">
        <f>+[3]Cuadro15!C17</f>
        <v>10.440958199337899</v>
      </c>
      <c r="E28" s="27">
        <f>+[3]Cuadro15!D17</f>
        <v>8.0073091595788899</v>
      </c>
      <c r="F28" s="27">
        <f>+[3]Cuadro15!E17</f>
        <v>8.05779623133337</v>
      </c>
      <c r="G28" s="27">
        <f>+[3]Cuadro15!F17</f>
        <v>9.7688802076610592</v>
      </c>
      <c r="H28" s="27">
        <f>+[3]Cuadro15!G17</f>
        <v>10.5375571784207</v>
      </c>
      <c r="I28" s="27">
        <f>+[3]Cuadro15!H17</f>
        <v>9.9953829630663797</v>
      </c>
      <c r="J28" s="47">
        <f>+[3]Cuadro15!I17</f>
        <v>10.66671594</v>
      </c>
      <c r="K28" s="42">
        <f>+[3]Cuadro15!J17</f>
        <v>0</v>
      </c>
      <c r="L28" s="18"/>
    </row>
    <row r="29" spans="1:15">
      <c r="A29" s="16"/>
      <c r="B29" s="11" t="str">
        <f>+[3]Cuadro15!A18</f>
        <v>Tunja</v>
      </c>
      <c r="C29" s="26">
        <f>+[3]Cuadro15!B18</f>
        <v>0</v>
      </c>
      <c r="D29" s="26">
        <f>+[3]Cuadro15!C18</f>
        <v>0</v>
      </c>
      <c r="E29" s="26">
        <f>+[3]Cuadro15!D18</f>
        <v>8.9395927491859801</v>
      </c>
      <c r="F29" s="26">
        <f>+[3]Cuadro15!E18</f>
        <v>6.1159403023374104</v>
      </c>
      <c r="G29" s="26">
        <f>+[3]Cuadro15!F18</f>
        <v>5.3534595912244498</v>
      </c>
      <c r="H29" s="26">
        <f>+[3]Cuadro15!G18</f>
        <v>10.6458220933369</v>
      </c>
      <c r="I29" s="26">
        <f>+[3]Cuadro15!H18</f>
        <v>9.8792026719843804</v>
      </c>
      <c r="J29" s="33">
        <f>+[3]Cuadro15!I18</f>
        <v>10.662892279999999</v>
      </c>
      <c r="K29" s="42">
        <f>+[3]Cuadro15!J18</f>
        <v>16</v>
      </c>
      <c r="L29" s="18"/>
    </row>
    <row r="30" spans="1:15">
      <c r="A30" s="16"/>
      <c r="B30" s="11" t="str">
        <f>+[3]Cuadro15!A19</f>
        <v>Barranquilla</v>
      </c>
      <c r="C30" s="26">
        <f>+[3]Cuadro15!B19</f>
        <v>17.698811018281301</v>
      </c>
      <c r="D30" s="26">
        <f>+[3]Cuadro15!C19</f>
        <v>10.1117438538492</v>
      </c>
      <c r="E30" s="26">
        <f>+[3]Cuadro15!D19</f>
        <v>6.9782877572847104</v>
      </c>
      <c r="F30" s="26">
        <f>+[3]Cuadro15!E19</f>
        <v>7.0309436043332401</v>
      </c>
      <c r="G30" s="26">
        <f>+[3]Cuadro15!F19</f>
        <v>7.4046968946986498</v>
      </c>
      <c r="H30" s="26">
        <f>+[3]Cuadro15!G19</f>
        <v>6.3334477085133001</v>
      </c>
      <c r="I30" s="26">
        <f>+[3]Cuadro15!H19</f>
        <v>7.6782736007988097</v>
      </c>
      <c r="J30" s="33">
        <f>+[3]Cuadro15!I19</f>
        <v>10.63780322</v>
      </c>
      <c r="K30" s="42">
        <f>+[3]Cuadro15!J19</f>
        <v>17</v>
      </c>
      <c r="L30" s="18"/>
    </row>
    <row r="31" spans="1:15">
      <c r="A31" s="16"/>
      <c r="B31" s="11" t="str">
        <f>+[3]Cuadro15!A20</f>
        <v>Valledupar</v>
      </c>
      <c r="C31" s="26">
        <f>+[3]Cuadro15!B20</f>
        <v>0</v>
      </c>
      <c r="D31" s="26">
        <f>+[3]Cuadro15!C20</f>
        <v>0</v>
      </c>
      <c r="E31" s="26">
        <f>+[3]Cuadro15!D20</f>
        <v>10.655272209643501</v>
      </c>
      <c r="F31" s="26">
        <f>+[3]Cuadro15!E20</f>
        <v>10.9368010503739</v>
      </c>
      <c r="G31" s="26">
        <f>+[3]Cuadro15!F20</f>
        <v>9.1764725978404496</v>
      </c>
      <c r="H31" s="26">
        <f>+[3]Cuadro15!G20</f>
        <v>10.382663299775899</v>
      </c>
      <c r="I31" s="26">
        <f>+[3]Cuadro15!H20</f>
        <v>8.1996895459663595</v>
      </c>
      <c r="J31" s="33">
        <f>+[3]Cuadro15!I20</f>
        <v>10.54565466</v>
      </c>
      <c r="K31" s="42">
        <f>+[3]Cuadro15!J20</f>
        <v>18</v>
      </c>
      <c r="L31" s="18"/>
    </row>
    <row r="32" spans="1:15">
      <c r="A32" s="16"/>
      <c r="B32" s="66" t="str">
        <f>+[3]Cuadro15!A21</f>
        <v>Sincelejo</v>
      </c>
      <c r="C32" s="26">
        <f>+[3]Cuadro15!B21</f>
        <v>0</v>
      </c>
      <c r="D32" s="26">
        <f>+[3]Cuadro15!C21</f>
        <v>0</v>
      </c>
      <c r="E32" s="26">
        <f>+[3]Cuadro15!D21</f>
        <v>10.678329973107299</v>
      </c>
      <c r="F32" s="26">
        <f>+[3]Cuadro15!E21</f>
        <v>7.8353160576290204</v>
      </c>
      <c r="G32" s="26">
        <f>+[3]Cuadro15!F21</f>
        <v>9.6058784235136905</v>
      </c>
      <c r="H32" s="26">
        <f>+[3]Cuadro15!G21</f>
        <v>11.4828739181212</v>
      </c>
      <c r="I32" s="26">
        <f>+[3]Cuadro15!H21</f>
        <v>13.023665313052099</v>
      </c>
      <c r="J32" s="33">
        <f>+[3]Cuadro15!I21</f>
        <v>10.42633814</v>
      </c>
      <c r="K32" s="42">
        <f>+[3]Cuadro15!J21</f>
        <v>19</v>
      </c>
      <c r="L32" s="18"/>
    </row>
    <row r="33" spans="1:14">
      <c r="A33" s="16"/>
      <c r="B33" s="11" t="str">
        <f>+[3]Cuadro15!A22</f>
        <v>Manizales</v>
      </c>
      <c r="C33" s="26">
        <f>+[3]Cuadro15!B22</f>
        <v>15.0197714178311</v>
      </c>
      <c r="D33" s="26">
        <f>+[3]Cuadro15!C22</f>
        <v>13.212829041434</v>
      </c>
      <c r="E33" s="26">
        <f>+[3]Cuadro15!D22</f>
        <v>9.3224693001816306</v>
      </c>
      <c r="F33" s="26">
        <f>+[3]Cuadro15!E22</f>
        <v>7.9065382778414799</v>
      </c>
      <c r="G33" s="26">
        <f>+[3]Cuadro15!F22</f>
        <v>9.0188849689319692</v>
      </c>
      <c r="H33" s="26">
        <f>+[3]Cuadro15!G22</f>
        <v>10.543533602734801</v>
      </c>
      <c r="I33" s="26">
        <f>+[3]Cuadro15!H22</f>
        <v>11.9252177013206</v>
      </c>
      <c r="J33" s="33">
        <f>+[3]Cuadro15!I22</f>
        <v>8.1758954989999992</v>
      </c>
      <c r="K33" s="42">
        <f>+[3]Cuadro15!J22</f>
        <v>20</v>
      </c>
      <c r="L33" s="18"/>
    </row>
    <row r="34" spans="1:14">
      <c r="A34" s="16"/>
      <c r="B34" s="11" t="str">
        <f>+[3]Cuadro15!A23</f>
        <v>Quibdó</v>
      </c>
      <c r="C34" s="26">
        <f>+[3]Cuadro15!B23</f>
        <v>0</v>
      </c>
      <c r="D34" s="26">
        <f>+[3]Cuadro15!C23</f>
        <v>0</v>
      </c>
      <c r="E34" s="26">
        <f>+[3]Cuadro15!D23</f>
        <v>5.96306171301792</v>
      </c>
      <c r="F34" s="26">
        <f>+[3]Cuadro15!E23</f>
        <v>4.4559259841209702</v>
      </c>
      <c r="G34" s="26">
        <f>+[3]Cuadro15!F23</f>
        <v>6.9178298934636597</v>
      </c>
      <c r="H34" s="26">
        <f>+[3]Cuadro15!G23</f>
        <v>3.6257346553869501</v>
      </c>
      <c r="I34" s="26">
        <f>+[3]Cuadro15!H23</f>
        <v>5.77480320949158</v>
      </c>
      <c r="J34" s="33">
        <f>+[3]Cuadro15!I23</f>
        <v>7.4536690339999998</v>
      </c>
      <c r="K34" s="42">
        <f>+[3]Cuadro15!J23</f>
        <v>21</v>
      </c>
      <c r="L34" s="18"/>
    </row>
    <row r="35" spans="1:14">
      <c r="A35" s="16"/>
      <c r="B35" s="11" t="str">
        <f>+[3]Cuadro15!A24</f>
        <v>Florencia</v>
      </c>
      <c r="C35" s="26">
        <f>+[3]Cuadro15!B24</f>
        <v>0</v>
      </c>
      <c r="D35" s="26">
        <f>+[3]Cuadro15!C24</f>
        <v>0</v>
      </c>
      <c r="E35" s="26">
        <f>+[3]Cuadro15!D24</f>
        <v>8.0653893230392608</v>
      </c>
      <c r="F35" s="26">
        <f>+[3]Cuadro15!E24</f>
        <v>5.6651967517289599</v>
      </c>
      <c r="G35" s="26">
        <f>+[3]Cuadro15!F24</f>
        <v>5.4292231960619501</v>
      </c>
      <c r="H35" s="26">
        <f>+[3]Cuadro15!G24</f>
        <v>6.0723795968963801</v>
      </c>
      <c r="I35" s="26">
        <f>+[3]Cuadro15!H24</f>
        <v>6.1419547429302499</v>
      </c>
      <c r="J35" s="33">
        <f>+[3]Cuadro15!I24</f>
        <v>6.6746714120000004</v>
      </c>
      <c r="K35" s="42">
        <f>+[3]Cuadro15!J24</f>
        <v>22</v>
      </c>
      <c r="L35" s="18"/>
    </row>
    <row r="36" spans="1:14" ht="14.25" customHeight="1">
      <c r="A36" s="16"/>
      <c r="B36" s="11" t="str">
        <f>+[3]Cuadro15!A25</f>
        <v>Cartagena</v>
      </c>
      <c r="C36" s="26">
        <f>+[3]Cuadro15!B25</f>
        <v>5.3840668489866799</v>
      </c>
      <c r="D36" s="26">
        <f>+[3]Cuadro15!C25</f>
        <v>13.8215608669269</v>
      </c>
      <c r="E36" s="26">
        <f>+[3]Cuadro15!D25</f>
        <v>7.8437094338154401</v>
      </c>
      <c r="F36" s="26">
        <f>+[3]Cuadro15!E25</f>
        <v>7.6842108223067198</v>
      </c>
      <c r="G36" s="26">
        <f>+[3]Cuadro15!F25</f>
        <v>20.347321632951498</v>
      </c>
      <c r="H36" s="26">
        <f>+[3]Cuadro15!G25</f>
        <v>14.044317657954901</v>
      </c>
      <c r="I36" s="26">
        <f>+[3]Cuadro15!H25</f>
        <v>6.1082706912117599</v>
      </c>
      <c r="J36" s="33">
        <f>+[3]Cuadro15!I25</f>
        <v>4.9839920170000003</v>
      </c>
      <c r="K36" s="42">
        <f>+[3]Cuadro15!J25</f>
        <v>23</v>
      </c>
      <c r="L36" s="18"/>
    </row>
    <row r="37" spans="1:14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17" enableFormatConditionsCalculation="0">
    <tabColor rgb="FF53722D"/>
    <pageSetUpPr fitToPage="1"/>
  </sheetPr>
  <dimension ref="A1:M50"/>
  <sheetViews>
    <sheetView zoomScaleNormal="100" zoomScaleSheetLayoutView="100" workbookViewId="0">
      <selection activeCell="C34" sqref="C34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14"/>
      <c r="H1" s="14"/>
      <c r="I1" s="14"/>
      <c r="J1" s="15"/>
      <c r="K1" s="141"/>
      <c r="L1" s="11"/>
      <c r="M1" s="11"/>
    </row>
    <row r="2" spans="1:1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41"/>
      <c r="L2" s="11"/>
      <c r="M2" s="11"/>
    </row>
    <row r="3" spans="1:1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41"/>
      <c r="L3" s="11"/>
      <c r="M3" s="11"/>
    </row>
    <row r="4" spans="1:1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41"/>
      <c r="L4" s="11"/>
      <c r="M4" s="11"/>
    </row>
    <row r="5" spans="1:1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41"/>
      <c r="L5" s="11"/>
      <c r="M5" s="11"/>
    </row>
    <row r="6" spans="1:1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3">
      <c r="A7" s="16"/>
      <c r="B7" s="183" t="s">
        <v>94</v>
      </c>
      <c r="C7" s="183"/>
      <c r="D7" s="183"/>
      <c r="E7" s="183"/>
      <c r="F7" s="183"/>
      <c r="G7" s="183"/>
      <c r="H7" s="183"/>
      <c r="I7" s="183"/>
      <c r="J7" s="18"/>
    </row>
    <row r="8" spans="1:13">
      <c r="A8" s="16"/>
      <c r="B8" s="183" t="s">
        <v>168</v>
      </c>
      <c r="C8" s="183"/>
      <c r="D8" s="183"/>
      <c r="E8" s="183"/>
      <c r="F8" s="183"/>
      <c r="G8" s="183"/>
      <c r="H8" s="183"/>
      <c r="I8" s="183"/>
      <c r="J8" s="187"/>
    </row>
    <row r="9" spans="1:13">
      <c r="A9" s="16"/>
      <c r="B9" s="150"/>
      <c r="C9" s="149"/>
      <c r="D9" s="149"/>
      <c r="E9" s="149"/>
      <c r="F9" s="149"/>
      <c r="G9" s="150"/>
      <c r="H9" s="150"/>
      <c r="I9" s="150"/>
      <c r="J9" s="18"/>
    </row>
    <row r="10" spans="1:13" ht="15.75" customHeight="1">
      <c r="A10" s="16"/>
      <c r="B10" s="11"/>
      <c r="C10" s="184" t="s">
        <v>1</v>
      </c>
      <c r="D10" s="184"/>
      <c r="E10" s="184"/>
      <c r="F10" s="184"/>
      <c r="G10" s="186" t="s">
        <v>161</v>
      </c>
      <c r="H10" s="186"/>
      <c r="I10" s="186" t="s">
        <v>160</v>
      </c>
      <c r="J10" s="18"/>
    </row>
    <row r="11" spans="1:13">
      <c r="A11" s="16"/>
      <c r="B11" s="11"/>
      <c r="C11" s="137">
        <v>2009</v>
      </c>
      <c r="D11" s="142">
        <v>2010</v>
      </c>
      <c r="E11" s="142">
        <v>2011</v>
      </c>
      <c r="F11" s="142">
        <v>2012</v>
      </c>
      <c r="G11" s="77" t="s">
        <v>59</v>
      </c>
      <c r="H11" s="77" t="s">
        <v>60</v>
      </c>
      <c r="I11" s="186"/>
      <c r="J11" s="18"/>
      <c r="M11" s="2"/>
    </row>
    <row r="12" spans="1:13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>
      <c r="A13" s="16"/>
      <c r="B13" s="11" t="s">
        <v>4</v>
      </c>
      <c r="C13" s="24">
        <f>+[3]Cuadro16!C3</f>
        <v>7239.3456666666698</v>
      </c>
      <c r="D13" s="24">
        <f>+[3]Cuadro16!D3</f>
        <v>7343.48</v>
      </c>
      <c r="E13" s="24">
        <f>+[3]Cuadro16!E3</f>
        <v>7447.2190000000001</v>
      </c>
      <c r="F13" s="28">
        <f>+[3]Cuadro16!F3</f>
        <v>7550.866</v>
      </c>
      <c r="G13" s="27">
        <f>IF(OR(OR(F13=0,E13=0),F13=""),"",(F13/E13-1)*100)</f>
        <v>1.3917544253767788</v>
      </c>
      <c r="H13" s="25">
        <f>F13-E13</f>
        <v>103.64699999999993</v>
      </c>
      <c r="I13" s="27">
        <f>IF(F13=0,"",F13/$F$13*100)</f>
        <v>100</v>
      </c>
      <c r="J13" s="18"/>
    </row>
    <row r="14" spans="1:13">
      <c r="A14" s="16"/>
      <c r="B14" s="11" t="s">
        <v>5</v>
      </c>
      <c r="C14" s="24">
        <f>+[3]Cuadro16!C4</f>
        <v>5799.0233333333299</v>
      </c>
      <c r="D14" s="24">
        <f>+[3]Cuadro16!D4</f>
        <v>5907</v>
      </c>
      <c r="E14" s="24">
        <f>+[3]Cuadro16!E4</f>
        <v>6013.4746666666697</v>
      </c>
      <c r="F14" s="28">
        <f>+[3]Cuadro16!F4</f>
        <v>6117.7976669999998</v>
      </c>
      <c r="G14" s="27">
        <f t="shared" ref="G14:G31" si="0">IF(OR(OR(F14=0,E14=0),F14=""),"",(F14/E14-1)*100)</f>
        <v>1.7348206505567232</v>
      </c>
      <c r="H14" s="25">
        <f t="shared" ref="H14:H31" si="1">F14-E14</f>
        <v>104.32300033333013</v>
      </c>
      <c r="I14" s="27">
        <f t="shared" ref="I14:I31" si="2">IF(F14=0,"",F14/$F$13*100)</f>
        <v>81.021139389839519</v>
      </c>
      <c r="J14" s="18"/>
      <c r="L14" s="22"/>
      <c r="M14" s="31"/>
    </row>
    <row r="15" spans="1:13">
      <c r="A15" s="16"/>
      <c r="B15" s="11" t="s">
        <v>6</v>
      </c>
      <c r="C15" s="24">
        <f>+[3]Cuadro16!C5</f>
        <v>3865.2636666666699</v>
      </c>
      <c r="D15" s="24">
        <f>+[3]Cuadro16!D5</f>
        <v>4038.3753333333302</v>
      </c>
      <c r="E15" s="24">
        <f>+[3]Cuadro16!E5</f>
        <v>4267.5780000000004</v>
      </c>
      <c r="F15" s="28">
        <f>+[3]Cuadro16!F5</f>
        <v>4478.9859999999999</v>
      </c>
      <c r="G15" s="27">
        <f t="shared" si="0"/>
        <v>4.9538168956724249</v>
      </c>
      <c r="H15" s="25">
        <f t="shared" si="1"/>
        <v>211.40799999999945</v>
      </c>
      <c r="I15" s="27">
        <f t="shared" si="2"/>
        <v>59.317514044084476</v>
      </c>
      <c r="J15" s="18"/>
      <c r="L15" s="22"/>
      <c r="M15" s="31"/>
    </row>
    <row r="16" spans="1:13">
      <c r="A16" s="16"/>
      <c r="B16" s="11" t="s">
        <v>7</v>
      </c>
      <c r="C16" s="24">
        <f>+[3]Cuadro16!C6</f>
        <v>3426.877</v>
      </c>
      <c r="D16" s="24">
        <f>+[3]Cuadro16!D6</f>
        <v>3569.748</v>
      </c>
      <c r="E16" s="24">
        <f>+[3]Cuadro16!E6</f>
        <v>3858.91166666667</v>
      </c>
      <c r="F16" s="28">
        <f>+[3]Cuadro16!F6</f>
        <v>4019.5970000000002</v>
      </c>
      <c r="G16" s="27">
        <f t="shared" si="0"/>
        <v>4.1640065182453334</v>
      </c>
      <c r="H16" s="25">
        <f t="shared" si="1"/>
        <v>160.68533333333016</v>
      </c>
      <c r="I16" s="27">
        <f t="shared" si="2"/>
        <v>53.233589365776055</v>
      </c>
      <c r="J16" s="18"/>
    </row>
    <row r="17" spans="1:10">
      <c r="A17" s="16"/>
      <c r="B17" s="11" t="s">
        <v>8</v>
      </c>
      <c r="C17" s="24">
        <f>+[3]Cuadro16!C7</f>
        <v>438.38633333333303</v>
      </c>
      <c r="D17" s="24">
        <f>+[3]Cuadro16!D7</f>
        <v>468.62766666666698</v>
      </c>
      <c r="E17" s="24">
        <f>+[3]Cuadro16!E7</f>
        <v>408.66666666666703</v>
      </c>
      <c r="F17" s="28">
        <f>+[3]Cuadro16!F7</f>
        <v>459.38900000000001</v>
      </c>
      <c r="G17" s="27">
        <f t="shared" si="0"/>
        <v>12.411663947797624</v>
      </c>
      <c r="H17" s="25">
        <f t="shared" si="1"/>
        <v>50.722333333332983</v>
      </c>
      <c r="I17" s="27">
        <f t="shared" si="2"/>
        <v>6.0839246783084224</v>
      </c>
      <c r="J17" s="18"/>
    </row>
    <row r="18" spans="1:10">
      <c r="A18" s="16"/>
      <c r="B18" s="11" t="s">
        <v>34</v>
      </c>
      <c r="C18" s="24">
        <f>+[3]Cuadro16!C8</f>
        <v>419.719333333333</v>
      </c>
      <c r="D18" s="24">
        <f>+[3]Cuadro16!D8</f>
        <v>445.99366666666702</v>
      </c>
      <c r="E18" s="24">
        <f>+[3]Cuadro16!E8</f>
        <v>380.84366666666699</v>
      </c>
      <c r="F18" s="28">
        <f>+[3]Cuadro16!F8</f>
        <v>427.16933330000001</v>
      </c>
      <c r="G18" s="27">
        <f t="shared" si="0"/>
        <v>12.163958780987038</v>
      </c>
      <c r="H18" s="25">
        <f t="shared" si="1"/>
        <v>46.325666633333014</v>
      </c>
      <c r="I18" s="27">
        <f t="shared" si="2"/>
        <v>5.6572230695128214</v>
      </c>
      <c r="J18" s="18"/>
    </row>
    <row r="19" spans="1:10">
      <c r="A19" s="16"/>
      <c r="B19" s="11" t="s">
        <v>35</v>
      </c>
      <c r="C19" s="24">
        <f>+[3]Cuadro16!C9</f>
        <v>18.6673333333333</v>
      </c>
      <c r="D19" s="24">
        <f>+[3]Cuadro16!D9</f>
        <v>22.633666666666699</v>
      </c>
      <c r="E19" s="24">
        <f>+[3]Cuadro16!E9</f>
        <v>27.822666666666699</v>
      </c>
      <c r="F19" s="28">
        <f>+[3]Cuadro16!F9</f>
        <v>32.219333329999998</v>
      </c>
      <c r="G19" s="27">
        <f t="shared" si="0"/>
        <v>15.802463207456618</v>
      </c>
      <c r="H19" s="25">
        <f t="shared" si="1"/>
        <v>4.3966666633332991</v>
      </c>
      <c r="I19" s="27">
        <f t="shared" si="2"/>
        <v>0.42669719380531979</v>
      </c>
      <c r="J19" s="18"/>
    </row>
    <row r="20" spans="1:10">
      <c r="A20" s="16"/>
      <c r="B20" s="11" t="s">
        <v>9</v>
      </c>
      <c r="C20" s="24">
        <f>+[3]Cuadro16!C10</f>
        <v>1933.75966666667</v>
      </c>
      <c r="D20" s="24">
        <f>+[3]Cuadro16!D10</f>
        <v>1868.62466666667</v>
      </c>
      <c r="E20" s="24">
        <f>+[3]Cuadro16!E10</f>
        <v>1745.8966666666699</v>
      </c>
      <c r="F20" s="28">
        <f>+[3]Cuadro16!F10</f>
        <v>1638.8116669999999</v>
      </c>
      <c r="G20" s="27">
        <f t="shared" si="0"/>
        <v>-6.1335244926677523</v>
      </c>
      <c r="H20" s="25">
        <f t="shared" si="1"/>
        <v>-107.08499966667</v>
      </c>
      <c r="I20" s="27">
        <f t="shared" si="2"/>
        <v>21.703625345755043</v>
      </c>
      <c r="J20" s="18"/>
    </row>
    <row r="21" spans="1:10">
      <c r="A21" s="16"/>
      <c r="B21" s="11" t="s">
        <v>69</v>
      </c>
      <c r="C21" s="24">
        <f>+[3]Cuadro16!C11</f>
        <v>823.37166666666701</v>
      </c>
      <c r="D21" s="24">
        <f>+[3]Cuadro16!D11</f>
        <v>831.416333333333</v>
      </c>
      <c r="E21" s="24">
        <f>+[3]Cuadro16!E11</f>
        <v>781.35066666666705</v>
      </c>
      <c r="F21" s="28">
        <f>+[3]Cuadro16!F11</f>
        <v>694.35799999999995</v>
      </c>
      <c r="G21" s="27">
        <f>IF(OR(OR(F21=0,E21=0),F21=""),"",(F21/E21-1)*100)</f>
        <v>-11.133626728417333</v>
      </c>
      <c r="H21" s="25">
        <f>F21-E21</f>
        <v>-86.992666666667105</v>
      </c>
      <c r="I21" s="27">
        <f>IF(F21=0,"",F21/$F$13*100)</f>
        <v>9.1957399323468323</v>
      </c>
      <c r="J21" s="18"/>
    </row>
    <row r="22" spans="1:10">
      <c r="A22" s="16"/>
      <c r="B22" s="11" t="s">
        <v>70</v>
      </c>
      <c r="C22" s="24">
        <f>+[3]Cuadro16!C12</f>
        <v>845.84833333333302</v>
      </c>
      <c r="D22" s="24">
        <f>+[3]Cuadro16!D12</f>
        <v>685.54066666666699</v>
      </c>
      <c r="E22" s="24">
        <f>+[3]Cuadro16!E12</f>
        <v>600.71333333333303</v>
      </c>
      <c r="F22" s="28">
        <f>+[3]Cuadro16!F12</f>
        <v>444.57900000000001</v>
      </c>
      <c r="G22" s="27">
        <f>IF(OR(OR(F22=0,E22=0),F22=""),"",(F22/E22-1)*100)</f>
        <v>-25.991487897721555</v>
      </c>
      <c r="H22" s="25">
        <f>F22-E22</f>
        <v>-156.13433333333302</v>
      </c>
      <c r="I22" s="27">
        <f>IF(F22=0,"",F22/$F$13*100)</f>
        <v>5.8877882351507758</v>
      </c>
      <c r="J22" s="18"/>
    </row>
    <row r="23" spans="1:10">
      <c r="A23" s="16"/>
      <c r="B23" s="11" t="s">
        <v>71</v>
      </c>
      <c r="C23" s="24">
        <f>+[3]Cuadro16!C13</f>
        <v>264.53966666666702</v>
      </c>
      <c r="D23" s="24">
        <f>+[3]Cuadro16!D13</f>
        <v>351.66699999999997</v>
      </c>
      <c r="E23" s="24">
        <f>+[3]Cuadro16!E13</f>
        <v>363.83266666666702</v>
      </c>
      <c r="F23" s="28">
        <f>+[3]Cuadro16!F13</f>
        <v>499.875</v>
      </c>
      <c r="G23" s="27">
        <f>IF(OR(OR(F23=0,E23=0),F23=""),"",(F23/E23-1)*100)</f>
        <v>37.391456512059442</v>
      </c>
      <c r="H23" s="25">
        <f>F23-E23</f>
        <v>136.04233333333298</v>
      </c>
      <c r="I23" s="27">
        <f>IF(F23=0,"",F23/$F$13*100)</f>
        <v>6.6201015883476142</v>
      </c>
      <c r="J23" s="18"/>
    </row>
    <row r="24" spans="1:10">
      <c r="A24" s="16"/>
      <c r="B24" s="11" t="s">
        <v>32</v>
      </c>
      <c r="C24" s="24">
        <f>+[3]Cuadro16!C14</f>
        <v>891.56766666666704</v>
      </c>
      <c r="D24" s="24">
        <f>+[3]Cuadro16!D14</f>
        <v>1328.11466666667</v>
      </c>
      <c r="E24" s="24">
        <f>+[3]Cuadro16!E14</f>
        <v>1397.2</v>
      </c>
      <c r="F24" s="28">
        <f>+[3]Cuadro16!F14</f>
        <v>1609.275333</v>
      </c>
      <c r="G24" s="27">
        <f t="shared" si="0"/>
        <v>15.178595261952466</v>
      </c>
      <c r="H24" s="25">
        <f t="shared" si="1"/>
        <v>212.075333</v>
      </c>
      <c r="I24" s="27">
        <f t="shared" si="2"/>
        <v>21.312460491286693</v>
      </c>
      <c r="J24" s="18"/>
    </row>
    <row r="25" spans="1:10">
      <c r="A25" s="16"/>
      <c r="B25" s="11" t="s">
        <v>10</v>
      </c>
      <c r="C25" s="24">
        <f>+[3]Cuadro16!C15</f>
        <v>231.26</v>
      </c>
      <c r="D25" s="24">
        <f>+[3]Cuadro16!D15</f>
        <v>472.62966666666699</v>
      </c>
      <c r="E25" s="24">
        <f>+[3]Cuadro16!E15</f>
        <v>507.50766666666698</v>
      </c>
      <c r="F25" s="28">
        <f>+[3]Cuadro16!F15</f>
        <v>562.68433330000005</v>
      </c>
      <c r="G25" s="27">
        <f t="shared" si="0"/>
        <v>10.872085341239446</v>
      </c>
      <c r="H25" s="25">
        <f t="shared" si="1"/>
        <v>55.17666663333307</v>
      </c>
      <c r="I25" s="27">
        <f t="shared" si="2"/>
        <v>7.4519178767044743</v>
      </c>
      <c r="J25" s="18"/>
    </row>
    <row r="26" spans="1:10">
      <c r="A26" s="16"/>
      <c r="B26" s="11" t="s">
        <v>19</v>
      </c>
      <c r="C26" s="24">
        <f>+[3]Cuadro16!C16</f>
        <v>570.41399999999999</v>
      </c>
      <c r="D26" s="24">
        <f>+[3]Cuadro16!D16</f>
        <v>800.035666666667</v>
      </c>
      <c r="E26" s="24">
        <f>+[3]Cuadro16!E16</f>
        <v>815.73566666666704</v>
      </c>
      <c r="F26" s="28">
        <f>+[3]Cuadro16!F16</f>
        <v>931.04866670000001</v>
      </c>
      <c r="G26" s="27">
        <f t="shared" si="0"/>
        <v>14.136074312471258</v>
      </c>
      <c r="H26" s="25">
        <f t="shared" si="1"/>
        <v>115.31300003333297</v>
      </c>
      <c r="I26" s="27">
        <f t="shared" si="2"/>
        <v>12.33035610352508</v>
      </c>
      <c r="J26" s="18"/>
    </row>
    <row r="27" spans="1:10">
      <c r="A27" s="16"/>
      <c r="B27" s="11" t="s">
        <v>11</v>
      </c>
      <c r="C27" s="24">
        <f>+[3]Cuadro16!C17</f>
        <v>769.46566666666695</v>
      </c>
      <c r="D27" s="24">
        <f>+[3]Cuadro16!D17</f>
        <v>1100.19066666667</v>
      </c>
      <c r="E27" s="24">
        <f>+[3]Cuadro16!E17</f>
        <v>1176.96366666667</v>
      </c>
      <c r="F27" s="28">
        <f>+[3]Cuadro16!F17</f>
        <v>1331.6173329999999</v>
      </c>
      <c r="G27" s="27">
        <f t="shared" si="0"/>
        <v>13.140054422523617</v>
      </c>
      <c r="H27" s="25">
        <f t="shared" si="1"/>
        <v>154.65366633332997</v>
      </c>
      <c r="I27" s="27">
        <f t="shared" si="2"/>
        <v>17.635292865745463</v>
      </c>
      <c r="J27" s="18"/>
    </row>
    <row r="28" spans="1:10">
      <c r="A28" s="16"/>
      <c r="B28" s="11" t="s">
        <v>33</v>
      </c>
      <c r="C28" s="24">
        <f>+[3]Cuadro16!C18</f>
        <v>430.821666666667</v>
      </c>
      <c r="D28" s="24">
        <f>+[3]Cuadro16!D18</f>
        <v>563.57733333333294</v>
      </c>
      <c r="E28" s="24">
        <f>+[3]Cuadro16!E18</f>
        <v>563.35366666666698</v>
      </c>
      <c r="F28" s="28">
        <f>+[3]Cuadro16!F18</f>
        <v>616.53</v>
      </c>
      <c r="G28" s="27">
        <f t="shared" si="0"/>
        <v>9.4392450923368454</v>
      </c>
      <c r="H28" s="25">
        <f t="shared" si="1"/>
        <v>53.176333333332991</v>
      </c>
      <c r="I28" s="27">
        <f t="shared" si="2"/>
        <v>8.1650237204580236</v>
      </c>
      <c r="J28" s="18"/>
    </row>
    <row r="29" spans="1:10">
      <c r="A29" s="16"/>
      <c r="B29" s="11" t="s">
        <v>10</v>
      </c>
      <c r="C29" s="24">
        <f>+[3]Cuadro16!C19</f>
        <v>131.053666666667</v>
      </c>
      <c r="D29" s="24">
        <f>+[3]Cuadro16!D19</f>
        <v>234.37233333333299</v>
      </c>
      <c r="E29" s="24">
        <f>+[3]Cuadro16!E19</f>
        <v>241.26933333333301</v>
      </c>
      <c r="F29" s="28">
        <f>+[3]Cuadro16!F19</f>
        <v>273.46233330000001</v>
      </c>
      <c r="G29" s="27">
        <f t="shared" si="0"/>
        <v>13.343179392877836</v>
      </c>
      <c r="H29" s="25">
        <f t="shared" si="1"/>
        <v>32.192999966667003</v>
      </c>
      <c r="I29" s="27">
        <f t="shared" si="2"/>
        <v>3.6216022546288071</v>
      </c>
      <c r="J29" s="18"/>
    </row>
    <row r="30" spans="1:10">
      <c r="A30" s="16"/>
      <c r="B30" s="11" t="s">
        <v>19</v>
      </c>
      <c r="C30" s="24">
        <f>+[3]Cuadro16!C20</f>
        <v>288.35666666666702</v>
      </c>
      <c r="D30" s="24">
        <f>+[3]Cuadro16!D20</f>
        <v>332.59800000000001</v>
      </c>
      <c r="E30" s="24">
        <f>+[3]Cuadro16!E20</f>
        <v>328.67433333333298</v>
      </c>
      <c r="F30" s="28">
        <f>+[3]Cuadro16!F20</f>
        <v>353.43400000000003</v>
      </c>
      <c r="G30" s="27">
        <f t="shared" si="0"/>
        <v>7.5331914164275204</v>
      </c>
      <c r="H30" s="25">
        <f t="shared" si="1"/>
        <v>24.759666666667044</v>
      </c>
      <c r="I30" s="27">
        <f t="shared" si="2"/>
        <v>4.6807081465887492</v>
      </c>
      <c r="J30" s="18"/>
    </row>
    <row r="31" spans="1:10">
      <c r="A31" s="16"/>
      <c r="B31" s="11" t="s">
        <v>11</v>
      </c>
      <c r="C31" s="24">
        <f>+[3]Cuadro16!C21</f>
        <v>357.79666666666702</v>
      </c>
      <c r="D31" s="24">
        <f>+[3]Cuadro16!D21</f>
        <v>451.46733333333299</v>
      </c>
      <c r="E31" s="24">
        <f>+[3]Cuadro16!E21</f>
        <v>447.27966666666703</v>
      </c>
      <c r="F31" s="28">
        <f>+[3]Cuadro16!F21</f>
        <v>479.22899999999998</v>
      </c>
      <c r="G31" s="27">
        <f t="shared" si="0"/>
        <v>7.1430328079597372</v>
      </c>
      <c r="H31" s="25">
        <f t="shared" si="1"/>
        <v>31.949333333332959</v>
      </c>
      <c r="I31" s="27">
        <f t="shared" si="2"/>
        <v>6.3466759971637687</v>
      </c>
      <c r="J31" s="18"/>
    </row>
    <row r="32" spans="1:10" ht="14.25" customHeight="1">
      <c r="A32" s="16"/>
      <c r="B32" s="181"/>
      <c r="C32" s="4"/>
      <c r="D32" s="4"/>
      <c r="E32" s="4"/>
      <c r="F32" s="4"/>
      <c r="G32" s="23"/>
      <c r="H32" s="23"/>
      <c r="I32" s="23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66" t="str">
        <f>+Índice!B47</f>
        <v>Fuente: Departamento Administrativo Nacional de Estadística, Gran Encuesta Integrada de Hogares (GEIH) Julio 2012.</v>
      </c>
      <c r="C45" s="5"/>
      <c r="D45" s="5"/>
      <c r="E45" s="5"/>
      <c r="F45" s="5"/>
      <c r="G45" s="6"/>
      <c r="H45" s="6"/>
      <c r="I45" s="6"/>
      <c r="J45" s="18"/>
    </row>
    <row r="46" spans="1:12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>
      <c r="B47" s="11"/>
    </row>
    <row r="48" spans="1:12">
      <c r="B48" s="11"/>
    </row>
    <row r="49" spans="5:6">
      <c r="E49" s="22" t="s">
        <v>64</v>
      </c>
      <c r="F49" s="31">
        <f>F15</f>
        <v>4478.9859999999999</v>
      </c>
    </row>
    <row r="50" spans="5:6">
      <c r="E50" s="22" t="s">
        <v>26</v>
      </c>
      <c r="F50" s="31">
        <f>F14-F15</f>
        <v>1638.8116669999999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  <c r="N2" s="9"/>
      <c r="O2" s="9"/>
    </row>
    <row r="3" spans="1:15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  <c r="N3" s="9"/>
      <c r="O3" s="9"/>
    </row>
    <row r="4" spans="1:15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  <c r="N4" s="9"/>
      <c r="O4" s="9"/>
    </row>
    <row r="5" spans="1:15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  <c r="N5" s="9"/>
      <c r="O5" s="9"/>
    </row>
    <row r="6" spans="1:15">
      <c r="A6" s="16"/>
      <c r="B6" s="167"/>
      <c r="C6" s="167"/>
      <c r="D6" s="167"/>
      <c r="E6" s="167"/>
      <c r="F6" s="167"/>
      <c r="G6" s="167"/>
      <c r="H6" s="167"/>
      <c r="I6" s="29"/>
      <c r="J6" s="167"/>
      <c r="K6" s="167"/>
      <c r="L6" s="18"/>
    </row>
    <row r="7" spans="1:15">
      <c r="A7" s="16"/>
      <c r="B7" s="167"/>
      <c r="C7" s="183" t="s">
        <v>4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67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67"/>
      <c r="C9" s="165"/>
      <c r="D9" s="165"/>
      <c r="E9" s="165"/>
      <c r="F9" s="165"/>
      <c r="G9" s="165"/>
      <c r="H9" s="167"/>
      <c r="I9" s="167"/>
      <c r="J9" s="167"/>
      <c r="K9" s="167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65">
        <v>2008</v>
      </c>
      <c r="D11" s="165">
        <v>2009</v>
      </c>
      <c r="E11" s="165">
        <v>2010</v>
      </c>
      <c r="F11" s="165">
        <v>2011</v>
      </c>
      <c r="G11" s="165"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5">
      <c r="A13" s="16"/>
      <c r="B13" s="12" t="str">
        <f>+[3]Cuadro17!A2</f>
        <v>Colombia</v>
      </c>
      <c r="C13" s="25">
        <f>+[3]Cuadro17!B2</f>
        <v>43173.918666666701</v>
      </c>
      <c r="D13" s="25">
        <f>+[3]Cuadro17!C2</f>
        <v>43683.281999999999</v>
      </c>
      <c r="E13" s="25">
        <f>+[3]Cuadro17!D2</f>
        <v>44195.377999999997</v>
      </c>
      <c r="F13" s="25">
        <f>+[3]Cuadro17!E2</f>
        <v>44712.847333333302</v>
      </c>
      <c r="G13" s="25">
        <f>+[3]Cuadro17!F2</f>
        <v>45231.97</v>
      </c>
      <c r="H13" s="27">
        <f>IF(OR(OR(G13=0,F13=0),G13=""),"",(G13/F13-1)*100)</f>
        <v>1.1610145576206543</v>
      </c>
      <c r="I13" s="27">
        <f>IF(OR(OR(G13=0,F13=0),F13=""),"",(F13/E13-1)*100)</f>
        <v>1.1708675358163223</v>
      </c>
      <c r="J13" s="27">
        <f>IF(G13=0,"",G13/$G$13*100)</f>
        <v>100</v>
      </c>
      <c r="K13" s="27">
        <f t="shared" ref="K13:K37" si="0">IF(F13=0,"",F13/$F$13*100)</f>
        <v>100</v>
      </c>
      <c r="L13" s="18"/>
    </row>
    <row r="14" spans="1:15">
      <c r="A14" s="16"/>
      <c r="B14" s="11" t="s">
        <v>3</v>
      </c>
      <c r="C14" s="24">
        <f>C13-SUM(C15:C38)</f>
        <v>21421.548333333361</v>
      </c>
      <c r="D14" s="24">
        <f>D13-SUM(D15:D38)</f>
        <v>21621.51933333333</v>
      </c>
      <c r="E14" s="24">
        <f>E13-SUM(E15:E38)</f>
        <v>21827.069333333315</v>
      </c>
      <c r="F14" s="24">
        <f>F13-SUM(F15:F38)</f>
        <v>22039.582333333299</v>
      </c>
      <c r="G14" s="25">
        <f>G13-SUM(G15:G38)</f>
        <v>22251.467666200002</v>
      </c>
      <c r="H14" s="27">
        <f t="shared" ref="H14:H37" si="1">IF(OR(OR(G14=0,F14=0),G14=""),"",(G14/F14-1)*100)</f>
        <v>0.96138542764596657</v>
      </c>
      <c r="I14" s="26">
        <f>IF(OR(OR(G14=0,F14=0),F14=""),"",(F14/E14-1)*100)</f>
        <v>0.97362131743194968</v>
      </c>
      <c r="J14" s="27">
        <f t="shared" ref="J14:J37" si="2">IF(G14=0,"",G14/$G$13*100)</f>
        <v>49.194115724342765</v>
      </c>
      <c r="K14" s="26">
        <f>IF(F14=0,"",F14/$F$13*100)</f>
        <v>49.291386363808805</v>
      </c>
      <c r="L14" s="18"/>
    </row>
    <row r="15" spans="1:15">
      <c r="A15" s="16"/>
      <c r="B15" s="12" t="str">
        <f>+[3]Cuadro17!A3</f>
        <v>Bogotá</v>
      </c>
      <c r="C15" s="97">
        <f>+[3]Cuadro17!B3</f>
        <v>7134.8746666666702</v>
      </c>
      <c r="D15" s="97">
        <f>+[3]Cuadro17!C3</f>
        <v>7239.3456666666698</v>
      </c>
      <c r="E15" s="97">
        <f>+[3]Cuadro17!D3</f>
        <v>7343.48</v>
      </c>
      <c r="F15" s="97">
        <f>+[3]Cuadro17!E3</f>
        <v>7447.2190000000001</v>
      </c>
      <c r="G15" s="97">
        <f>+[3]Cuadro17!F3</f>
        <v>7550.866</v>
      </c>
      <c r="H15" s="47">
        <f>IF(OR(OR(G15=0,F15=0),G15=""),"",(G15/F15-1)*100)</f>
        <v>1.3917544253767788</v>
      </c>
      <c r="I15" s="33">
        <f t="shared" ref="I15:I37" si="3">IF(OR(OR(G15=0,F15=0),F15=""),"",(F15/E15-1)*100)</f>
        <v>1.4126681083083348</v>
      </c>
      <c r="J15" s="47">
        <f t="shared" si="2"/>
        <v>16.693648319982525</v>
      </c>
      <c r="K15" s="33">
        <f t="shared" si="0"/>
        <v>16.655658147827502</v>
      </c>
      <c r="L15" s="18"/>
      <c r="N15" s="22" t="s">
        <v>2</v>
      </c>
      <c r="O15" s="31">
        <f>J15</f>
        <v>16.693648319982525</v>
      </c>
    </row>
    <row r="16" spans="1:15">
      <c r="A16" s="16"/>
      <c r="B16" s="11" t="str">
        <f>+[3]Cuadro17!A4</f>
        <v>Medellín</v>
      </c>
      <c r="C16" s="52">
        <f>+[3]Cuadro17!B4</f>
        <v>3266.5313333333302</v>
      </c>
      <c r="D16" s="52">
        <f>+[3]Cuadro17!C4</f>
        <v>3314.1966666666699</v>
      </c>
      <c r="E16" s="52">
        <f>+[3]Cuadro17!D4</f>
        <v>3362.2093333333301</v>
      </c>
      <c r="F16" s="52">
        <f>+[3]Cuadro17!E4</f>
        <v>3410.5529999999999</v>
      </c>
      <c r="G16" s="53">
        <f>+[3]Cuadro17!F4</f>
        <v>3457.6463330000001</v>
      </c>
      <c r="H16" s="27">
        <f t="shared" si="1"/>
        <v>1.3808122319166394</v>
      </c>
      <c r="I16" s="26">
        <f t="shared" si="3"/>
        <v>1.4378541570087666</v>
      </c>
      <c r="J16" s="27">
        <f t="shared" si="2"/>
        <v>7.6442532416783973</v>
      </c>
      <c r="K16" s="26">
        <f t="shared" si="0"/>
        <v>7.6276801935121723</v>
      </c>
      <c r="L16" s="18"/>
      <c r="N16" s="22" t="s">
        <v>12</v>
      </c>
      <c r="O16" s="31">
        <f>100-O15</f>
        <v>83.306351680017471</v>
      </c>
    </row>
    <row r="17" spans="1:12">
      <c r="A17" s="16"/>
      <c r="B17" s="11" t="str">
        <f>+[3]Cuadro17!A5</f>
        <v>Cali</v>
      </c>
      <c r="C17" s="52">
        <f>+[3]Cuadro17!B5</f>
        <v>2244.0326666666701</v>
      </c>
      <c r="D17" s="52">
        <f>+[3]Cuadro17!C5</f>
        <v>2271.0709999999999</v>
      </c>
      <c r="E17" s="52">
        <f>+[3]Cuadro17!D5</f>
        <v>2298.1979999999999</v>
      </c>
      <c r="F17" s="52">
        <f>+[3]Cuadro17!E5</f>
        <v>2325.3503333333301</v>
      </c>
      <c r="G17" s="53">
        <f>+[3]Cuadro17!F5</f>
        <v>2352.7060000000001</v>
      </c>
      <c r="H17" s="27">
        <f t="shared" si="1"/>
        <v>1.1764105508977885</v>
      </c>
      <c r="I17" s="26">
        <f t="shared" si="3"/>
        <v>1.1814618815841893</v>
      </c>
      <c r="J17" s="27">
        <f t="shared" si="2"/>
        <v>5.2014227989627688</v>
      </c>
      <c r="K17" s="26">
        <f t="shared" si="0"/>
        <v>5.2006312995410333</v>
      </c>
      <c r="L17" s="18"/>
    </row>
    <row r="18" spans="1:12">
      <c r="A18" s="16"/>
      <c r="B18" s="11" t="str">
        <f>+[3]Cuadro17!A6</f>
        <v>Barranquilla</v>
      </c>
      <c r="C18" s="52">
        <f>+[3]Cuadro17!B6</f>
        <v>1670.8689999999999</v>
      </c>
      <c r="D18" s="52">
        <f>+[3]Cuadro17!C6</f>
        <v>1693.6479999999999</v>
      </c>
      <c r="E18" s="52">
        <f>+[3]Cuadro17!D6</f>
        <v>1716.37</v>
      </c>
      <c r="F18" s="52">
        <f>+[3]Cuadro17!E6</f>
        <v>1739.04666666667</v>
      </c>
      <c r="G18" s="53">
        <f>+[3]Cuadro17!F6</f>
        <v>1761.5426669999999</v>
      </c>
      <c r="H18" s="27">
        <f t="shared" si="1"/>
        <v>1.2935823267152147</v>
      </c>
      <c r="I18" s="26">
        <f t="shared" si="3"/>
        <v>1.3211991975314197</v>
      </c>
      <c r="J18" s="27">
        <f t="shared" si="2"/>
        <v>3.8944637321788109</v>
      </c>
      <c r="K18" s="26">
        <f t="shared" si="0"/>
        <v>3.8893668607192811</v>
      </c>
      <c r="L18" s="18"/>
    </row>
    <row r="19" spans="1:12">
      <c r="A19" s="16"/>
      <c r="B19" s="11" t="str">
        <f>+[3]Cuadro17!A7</f>
        <v>Bucaramanga</v>
      </c>
      <c r="C19" s="52">
        <f>+[3]Cuadro17!B7</f>
        <v>994.14499999999998</v>
      </c>
      <c r="D19" s="52">
        <f>+[3]Cuadro17!C7</f>
        <v>1003.9640000000001</v>
      </c>
      <c r="E19" s="52">
        <f>+[3]Cuadro17!D7</f>
        <v>1013.6706666666699</v>
      </c>
      <c r="F19" s="52">
        <f>+[3]Cuadro17!E7</f>
        <v>1023.55666666667</v>
      </c>
      <c r="G19" s="53">
        <f>+[3]Cuadro17!F7</f>
        <v>1032.749667</v>
      </c>
      <c r="H19" s="27">
        <f t="shared" si="1"/>
        <v>0.89814278317077445</v>
      </c>
      <c r="I19" s="26">
        <f t="shared" si="3"/>
        <v>0.97526744386409181</v>
      </c>
      <c r="J19" s="27">
        <f t="shared" si="2"/>
        <v>2.2832294657959844</v>
      </c>
      <c r="K19" s="26">
        <f t="shared" si="0"/>
        <v>2.2891780052298558</v>
      </c>
      <c r="L19" s="18"/>
    </row>
    <row r="20" spans="1:12">
      <c r="A20" s="16"/>
      <c r="B20" s="11" t="str">
        <f>+[3]Cuadro17!A8</f>
        <v>Cartagena</v>
      </c>
      <c r="C20" s="52">
        <f>+[3]Cuadro17!B8</f>
        <v>875.85</v>
      </c>
      <c r="D20" s="52">
        <f>+[3]Cuadro17!C8</f>
        <v>887.52566666666701</v>
      </c>
      <c r="E20" s="52">
        <f>+[3]Cuadro17!D8</f>
        <v>899.17566666666698</v>
      </c>
      <c r="F20" s="52">
        <f>+[3]Cuadro17!E8</f>
        <v>910.87400000000002</v>
      </c>
      <c r="G20" s="53">
        <f>+[3]Cuadro17!F8</f>
        <v>922.91033330000005</v>
      </c>
      <c r="H20" s="27">
        <f t="shared" si="1"/>
        <v>1.321404859508557</v>
      </c>
      <c r="I20" s="26">
        <f t="shared" si="3"/>
        <v>1.3010064403432997</v>
      </c>
      <c r="J20" s="27">
        <f t="shared" si="2"/>
        <v>2.0403938482007304</v>
      </c>
      <c r="K20" s="26">
        <f t="shared" si="0"/>
        <v>2.0371639345833965</v>
      </c>
      <c r="L20" s="18"/>
    </row>
    <row r="21" spans="1:12">
      <c r="A21" s="16"/>
      <c r="B21" s="11" t="str">
        <f>+[3]Cuadro17!A9</f>
        <v>Cúcuta</v>
      </c>
      <c r="C21" s="52">
        <f>+[3]Cuadro17!B9</f>
        <v>745.178</v>
      </c>
      <c r="D21" s="52">
        <f>+[3]Cuadro17!C9</f>
        <v>754.11500000000001</v>
      </c>
      <c r="E21" s="52">
        <f>+[3]Cuadro17!D9</f>
        <v>763.16966666666701</v>
      </c>
      <c r="F21" s="52">
        <f>+[3]Cuadro17!E9</f>
        <v>772.47066666666694</v>
      </c>
      <c r="G21" s="53">
        <f>+[3]Cuadro17!F9</f>
        <v>781.61900000000003</v>
      </c>
      <c r="H21" s="27">
        <f t="shared" si="1"/>
        <v>1.1842952396897699</v>
      </c>
      <c r="I21" s="26">
        <f t="shared" si="3"/>
        <v>1.2187329248323442</v>
      </c>
      <c r="J21" s="27">
        <f t="shared" si="2"/>
        <v>1.7280233427816654</v>
      </c>
      <c r="K21" s="26">
        <f t="shared" si="0"/>
        <v>1.7276257557652612</v>
      </c>
      <c r="L21" s="18"/>
    </row>
    <row r="22" spans="1:12">
      <c r="A22" s="16"/>
      <c r="B22" s="11" t="str">
        <f>+[3]Cuadro17!A10</f>
        <v>Pereira</v>
      </c>
      <c r="C22" s="52">
        <f>+[3]Cuadro17!B10</f>
        <v>585.61933333333297</v>
      </c>
      <c r="D22" s="52">
        <f>+[3]Cuadro17!C10</f>
        <v>590.171333333333</v>
      </c>
      <c r="E22" s="52">
        <f>+[3]Cuadro17!D10</f>
        <v>594.76833333333298</v>
      </c>
      <c r="F22" s="52">
        <f>+[3]Cuadro17!E10</f>
        <v>599.56633333333298</v>
      </c>
      <c r="G22" s="53">
        <f>+[3]Cuadro17!F10</f>
        <v>604.04466669999999</v>
      </c>
      <c r="H22" s="27">
        <f t="shared" si="1"/>
        <v>0.74692875795232538</v>
      </c>
      <c r="I22" s="26">
        <f t="shared" si="3"/>
        <v>0.80670064815151488</v>
      </c>
      <c r="J22" s="27">
        <f t="shared" si="2"/>
        <v>1.3354374498833457</v>
      </c>
      <c r="K22" s="26">
        <f t="shared" si="0"/>
        <v>1.340926308860581</v>
      </c>
      <c r="L22" s="18"/>
    </row>
    <row r="23" spans="1:12">
      <c r="A23" s="16"/>
      <c r="B23" s="11" t="str">
        <f>+[3]Cuadro17!A11</f>
        <v>Ibagué</v>
      </c>
      <c r="C23" s="52">
        <f>+[3]Cuadro17!B11</f>
        <v>485.339</v>
      </c>
      <c r="D23" s="52">
        <f>+[3]Cuadro17!C11</f>
        <v>490.84166666666698</v>
      </c>
      <c r="E23" s="52">
        <f>+[3]Cuadro17!D11</f>
        <v>496.308333333333</v>
      </c>
      <c r="F23" s="52">
        <f>+[3]Cuadro17!E11</f>
        <v>501.77</v>
      </c>
      <c r="G23" s="53">
        <f>+[3]Cuadro17!F11</f>
        <v>507.09866670000002</v>
      </c>
      <c r="H23" s="27">
        <f t="shared" si="1"/>
        <v>1.0619739522091942</v>
      </c>
      <c r="I23" s="26">
        <f t="shared" si="3"/>
        <v>1.1004583844049121</v>
      </c>
      <c r="J23" s="27">
        <f t="shared" si="2"/>
        <v>1.1211067452954182</v>
      </c>
      <c r="K23" s="26">
        <f t="shared" si="0"/>
        <v>1.122205428474093</v>
      </c>
      <c r="L23" s="18"/>
    </row>
    <row r="24" spans="1:12">
      <c r="A24" s="16"/>
      <c r="B24" s="11" t="str">
        <f>+[3]Cuadro17!A12</f>
        <v>Santa Marta</v>
      </c>
      <c r="C24" s="52">
        <f>+[3]Cuadro17!B12</f>
        <v>409.14433333333301</v>
      </c>
      <c r="D24" s="52">
        <f>+[3]Cuadro17!C12</f>
        <v>417.17933333333298</v>
      </c>
      <c r="E24" s="52">
        <f>+[3]Cuadro17!D12</f>
        <v>425.26066666666702</v>
      </c>
      <c r="F24" s="52">
        <f>+[3]Cuadro17!E12</f>
        <v>433.34</v>
      </c>
      <c r="G24" s="53">
        <f>+[3]Cuadro17!F12</f>
        <v>441.5423333</v>
      </c>
      <c r="H24" s="27">
        <f t="shared" si="1"/>
        <v>1.8928170258919241</v>
      </c>
      <c r="I24" s="26">
        <f t="shared" si="3"/>
        <v>1.8998543638332199</v>
      </c>
      <c r="J24" s="27">
        <f t="shared" si="2"/>
        <v>0.9761731211353385</v>
      </c>
      <c r="K24" s="26">
        <f t="shared" si="0"/>
        <v>0.96916216667987998</v>
      </c>
      <c r="L24" s="18"/>
    </row>
    <row r="25" spans="1:12">
      <c r="A25" s="16"/>
      <c r="B25" s="11" t="str">
        <f>+[3]Cuadro17!A13</f>
        <v>Villavicencio</v>
      </c>
      <c r="C25" s="52">
        <f>+[3]Cuadro17!B13</f>
        <v>386.71233333333299</v>
      </c>
      <c r="D25" s="52">
        <f>+[3]Cuadro17!C13</f>
        <v>397.12299999999999</v>
      </c>
      <c r="E25" s="52">
        <f>+[3]Cuadro17!D13</f>
        <v>407.57</v>
      </c>
      <c r="F25" s="52">
        <f>+[3]Cuadro17!E13</f>
        <v>418.02066666666701</v>
      </c>
      <c r="G25" s="53">
        <f>+[3]Cuadro17!F13</f>
        <v>428.54166670000001</v>
      </c>
      <c r="H25" s="27">
        <f t="shared" si="1"/>
        <v>2.5168612157930648</v>
      </c>
      <c r="I25" s="26">
        <f t="shared" si="3"/>
        <v>2.5641403112758532</v>
      </c>
      <c r="J25" s="27">
        <f t="shared" si="2"/>
        <v>0.94743091379835986</v>
      </c>
      <c r="K25" s="26">
        <f t="shared" si="0"/>
        <v>0.93490057466108567</v>
      </c>
      <c r="L25" s="18"/>
    </row>
    <row r="26" spans="1:12">
      <c r="A26" s="16"/>
      <c r="B26" s="11" t="str">
        <f>+[3]Cuadro17!A14</f>
        <v>Manizales</v>
      </c>
      <c r="C26" s="52">
        <f>+[3]Cuadro17!B14</f>
        <v>397.78533333333303</v>
      </c>
      <c r="D26" s="52">
        <f>+[3]Cuadro17!C14</f>
        <v>400.34933333333299</v>
      </c>
      <c r="E26" s="52">
        <f>+[3]Cuadro17!D14</f>
        <v>402.79933333333298</v>
      </c>
      <c r="F26" s="52">
        <f>+[3]Cuadro17!E14</f>
        <v>405.17333333333301</v>
      </c>
      <c r="G26" s="53">
        <f>+[3]Cuadro17!F14</f>
        <v>407.64566669999999</v>
      </c>
      <c r="H26" s="27">
        <f t="shared" si="1"/>
        <v>0.61019153119661329</v>
      </c>
      <c r="I26" s="26">
        <f t="shared" si="3"/>
        <v>0.58937535480860781</v>
      </c>
      <c r="J26" s="27">
        <f t="shared" si="2"/>
        <v>0.90123350077389952</v>
      </c>
      <c r="K26" s="26">
        <f t="shared" si="0"/>
        <v>0.90616759499294386</v>
      </c>
      <c r="L26" s="18"/>
    </row>
    <row r="27" spans="1:12">
      <c r="A27" s="16"/>
      <c r="B27" s="11" t="str">
        <f>+[3]Cuadro17!A15</f>
        <v>Valledupar</v>
      </c>
      <c r="C27" s="52">
        <f>+[3]Cuadro17!B15</f>
        <v>328.47833333333301</v>
      </c>
      <c r="D27" s="52">
        <f>+[3]Cuadro17!C15</f>
        <v>338.33199999999999</v>
      </c>
      <c r="E27" s="52">
        <f>+[3]Cuadro17!D15</f>
        <v>345.558333333333</v>
      </c>
      <c r="F27" s="52">
        <f>+[3]Cuadro17!E15</f>
        <v>350.57566666666702</v>
      </c>
      <c r="G27" s="53">
        <f>+[3]Cuadro17!F15</f>
        <v>359.38033330000002</v>
      </c>
      <c r="H27" s="27">
        <f t="shared" si="1"/>
        <v>2.5114882379171588</v>
      </c>
      <c r="I27" s="26">
        <f t="shared" si="3"/>
        <v>1.4519497431694672</v>
      </c>
      <c r="J27" s="27">
        <f t="shared" si="2"/>
        <v>0.79452726312826982</v>
      </c>
      <c r="K27" s="26">
        <f t="shared" si="0"/>
        <v>0.78406025913119126</v>
      </c>
      <c r="L27" s="18"/>
    </row>
    <row r="28" spans="1:12">
      <c r="A28" s="16"/>
      <c r="B28" s="11" t="str">
        <f>+[3]Cuadro17!A16</f>
        <v>Pasto</v>
      </c>
      <c r="C28" s="52">
        <f>+[3]Cuadro17!B16</f>
        <v>327.72166666666698</v>
      </c>
      <c r="D28" s="52">
        <f>+[3]Cuadro17!C16</f>
        <v>332.90833333333302</v>
      </c>
      <c r="E28" s="52">
        <f>+[3]Cuadro17!D16</f>
        <v>338.24266666666699</v>
      </c>
      <c r="F28" s="52">
        <f>+[3]Cuadro17!E16</f>
        <v>343.75933333333302</v>
      </c>
      <c r="G28" s="53">
        <f>+[3]Cuadro17!F16</f>
        <v>349.14400000000001</v>
      </c>
      <c r="H28" s="27">
        <f t="shared" si="1"/>
        <v>1.5664059545535736</v>
      </c>
      <c r="I28" s="26">
        <f t="shared" si="3"/>
        <v>1.6309789421399712</v>
      </c>
      <c r="J28" s="27">
        <f t="shared" si="2"/>
        <v>0.77189651478810228</v>
      </c>
      <c r="K28" s="26">
        <f t="shared" si="0"/>
        <v>0.76881557278295132</v>
      </c>
      <c r="L28" s="18"/>
    </row>
    <row r="29" spans="1:12">
      <c r="A29" s="16"/>
      <c r="B29" s="11" t="str">
        <f>+[3]Cuadro17!A17</f>
        <v>Montería</v>
      </c>
      <c r="C29" s="52">
        <f>+[3]Cuadro17!B17</f>
        <v>302.46499999999997</v>
      </c>
      <c r="D29" s="52">
        <f>+[3]Cuadro17!C17</f>
        <v>307.90966666666702</v>
      </c>
      <c r="E29" s="52">
        <f>+[3]Cuadro17!D17</f>
        <v>313.39433333333301</v>
      </c>
      <c r="F29" s="52">
        <f>+[3]Cuadro17!E17</f>
        <v>318.90300000000002</v>
      </c>
      <c r="G29" s="53">
        <f>+[3]Cuadro17!F17</f>
        <v>324.48766669999998</v>
      </c>
      <c r="H29" s="27">
        <f t="shared" si="1"/>
        <v>1.751211716415324</v>
      </c>
      <c r="I29" s="26">
        <f t="shared" si="3"/>
        <v>1.7577429074979056</v>
      </c>
      <c r="J29" s="27">
        <f t="shared" si="2"/>
        <v>0.71738566040789287</v>
      </c>
      <c r="K29" s="26">
        <f t="shared" si="0"/>
        <v>0.7132245406394836</v>
      </c>
      <c r="L29" s="18"/>
    </row>
    <row r="30" spans="1:12">
      <c r="A30" s="16"/>
      <c r="B30" s="11" t="str">
        <f>+[3]Cuadro17!A18</f>
        <v>Neiva</v>
      </c>
      <c r="C30" s="52">
        <f>+[3]Cuadro17!B18</f>
        <v>304.691666666667</v>
      </c>
      <c r="D30" s="52">
        <f>+[3]Cuadro17!C18</f>
        <v>307.399</v>
      </c>
      <c r="E30" s="52">
        <f>+[3]Cuadro17!D18</f>
        <v>310.291</v>
      </c>
      <c r="F30" s="52">
        <f>+[3]Cuadro17!E18</f>
        <v>313.35399999999998</v>
      </c>
      <c r="G30" s="53">
        <f>+[3]Cuadro17!F18</f>
        <v>315.75700000000001</v>
      </c>
      <c r="H30" s="27">
        <f t="shared" si="1"/>
        <v>0.76686431320487358</v>
      </c>
      <c r="I30" s="26">
        <f t="shared" si="3"/>
        <v>0.98713788024789029</v>
      </c>
      <c r="J30" s="27">
        <f t="shared" si="2"/>
        <v>0.69808367842479557</v>
      </c>
      <c r="K30" s="26">
        <f t="shared" si="0"/>
        <v>0.70081423726821235</v>
      </c>
      <c r="L30" s="18"/>
    </row>
    <row r="31" spans="1:12">
      <c r="A31" s="16"/>
      <c r="B31" s="11" t="str">
        <f>+[3]Cuadro17!A19</f>
        <v>Armenia</v>
      </c>
      <c r="C31" s="52">
        <f>+[3]Cuadro17!B19</f>
        <v>277.84133333333301</v>
      </c>
      <c r="D31" s="52">
        <f>+[3]Cuadro17!C19</f>
        <v>279.43400000000003</v>
      </c>
      <c r="E31" s="52">
        <f>+[3]Cuadro17!D19</f>
        <v>280.98399999999998</v>
      </c>
      <c r="F31" s="52">
        <f>+[3]Cuadro17!E19</f>
        <v>282.62933333333302</v>
      </c>
      <c r="G31" s="53">
        <f>+[3]Cuadro17!F19</f>
        <v>284.04333329999997</v>
      </c>
      <c r="H31" s="27">
        <f t="shared" si="1"/>
        <v>0.5003019148756449</v>
      </c>
      <c r="I31" s="26">
        <f t="shared" si="3"/>
        <v>0.58556121819499651</v>
      </c>
      <c r="J31" s="27">
        <f t="shared" si="2"/>
        <v>0.62797029026151185</v>
      </c>
      <c r="K31" s="26">
        <f t="shared" si="0"/>
        <v>0.63209871477505675</v>
      </c>
      <c r="L31" s="18"/>
    </row>
    <row r="32" spans="1:12">
      <c r="A32" s="16"/>
      <c r="B32" s="66" t="str">
        <f>+[3]Cuadro17!A20</f>
        <v>Sincelejo</v>
      </c>
      <c r="C32" s="52">
        <f>+[3]Cuadro17!B20</f>
        <v>230.94933333333299</v>
      </c>
      <c r="D32" s="52">
        <f>+[3]Cuadro17!C20</f>
        <v>234.727</v>
      </c>
      <c r="E32" s="52">
        <f>+[3]Cuadro17!D20</f>
        <v>238.44966666666701</v>
      </c>
      <c r="F32" s="52">
        <f>+[3]Cuadro17!E20</f>
        <v>242.14133333333299</v>
      </c>
      <c r="G32" s="53">
        <f>+[3]Cuadro17!F20</f>
        <v>245.94200000000001</v>
      </c>
      <c r="H32" s="27">
        <f t="shared" si="1"/>
        <v>1.5696067310552841</v>
      </c>
      <c r="I32" s="26">
        <f t="shared" si="3"/>
        <v>1.5481953563921902</v>
      </c>
      <c r="J32" s="27">
        <f t="shared" si="2"/>
        <v>0.54373488486130495</v>
      </c>
      <c r="K32" s="26">
        <f t="shared" si="0"/>
        <v>0.54154755909006336</v>
      </c>
      <c r="L32" s="18"/>
    </row>
    <row r="33" spans="1:14">
      <c r="A33" s="16"/>
      <c r="B33" s="11" t="str">
        <f>+[3]Cuadro17!A21</f>
        <v>Popayán</v>
      </c>
      <c r="C33" s="52">
        <f>+[3]Cuadro17!B21</f>
        <v>233.49833333333299</v>
      </c>
      <c r="D33" s="52">
        <f>+[3]Cuadro17!C21</f>
        <v>235.68966666666699</v>
      </c>
      <c r="E33" s="52">
        <f>+[3]Cuadro17!D21</f>
        <v>237.05733333333299</v>
      </c>
      <c r="F33" s="52">
        <f>+[3]Cuadro17!E21</f>
        <v>237.72499999999999</v>
      </c>
      <c r="G33" s="53">
        <f>+[3]Cuadro17!F21</f>
        <v>240.11966670000001</v>
      </c>
      <c r="H33" s="27">
        <f t="shared" si="1"/>
        <v>1.0073264065622034</v>
      </c>
      <c r="I33" s="26">
        <f t="shared" si="3"/>
        <v>0.28164775891077465</v>
      </c>
      <c r="J33" s="27">
        <f t="shared" si="2"/>
        <v>0.53086272099136966</v>
      </c>
      <c r="K33" s="26">
        <f t="shared" si="0"/>
        <v>0.53167045754828657</v>
      </c>
      <c r="L33" s="18"/>
    </row>
    <row r="34" spans="1:14">
      <c r="A34" s="16"/>
      <c r="B34" s="11" t="str">
        <f>+[3]Cuadro17!A22</f>
        <v>Riohacha</v>
      </c>
      <c r="C34" s="52">
        <f>+[3]Cuadro17!B22</f>
        <v>159.50966666666699</v>
      </c>
      <c r="D34" s="52">
        <f>+[3]Cuadro17!C22</f>
        <v>167.666</v>
      </c>
      <c r="E34" s="52">
        <f>+[3]Cuadro17!D22</f>
        <v>176.666</v>
      </c>
      <c r="F34" s="52">
        <f>+[3]Cuadro17!E22</f>
        <v>186.364</v>
      </c>
      <c r="G34" s="53">
        <f>+[3]Cuadro17!F22</f>
        <v>194.92566669999999</v>
      </c>
      <c r="H34" s="27">
        <f t="shared" si="1"/>
        <v>4.5940560945246789</v>
      </c>
      <c r="I34" s="26">
        <f t="shared" si="3"/>
        <v>5.4894546771874664</v>
      </c>
      <c r="J34" s="27">
        <f t="shared" si="2"/>
        <v>0.43094666604173992</v>
      </c>
      <c r="K34" s="26">
        <f t="shared" si="0"/>
        <v>0.41680190619635654</v>
      </c>
      <c r="L34" s="18"/>
    </row>
    <row r="35" spans="1:14">
      <c r="A35" s="16"/>
      <c r="B35" s="11" t="str">
        <f>+[3]Cuadro17!A23</f>
        <v>Tunja</v>
      </c>
      <c r="C35" s="52">
        <f>+[3]Cuadro17!B23</f>
        <v>157.15366666666699</v>
      </c>
      <c r="D35" s="52">
        <f>+[3]Cuadro17!C23</f>
        <v>160.58133333333299</v>
      </c>
      <c r="E35" s="52">
        <f>+[3]Cuadro17!D23</f>
        <v>163.756333333333</v>
      </c>
      <c r="F35" s="52">
        <f>+[3]Cuadro17!E23</f>
        <v>166.707666666667</v>
      </c>
      <c r="G35" s="53">
        <f>+[3]Cuadro17!F23</f>
        <v>170.10666670000001</v>
      </c>
      <c r="H35" s="27">
        <f t="shared" si="1"/>
        <v>2.0388984509808639</v>
      </c>
      <c r="I35" s="26">
        <f t="shared" si="3"/>
        <v>1.8022712607557168</v>
      </c>
      <c r="J35" s="27">
        <f t="shared" si="2"/>
        <v>0.37607618394688536</v>
      </c>
      <c r="K35" s="26">
        <f t="shared" si="0"/>
        <v>0.37284064113355375</v>
      </c>
      <c r="L35" s="18"/>
    </row>
    <row r="36" spans="1:14">
      <c r="A36" s="16"/>
      <c r="B36" s="11" t="str">
        <f>+[3]Cuadro17!A24</f>
        <v>Florencia</v>
      </c>
      <c r="C36" s="52">
        <f>+[3]Cuadro17!B24</f>
        <v>129.71066666666701</v>
      </c>
      <c r="D36" s="52">
        <f>+[3]Cuadro17!C24</f>
        <v>132.49633333333301</v>
      </c>
      <c r="E36" s="52">
        <f>+[3]Cuadro17!D24</f>
        <v>135.50733333333301</v>
      </c>
      <c r="F36" s="52">
        <f>+[3]Cuadro17!E24</f>
        <v>138.75766666666701</v>
      </c>
      <c r="G36" s="53">
        <f>+[3]Cuadro17!F24</f>
        <v>141.70633330000001</v>
      </c>
      <c r="H36" s="27">
        <f t="shared" si="1"/>
        <v>2.125047721086637</v>
      </c>
      <c r="I36" s="26">
        <f t="shared" si="3"/>
        <v>2.3986401719961137</v>
      </c>
      <c r="J36" s="27">
        <f t="shared" si="2"/>
        <v>0.31328799806862268</v>
      </c>
      <c r="K36" s="26">
        <f t="shared" si="0"/>
        <v>0.31033064307497943</v>
      </c>
      <c r="L36" s="18"/>
    </row>
    <row r="37" spans="1:14">
      <c r="A37" s="16"/>
      <c r="B37" s="11" t="str">
        <f>+[3]Cuadro17!A25</f>
        <v>Quibdó</v>
      </c>
      <c r="C37" s="52">
        <f>+[3]Cuadro17!B25</f>
        <v>104.26966666666701</v>
      </c>
      <c r="D37" s="52">
        <f>+[3]Cuadro17!C25</f>
        <v>105.088666666667</v>
      </c>
      <c r="E37" s="52">
        <f>+[3]Cuadro17!D25</f>
        <v>105.42166666666699</v>
      </c>
      <c r="F37" s="52">
        <f>+[3]Cuadro17!E25</f>
        <v>105.407333333333</v>
      </c>
      <c r="G37" s="53">
        <f>+[3]Cuadro17!F25</f>
        <v>105.9766667</v>
      </c>
      <c r="H37" s="27">
        <f t="shared" si="1"/>
        <v>0.54012690451676892</v>
      </c>
      <c r="I37" s="26">
        <f t="shared" si="3"/>
        <v>-1.3596193066567341E-2</v>
      </c>
      <c r="J37" s="27">
        <f t="shared" si="2"/>
        <v>0.23429593426950007</v>
      </c>
      <c r="K37" s="26">
        <f t="shared" si="0"/>
        <v>0.23574283370397689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tr">
        <f>IF(G46="","",1)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18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  <c r="N2" s="9"/>
      <c r="O2" s="9"/>
    </row>
    <row r="3" spans="1:15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  <c r="N3" s="9"/>
      <c r="O3" s="9"/>
    </row>
    <row r="4" spans="1:15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  <c r="N4" s="9"/>
      <c r="O4" s="9"/>
    </row>
    <row r="5" spans="1:15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  <c r="N5" s="9"/>
      <c r="O5" s="9"/>
    </row>
    <row r="6" spans="1:15">
      <c r="A6" s="16"/>
      <c r="B6" s="167"/>
      <c r="C6" s="167"/>
      <c r="D6" s="167"/>
      <c r="E6" s="167"/>
      <c r="F6" s="167"/>
      <c r="G6" s="167"/>
      <c r="H6" s="167"/>
      <c r="I6" s="29"/>
      <c r="J6" s="167"/>
      <c r="K6" s="167"/>
      <c r="L6" s="18"/>
    </row>
    <row r="7" spans="1:15">
      <c r="A7" s="16"/>
      <c r="B7" s="167"/>
      <c r="C7" s="183" t="s">
        <v>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>
      <c r="A8" s="16"/>
      <c r="B8" s="167"/>
      <c r="C8" s="183" t="s">
        <v>170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67"/>
      <c r="C9" s="165"/>
      <c r="D9" s="165"/>
      <c r="E9" s="165"/>
      <c r="F9" s="165"/>
      <c r="G9" s="165"/>
      <c r="H9" s="167"/>
      <c r="I9" s="167"/>
      <c r="J9" s="167"/>
      <c r="K9" s="167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65">
        <f>+'Población total'!C11</f>
        <v>2008</v>
      </c>
      <c r="D11" s="165">
        <f>+'Población total'!D11</f>
        <v>2009</v>
      </c>
      <c r="E11" s="165">
        <f>+'Población total'!E11</f>
        <v>2010</v>
      </c>
      <c r="F11" s="165">
        <f>+'Población total'!F11</f>
        <v>2011</v>
      </c>
      <c r="G11" s="165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5">
      <c r="A13" s="16"/>
      <c r="B13" s="12" t="str">
        <f>+[3]Cuadro18!A2</f>
        <v>Colombia</v>
      </c>
      <c r="C13" s="25">
        <f>+[3]Cuadro18!B2</f>
        <v>33586.418333333299</v>
      </c>
      <c r="D13" s="25">
        <f>+[3]Cuadro18!C2</f>
        <v>34148.2313333333</v>
      </c>
      <c r="E13" s="25">
        <f>+[3]Cuadro18!D2</f>
        <v>34693.607000000004</v>
      </c>
      <c r="F13" s="25">
        <f>+[3]Cuadro18!E2</f>
        <v>35226.253333333298</v>
      </c>
      <c r="G13" s="25">
        <f>+[3]Cuadro18!F2</f>
        <v>35759.294670000003</v>
      </c>
      <c r="H13" s="27">
        <f t="shared" ref="H13:H26" si="0">IF(OR(OR(G13=0,F13=0),G13=""),"",(G13/F13-1)*100)</f>
        <v>1.5131933890974114</v>
      </c>
      <c r="I13" s="26">
        <f>IF(OR(OR(G13=0,F13=0),F13=""),"",(F13/E13-1)*100)</f>
        <v>1.535286698016991</v>
      </c>
      <c r="J13" s="27">
        <f>IF(G13=0,"",G13/$G$13*100)</f>
        <v>100</v>
      </c>
      <c r="K13" s="26">
        <f t="shared" ref="K13:K37" si="1">IF(F13=0,"",F13/$F$13*100)</f>
        <v>100</v>
      </c>
      <c r="L13" s="18"/>
    </row>
    <row r="14" spans="1:15">
      <c r="A14" s="16"/>
      <c r="B14" s="11" t="s">
        <v>3</v>
      </c>
      <c r="C14" s="24">
        <f>C13-SUM(C15:C38)</f>
        <v>16330.811333333302</v>
      </c>
      <c r="D14" s="24">
        <f>D13-SUM(D15:D38)</f>
        <v>16566.172666666629</v>
      </c>
      <c r="E14" s="24">
        <f>E13-SUM(E15:E38)</f>
        <v>16793.682666666675</v>
      </c>
      <c r="F14" s="24">
        <f>F13-SUM(F15:F38)</f>
        <v>17014.616666666636</v>
      </c>
      <c r="G14" s="25">
        <f>G13-SUM(G15:G38)</f>
        <v>17229.291669569997</v>
      </c>
      <c r="H14" s="27">
        <f t="shared" si="0"/>
        <v>1.2617093121112255</v>
      </c>
      <c r="I14" s="26">
        <f>IF(OR(OR(G14=0,F14=0),F14=""),"",(F14/E14-1)*100)</f>
        <v>1.3155780324376698</v>
      </c>
      <c r="J14" s="27">
        <f t="shared" ref="J14:J37" si="2">IF(G14=0,"",G14/$G$13*100)</f>
        <v>48.181296159692948</v>
      </c>
      <c r="K14" s="26">
        <f>IF(F14=0,"",F14/$F$13*100)</f>
        <v>48.300954704616103</v>
      </c>
      <c r="L14" s="18"/>
    </row>
    <row r="15" spans="1:15">
      <c r="A15" s="16"/>
      <c r="B15" s="12" t="str">
        <f>+[3]Cuadro18!A3</f>
        <v>Bogotá</v>
      </c>
      <c r="C15" s="97">
        <f>+[3]Cuadro18!B3</f>
        <v>5689.0133333333297</v>
      </c>
      <c r="D15" s="97">
        <f>+[3]Cuadro18!C3</f>
        <v>5799.0233333333299</v>
      </c>
      <c r="E15" s="97">
        <f>+[3]Cuadro18!D3</f>
        <v>5907</v>
      </c>
      <c r="F15" s="97">
        <f>+[3]Cuadro18!E3</f>
        <v>6013.4746666666697</v>
      </c>
      <c r="G15" s="97">
        <f>+[3]Cuadro18!F3</f>
        <v>6117.7976669999998</v>
      </c>
      <c r="H15" s="47">
        <f>IF(OR(OR(G15=0,F15=0),G15=""),"",(G15/F15-1)*100)</f>
        <v>1.7348206505567232</v>
      </c>
      <c r="I15" s="33">
        <f>IF(OR(OR(G15=0,F15=0),F15=""),"",(F15/E15-1)*100)</f>
        <v>1.8025167879917037</v>
      </c>
      <c r="J15" s="47">
        <f t="shared" si="2"/>
        <v>17.108272753859659</v>
      </c>
      <c r="K15" s="33">
        <f t="shared" si="1"/>
        <v>17.071002725618683</v>
      </c>
      <c r="L15" s="18"/>
      <c r="N15" s="22" t="s">
        <v>2</v>
      </c>
      <c r="O15" s="31">
        <f>J15</f>
        <v>17.108272753859659</v>
      </c>
    </row>
    <row r="16" spans="1:15">
      <c r="A16" s="16"/>
      <c r="B16" s="11" t="str">
        <f>+[3]Cuadro18!A4</f>
        <v>Medellín</v>
      </c>
      <c r="C16" s="52">
        <f>+[3]Cuadro18!B4</f>
        <v>2696.6603333333301</v>
      </c>
      <c r="D16" s="52">
        <f>+[3]Cuadro18!C4</f>
        <v>2747.4956666666699</v>
      </c>
      <c r="E16" s="52">
        <f>+[3]Cuadro18!D4</f>
        <v>2797.4623333333302</v>
      </c>
      <c r="F16" s="52">
        <f>+[3]Cuadro18!E4</f>
        <v>2846.9593333333301</v>
      </c>
      <c r="G16" s="53">
        <f>+[3]Cuadro18!F4</f>
        <v>2894.9156670000002</v>
      </c>
      <c r="H16" s="27">
        <f t="shared" si="0"/>
        <v>1.6844755422101843</v>
      </c>
      <c r="I16" s="26">
        <f t="shared" ref="I16:I26" si="3">IF(OR(OR(G16=0,F16=0),F16=""),"",(F16/E16-1)*100)</f>
        <v>1.7693535820023421</v>
      </c>
      <c r="J16" s="27">
        <f t="shared" si="2"/>
        <v>8.0955614301550209</v>
      </c>
      <c r="K16" s="26">
        <f t="shared" si="1"/>
        <v>8.0819248825402568</v>
      </c>
      <c r="L16" s="18"/>
      <c r="N16" s="22" t="s">
        <v>12</v>
      </c>
      <c r="O16" s="31">
        <f>100-O15</f>
        <v>82.891727246140334</v>
      </c>
    </row>
    <row r="17" spans="1:12">
      <c r="A17" s="16"/>
      <c r="B17" s="11" t="str">
        <f>+[3]Cuadro18!A5</f>
        <v>Cali</v>
      </c>
      <c r="C17" s="52">
        <f>+[3]Cuadro18!B5</f>
        <v>1795.3989999999999</v>
      </c>
      <c r="D17" s="52">
        <f>+[3]Cuadro18!C5</f>
        <v>1825.68133333333</v>
      </c>
      <c r="E17" s="52">
        <f>+[3]Cuadro18!D5</f>
        <v>1854.9449999999999</v>
      </c>
      <c r="F17" s="52">
        <f>+[3]Cuadro18!E5</f>
        <v>1883.29</v>
      </c>
      <c r="G17" s="53">
        <f>+[3]Cuadro18!F5</f>
        <v>1913.1953329999999</v>
      </c>
      <c r="H17" s="27">
        <f t="shared" si="0"/>
        <v>1.5879303240605491</v>
      </c>
      <c r="I17" s="26">
        <f t="shared" si="3"/>
        <v>1.528077651898041</v>
      </c>
      <c r="J17" s="27">
        <f t="shared" si="2"/>
        <v>5.3502043333227736</v>
      </c>
      <c r="K17" s="26">
        <f t="shared" si="1"/>
        <v>5.3462682567433664</v>
      </c>
      <c r="L17" s="18"/>
    </row>
    <row r="18" spans="1:12">
      <c r="A18" s="16"/>
      <c r="B18" s="11" t="str">
        <f>+[3]Cuadro18!A6</f>
        <v>Barranquilla</v>
      </c>
      <c r="C18" s="52">
        <f>+[3]Cuadro18!B6</f>
        <v>1292.83666666667</v>
      </c>
      <c r="D18" s="52">
        <f>+[3]Cuadro18!C6</f>
        <v>1316.1766666666699</v>
      </c>
      <c r="E18" s="52">
        <f>+[3]Cuadro18!D6</f>
        <v>1339.13</v>
      </c>
      <c r="F18" s="52">
        <f>+[3]Cuadro18!E6</f>
        <v>1361.7656666666701</v>
      </c>
      <c r="G18" s="53">
        <f>+[3]Cuadro18!F6</f>
        <v>1386.68</v>
      </c>
      <c r="H18" s="27">
        <f t="shared" si="0"/>
        <v>1.8295609841827876</v>
      </c>
      <c r="I18" s="26">
        <f t="shared" si="3"/>
        <v>1.6903263063832386</v>
      </c>
      <c r="J18" s="27">
        <f t="shared" si="2"/>
        <v>3.877816978206075</v>
      </c>
      <c r="K18" s="26">
        <f t="shared" si="1"/>
        <v>3.8657692425611492</v>
      </c>
      <c r="L18" s="18"/>
    </row>
    <row r="19" spans="1:12">
      <c r="A19" s="16"/>
      <c r="B19" s="11" t="str">
        <f>+[3]Cuadro18!A7</f>
        <v>Bucaramanga</v>
      </c>
      <c r="C19" s="52">
        <f>+[3]Cuadro18!B7</f>
        <v>799.22400000000005</v>
      </c>
      <c r="D19" s="52">
        <f>+[3]Cuadro18!C7</f>
        <v>811.32100000000003</v>
      </c>
      <c r="E19" s="52">
        <f>+[3]Cuadro18!D7</f>
        <v>822.863333333333</v>
      </c>
      <c r="F19" s="52">
        <f>+[3]Cuadro18!E7</f>
        <v>834.20333333333303</v>
      </c>
      <c r="G19" s="53">
        <f>+[3]Cuadro18!F7</f>
        <v>844.6116667</v>
      </c>
      <c r="H19" s="27">
        <f t="shared" si="0"/>
        <v>1.2476974079061787</v>
      </c>
      <c r="I19" s="26">
        <f t="shared" si="3"/>
        <v>1.3781146322394688</v>
      </c>
      <c r="J19" s="27">
        <f t="shared" si="2"/>
        <v>2.3619360350767229</v>
      </c>
      <c r="K19" s="26">
        <f t="shared" si="1"/>
        <v>2.3681296033375121</v>
      </c>
      <c r="L19" s="18"/>
    </row>
    <row r="20" spans="1:12">
      <c r="A20" s="16"/>
      <c r="B20" s="11" t="str">
        <f>+[3]Cuadro18!A8</f>
        <v>Cartagena</v>
      </c>
      <c r="C20" s="52">
        <f>+[3]Cuadro18!B8</f>
        <v>675.72466666666696</v>
      </c>
      <c r="D20" s="52">
        <f>+[3]Cuadro18!C8</f>
        <v>688.10933333333298</v>
      </c>
      <c r="E20" s="52">
        <f>+[3]Cuadro18!D8</f>
        <v>700.45899999999995</v>
      </c>
      <c r="F20" s="52">
        <f>+[3]Cuadro18!E8</f>
        <v>712.77966666666703</v>
      </c>
      <c r="G20" s="53">
        <f>+[3]Cuadro18!F8</f>
        <v>726.28366670000003</v>
      </c>
      <c r="H20" s="27">
        <f t="shared" si="0"/>
        <v>1.8945546099097932</v>
      </c>
      <c r="I20" s="26">
        <f t="shared" si="3"/>
        <v>1.7589418747802732</v>
      </c>
      <c r="J20" s="27">
        <f t="shared" si="2"/>
        <v>2.0310346537939696</v>
      </c>
      <c r="K20" s="26">
        <f t="shared" si="1"/>
        <v>2.0234330910014493</v>
      </c>
      <c r="L20" s="18"/>
    </row>
    <row r="21" spans="1:12">
      <c r="A21" s="16"/>
      <c r="B21" s="11" t="str">
        <f>+[3]Cuadro18!A9</f>
        <v>Cúcuta</v>
      </c>
      <c r="C21" s="52">
        <f>+[3]Cuadro18!B9</f>
        <v>566.70433333333301</v>
      </c>
      <c r="D21" s="52">
        <f>+[3]Cuadro18!C9</f>
        <v>577.47666666666703</v>
      </c>
      <c r="E21" s="52">
        <f>+[3]Cuadro18!D9</f>
        <v>588.178</v>
      </c>
      <c r="F21" s="52">
        <f>+[3]Cuadro18!E9</f>
        <v>598.88933333333296</v>
      </c>
      <c r="G21" s="53">
        <f>+[3]Cuadro18!F9</f>
        <v>609.20899999999995</v>
      </c>
      <c r="H21" s="27">
        <f t="shared" si="0"/>
        <v>1.7231341572288894</v>
      </c>
      <c r="I21" s="26">
        <f t="shared" si="3"/>
        <v>1.8211040422003055</v>
      </c>
      <c r="J21" s="27">
        <f t="shared" si="2"/>
        <v>1.7036381886779532</v>
      </c>
      <c r="K21" s="26">
        <f t="shared" si="1"/>
        <v>1.7001221437496057</v>
      </c>
      <c r="L21" s="18"/>
    </row>
    <row r="22" spans="1:12">
      <c r="A22" s="16"/>
      <c r="B22" s="11" t="str">
        <f>+[3]Cuadro18!A10</f>
        <v>Pereira</v>
      </c>
      <c r="C22" s="52">
        <f>+[3]Cuadro18!B10</f>
        <v>472.24</v>
      </c>
      <c r="D22" s="52">
        <f>+[3]Cuadro18!C10</f>
        <v>478.25266666666698</v>
      </c>
      <c r="E22" s="52">
        <f>+[3]Cuadro18!D10</f>
        <v>483.95666666666699</v>
      </c>
      <c r="F22" s="52">
        <f>+[3]Cuadro18!E10</f>
        <v>489.57133333333297</v>
      </c>
      <c r="G22" s="53">
        <f>+[3]Cuadro18!F10</f>
        <v>494.20666670000003</v>
      </c>
      <c r="H22" s="27">
        <f t="shared" si="0"/>
        <v>0.94681470320301386</v>
      </c>
      <c r="I22" s="26">
        <f t="shared" si="3"/>
        <v>1.1601589674005153</v>
      </c>
      <c r="J22" s="27">
        <f t="shared" si="2"/>
        <v>1.3820369536388286</v>
      </c>
      <c r="K22" s="26">
        <f t="shared" si="1"/>
        <v>1.3897910989871574</v>
      </c>
      <c r="L22" s="18"/>
    </row>
    <row r="23" spans="1:12">
      <c r="A23" s="16"/>
      <c r="B23" s="11" t="str">
        <f>+[3]Cuadro18!A11</f>
        <v>Ibagué</v>
      </c>
      <c r="C23" s="52">
        <f>+[3]Cuadro18!B11</f>
        <v>380.23066666666699</v>
      </c>
      <c r="D23" s="52">
        <f>+[3]Cuadro18!C11</f>
        <v>386.43666666666701</v>
      </c>
      <c r="E23" s="52">
        <f>+[3]Cuadro18!D11</f>
        <v>392.44233333333301</v>
      </c>
      <c r="F23" s="52">
        <f>+[3]Cuadro18!E11</f>
        <v>398.29</v>
      </c>
      <c r="G23" s="53">
        <f>+[3]Cuadro18!F11</f>
        <v>404.666</v>
      </c>
      <c r="H23" s="27">
        <f t="shared" si="0"/>
        <v>1.6008436064174347</v>
      </c>
      <c r="I23" s="26">
        <f t="shared" si="3"/>
        <v>1.4900703033227769</v>
      </c>
      <c r="J23" s="27">
        <f t="shared" si="2"/>
        <v>1.1316386515293646</v>
      </c>
      <c r="K23" s="26">
        <f t="shared" si="1"/>
        <v>1.1306623961144144</v>
      </c>
      <c r="L23" s="18"/>
    </row>
    <row r="24" spans="1:12">
      <c r="A24" s="16"/>
      <c r="B24" s="11" t="str">
        <f>+[3]Cuadro18!A12</f>
        <v>Manizales</v>
      </c>
      <c r="C24" s="52">
        <f>+[3]Cuadro18!B12</f>
        <v>328.321666666667</v>
      </c>
      <c r="D24" s="52">
        <f>+[3]Cuadro18!C12</f>
        <v>331.33699999999999</v>
      </c>
      <c r="E24" s="52">
        <f>+[3]Cuadro18!D12</f>
        <v>334.118333333333</v>
      </c>
      <c r="F24" s="52">
        <f>+[3]Cuadro18!E12</f>
        <v>336.74366666666702</v>
      </c>
      <c r="G24" s="53">
        <f>+[3]Cuadro18!F12</f>
        <v>339.94866669999999</v>
      </c>
      <c r="H24" s="27">
        <f t="shared" si="0"/>
        <v>0.95176252758022439</v>
      </c>
      <c r="I24" s="26">
        <f t="shared" si="3"/>
        <v>0.78574955978691907</v>
      </c>
      <c r="J24" s="27">
        <f t="shared" si="2"/>
        <v>0.95065819904215676</v>
      </c>
      <c r="K24" s="26">
        <f t="shared" si="1"/>
        <v>0.95594516816813713</v>
      </c>
      <c r="L24" s="18"/>
    </row>
    <row r="25" spans="1:12">
      <c r="A25" s="16"/>
      <c r="B25" s="11" t="str">
        <f>+[3]Cuadro18!A13</f>
        <v>Villavicencio</v>
      </c>
      <c r="C25" s="52">
        <f>+[3]Cuadro18!B13</f>
        <v>297.97433333333299</v>
      </c>
      <c r="D25" s="52">
        <f>+[3]Cuadro18!C13</f>
        <v>307.16000000000003</v>
      </c>
      <c r="E25" s="52">
        <f>+[3]Cuadro18!D13</f>
        <v>316.24799999999999</v>
      </c>
      <c r="F25" s="52">
        <f>+[3]Cuadro18!E13</f>
        <v>325.22800000000001</v>
      </c>
      <c r="G25" s="53">
        <f>+[3]Cuadro18!F13</f>
        <v>334.81299999999999</v>
      </c>
      <c r="H25" s="27">
        <f t="shared" si="0"/>
        <v>2.94716322087889</v>
      </c>
      <c r="I25" s="26">
        <f t="shared" si="3"/>
        <v>2.8395436492879123</v>
      </c>
      <c r="J25" s="27">
        <f t="shared" si="2"/>
        <v>0.93629643171035171</v>
      </c>
      <c r="K25" s="26">
        <f t="shared" si="1"/>
        <v>0.92325458777146996</v>
      </c>
      <c r="L25" s="18"/>
    </row>
    <row r="26" spans="1:12">
      <c r="A26" s="16"/>
      <c r="B26" s="11" t="str">
        <f>+[3]Cuadro18!A14</f>
        <v>Santa Marta</v>
      </c>
      <c r="C26" s="52">
        <f>+[3]Cuadro18!B14</f>
        <v>301.60899999999998</v>
      </c>
      <c r="D26" s="52">
        <f>+[3]Cuadro18!C14</f>
        <v>308.72399999999999</v>
      </c>
      <c r="E26" s="52">
        <f>+[3]Cuadro18!D14</f>
        <v>315.99599999999998</v>
      </c>
      <c r="F26" s="52">
        <f>+[3]Cuadro18!E14</f>
        <v>323.31966666666699</v>
      </c>
      <c r="G26" s="53">
        <f>+[3]Cuadro18!F14</f>
        <v>332.00066670000001</v>
      </c>
      <c r="H26" s="27">
        <f t="shared" si="0"/>
        <v>2.6849588590857065</v>
      </c>
      <c r="I26" s="26">
        <f t="shared" si="3"/>
        <v>2.3176453710385569</v>
      </c>
      <c r="J26" s="27">
        <f t="shared" si="2"/>
        <v>0.92843180986600815</v>
      </c>
      <c r="K26" s="26">
        <f t="shared" si="1"/>
        <v>0.91783722670478152</v>
      </c>
      <c r="L26" s="18"/>
    </row>
    <row r="27" spans="1:12">
      <c r="A27" s="16"/>
      <c r="B27" s="11" t="str">
        <f>+[3]Cuadro18!A15</f>
        <v>Pasto</v>
      </c>
      <c r="C27" s="52">
        <f>+[3]Cuadro18!B15</f>
        <v>260.27266666666702</v>
      </c>
      <c r="D27" s="52">
        <f>+[3]Cuadro18!C15</f>
        <v>266.17233333333297</v>
      </c>
      <c r="E27" s="52">
        <f>+[3]Cuadro18!D15</f>
        <v>272.213666666667</v>
      </c>
      <c r="F27" s="52">
        <f>+[3]Cuadro18!E15</f>
        <v>278.35966666666701</v>
      </c>
      <c r="G27" s="53">
        <f>+[3]Cuadro18!F15</f>
        <v>283.6573333</v>
      </c>
      <c r="H27" s="27">
        <f t="shared" ref="H27:H37" si="4">IF(OR(OR(G27=0,F27=0),G27=""),"",(G27/F27-1)*100)</f>
        <v>1.9031732207370755</v>
      </c>
      <c r="I27" s="26">
        <f t="shared" ref="I27:I37" si="5">IF(OR(OR(G27=0,F27=0),F27=""),"",(F27/E27-1)*100)</f>
        <v>2.2577852446791224</v>
      </c>
      <c r="J27" s="27">
        <f t="shared" si="2"/>
        <v>0.79324085085484708</v>
      </c>
      <c r="K27" s="26">
        <f t="shared" si="1"/>
        <v>0.79020514623752391</v>
      </c>
      <c r="L27" s="18"/>
    </row>
    <row r="28" spans="1:12">
      <c r="A28" s="16"/>
      <c r="B28" s="11" t="str">
        <f>+[3]Cuadro18!A16</f>
        <v>Valledupar</v>
      </c>
      <c r="C28" s="52">
        <f>+[3]Cuadro18!B16</f>
        <v>242.19466666666699</v>
      </c>
      <c r="D28" s="52">
        <f>+[3]Cuadro18!C16</f>
        <v>251.059666666667</v>
      </c>
      <c r="E28" s="52">
        <f>+[3]Cuadro18!D16</f>
        <v>258.00566666666703</v>
      </c>
      <c r="F28" s="52">
        <f>+[3]Cuadro18!E16</f>
        <v>263.298</v>
      </c>
      <c r="G28" s="53">
        <f>+[3]Cuadro18!F16</f>
        <v>271.83633329999998</v>
      </c>
      <c r="H28" s="27">
        <f t="shared" si="4"/>
        <v>3.2428401658956663</v>
      </c>
      <c r="I28" s="26">
        <f t="shared" si="5"/>
        <v>2.051246936436657</v>
      </c>
      <c r="J28" s="27">
        <f t="shared" si="2"/>
        <v>0.7601837111402957</v>
      </c>
      <c r="K28" s="26">
        <f t="shared" si="1"/>
        <v>0.74744821002820316</v>
      </c>
      <c r="L28" s="18"/>
    </row>
    <row r="29" spans="1:12">
      <c r="A29" s="16"/>
      <c r="B29" s="11" t="str">
        <f>+[3]Cuadro18!A17</f>
        <v>Neiva</v>
      </c>
      <c r="C29" s="52">
        <f>+[3]Cuadro18!B17</f>
        <v>238.58533333333301</v>
      </c>
      <c r="D29" s="52">
        <f>+[3]Cuadro18!C17</f>
        <v>242.517666666667</v>
      </c>
      <c r="E29" s="52">
        <f>+[3]Cuadro18!D17</f>
        <v>246.44399999999999</v>
      </c>
      <c r="F29" s="52">
        <f>+[3]Cuadro18!E17</f>
        <v>250.40633333333301</v>
      </c>
      <c r="G29" s="53">
        <f>+[3]Cuadro18!F17</f>
        <v>253.25166669999999</v>
      </c>
      <c r="H29" s="27">
        <f t="shared" si="4"/>
        <v>1.136286502338324</v>
      </c>
      <c r="I29" s="26">
        <f t="shared" si="5"/>
        <v>1.6078027192112598</v>
      </c>
      <c r="J29" s="27">
        <f t="shared" si="2"/>
        <v>0.70821214186996706</v>
      </c>
      <c r="K29" s="26">
        <f t="shared" si="1"/>
        <v>0.710851452079869</v>
      </c>
      <c r="L29" s="18"/>
    </row>
    <row r="30" spans="1:12">
      <c r="A30" s="16"/>
      <c r="B30" s="11" t="str">
        <f>+[3]Cuadro18!A18</f>
        <v>Montería</v>
      </c>
      <c r="C30" s="52">
        <f>+[3]Cuadro18!B18</f>
        <v>232.26933333333301</v>
      </c>
      <c r="D30" s="52">
        <f>+[3]Cuadro18!C18</f>
        <v>237.47266666666701</v>
      </c>
      <c r="E30" s="52">
        <f>+[3]Cuadro18!D18</f>
        <v>242.61166666666699</v>
      </c>
      <c r="F30" s="52">
        <f>+[3]Cuadro18!E18</f>
        <v>247.69366666666701</v>
      </c>
      <c r="G30" s="53">
        <f>+[3]Cuadro18!F18</f>
        <v>253.07300000000001</v>
      </c>
      <c r="H30" s="27">
        <f t="shared" si="4"/>
        <v>2.1717686228014177</v>
      </c>
      <c r="I30" s="26">
        <f t="shared" si="5"/>
        <v>2.0947055307865226</v>
      </c>
      <c r="J30" s="27">
        <f t="shared" si="2"/>
        <v>0.70771250477799197</v>
      </c>
      <c r="K30" s="26">
        <f t="shared" si="1"/>
        <v>0.70315075612166711</v>
      </c>
      <c r="L30" s="18"/>
    </row>
    <row r="31" spans="1:12">
      <c r="A31" s="16"/>
      <c r="B31" s="11" t="str">
        <f>+[3]Cuadro18!A19</f>
        <v>Armenia</v>
      </c>
      <c r="C31" s="52">
        <f>+[3]Cuadro18!B19</f>
        <v>222.779333333333</v>
      </c>
      <c r="D31" s="52">
        <f>+[3]Cuadro18!C19</f>
        <v>224.96266666666699</v>
      </c>
      <c r="E31" s="52">
        <f>+[3]Cuadro18!D19</f>
        <v>226.941666666667</v>
      </c>
      <c r="F31" s="52">
        <f>+[3]Cuadro18!E19</f>
        <v>228.90133333333301</v>
      </c>
      <c r="G31" s="53">
        <f>+[3]Cuadro18!F19</f>
        <v>230.66666670000001</v>
      </c>
      <c r="H31" s="27">
        <f t="shared" si="4"/>
        <v>0.77122022006586022</v>
      </c>
      <c r="I31" s="26">
        <f t="shared" si="5"/>
        <v>0.86351118128711324</v>
      </c>
      <c r="J31" s="27">
        <f t="shared" si="2"/>
        <v>0.64505373729733018</v>
      </c>
      <c r="K31" s="26">
        <f t="shared" si="1"/>
        <v>0.64980323387594607</v>
      </c>
      <c r="L31" s="18"/>
    </row>
    <row r="32" spans="1:12">
      <c r="A32" s="16"/>
      <c r="B32" s="66" t="str">
        <f>+[3]Cuadro18!A20</f>
        <v>Popayán</v>
      </c>
      <c r="C32" s="52">
        <f>+[3]Cuadro18!B20</f>
        <v>189.41200000000001</v>
      </c>
      <c r="D32" s="52">
        <f>+[3]Cuadro18!C20</f>
        <v>192.39633333333299</v>
      </c>
      <c r="E32" s="52">
        <f>+[3]Cuadro18!D20</f>
        <v>194.61033333333299</v>
      </c>
      <c r="F32" s="52">
        <f>+[3]Cuadro18!E20</f>
        <v>196.167</v>
      </c>
      <c r="G32" s="53">
        <f>+[3]Cuadro18!F20</f>
        <v>198.42699999999999</v>
      </c>
      <c r="H32" s="27">
        <f t="shared" si="4"/>
        <v>1.1520796056421201</v>
      </c>
      <c r="I32" s="26">
        <f t="shared" si="5"/>
        <v>0.79988900897709492</v>
      </c>
      <c r="J32" s="27">
        <f t="shared" si="2"/>
        <v>0.55489629152688202</v>
      </c>
      <c r="K32" s="26">
        <f t="shared" si="1"/>
        <v>0.55687727600134651</v>
      </c>
      <c r="L32" s="18"/>
    </row>
    <row r="33" spans="1:14">
      <c r="A33" s="16"/>
      <c r="B33" s="11" t="str">
        <f>+[3]Cuadro18!A21</f>
        <v>Sincelejo</v>
      </c>
      <c r="C33" s="52">
        <f>+[3]Cuadro18!B21</f>
        <v>176.36633333333299</v>
      </c>
      <c r="D33" s="52">
        <f>+[3]Cuadro18!C21</f>
        <v>180.398333333333</v>
      </c>
      <c r="E33" s="52">
        <f>+[3]Cuadro18!D21</f>
        <v>184.26366666666701</v>
      </c>
      <c r="F33" s="52">
        <f>+[3]Cuadro18!E21</f>
        <v>188.03133333333301</v>
      </c>
      <c r="G33" s="53">
        <f>+[3]Cuadro18!F21</f>
        <v>191.9183333</v>
      </c>
      <c r="H33" s="27">
        <f t="shared" si="4"/>
        <v>2.0672086389858846</v>
      </c>
      <c r="I33" s="26">
        <f t="shared" si="5"/>
        <v>2.0447149103364648</v>
      </c>
      <c r="J33" s="27">
        <f t="shared" si="2"/>
        <v>0.53669496300498476</v>
      </c>
      <c r="K33" s="26">
        <f t="shared" si="1"/>
        <v>0.53378181197432628</v>
      </c>
      <c r="L33" s="18"/>
    </row>
    <row r="34" spans="1:14">
      <c r="A34" s="16"/>
      <c r="B34" s="11" t="str">
        <f>+[3]Cuadro18!A22</f>
        <v>Tunja</v>
      </c>
      <c r="C34" s="52">
        <f>+[3]Cuadro18!B22</f>
        <v>121.826333333333</v>
      </c>
      <c r="D34" s="52">
        <f>+[3]Cuadro18!C22</f>
        <v>125.035666666667</v>
      </c>
      <c r="E34" s="52">
        <f>+[3]Cuadro18!D22</f>
        <v>128.11166666666699</v>
      </c>
      <c r="F34" s="52">
        <f>+[3]Cuadro18!E22</f>
        <v>130.994666666667</v>
      </c>
      <c r="G34" s="53">
        <f>+[3]Cuadro18!F22</f>
        <v>134.81333330000001</v>
      </c>
      <c r="H34" s="27">
        <f t="shared" si="4"/>
        <v>2.9151313793943201</v>
      </c>
      <c r="I34" s="26">
        <f t="shared" si="5"/>
        <v>2.2503805274044719</v>
      </c>
      <c r="J34" s="27">
        <f t="shared" si="2"/>
        <v>0.37700221591087663</v>
      </c>
      <c r="K34" s="26">
        <f t="shared" si="1"/>
        <v>0.37186658889638885</v>
      </c>
      <c r="L34" s="18"/>
    </row>
    <row r="35" spans="1:14">
      <c r="A35" s="16"/>
      <c r="B35" s="11" t="str">
        <f>+[3]Cuadro18!A23</f>
        <v>Riohacha</v>
      </c>
      <c r="C35" s="52">
        <f>+[3]Cuadro18!B23</f>
        <v>109.342666666667</v>
      </c>
      <c r="D35" s="52">
        <f>+[3]Cuadro18!C23</f>
        <v>114.651333333333</v>
      </c>
      <c r="E35" s="52">
        <f>+[3]Cuadro18!D23</f>
        <v>120.447</v>
      </c>
      <c r="F35" s="52">
        <f>+[3]Cuadro18!E23</f>
        <v>126.702333333333</v>
      </c>
      <c r="G35" s="53">
        <f>+[3]Cuadro18!F23</f>
        <v>133.8496667</v>
      </c>
      <c r="H35" s="27">
        <f t="shared" si="4"/>
        <v>5.6410432062553584</v>
      </c>
      <c r="I35" s="26">
        <f t="shared" si="5"/>
        <v>5.1934322426735458</v>
      </c>
      <c r="J35" s="27">
        <f t="shared" si="2"/>
        <v>0.37430734564317958</v>
      </c>
      <c r="K35" s="26">
        <f t="shared" si="1"/>
        <v>0.35968154811808861</v>
      </c>
      <c r="L35" s="18"/>
    </row>
    <row r="36" spans="1:14">
      <c r="A36" s="16"/>
      <c r="B36" s="11" t="str">
        <f>+[3]Cuadro18!A24</f>
        <v>Florencia</v>
      </c>
      <c r="C36" s="52">
        <f>+[3]Cuadro18!B24</f>
        <v>96.081333333333305</v>
      </c>
      <c r="D36" s="52">
        <f>+[3]Cuadro18!C24</f>
        <v>98.697999999999993</v>
      </c>
      <c r="E36" s="52">
        <f>+[3]Cuadro18!D24</f>
        <v>101.476</v>
      </c>
      <c r="F36" s="52">
        <f>+[3]Cuadro18!E24</f>
        <v>104.419333333333</v>
      </c>
      <c r="G36" s="53">
        <f>+[3]Cuadro18!F24</f>
        <v>107.2773333</v>
      </c>
      <c r="H36" s="27">
        <f t="shared" si="4"/>
        <v>2.7370410013474622</v>
      </c>
      <c r="I36" s="26">
        <f t="shared" si="5"/>
        <v>2.9005216340149298</v>
      </c>
      <c r="J36" s="27">
        <f t="shared" si="2"/>
        <v>0.29999845995284558</v>
      </c>
      <c r="K36" s="26">
        <f t="shared" si="1"/>
        <v>0.2964247498740516</v>
      </c>
      <c r="L36" s="18"/>
    </row>
    <row r="37" spans="1:14">
      <c r="A37" s="16"/>
      <c r="B37" s="11" t="str">
        <f>+[3]Cuadro18!A25</f>
        <v>Quibdó</v>
      </c>
      <c r="C37" s="52">
        <f>+[3]Cuadro18!B25</f>
        <v>70.539000000000001</v>
      </c>
      <c r="D37" s="52">
        <f>+[3]Cuadro18!C25</f>
        <v>71.499666666666698</v>
      </c>
      <c r="E37" s="52">
        <f>+[3]Cuadro18!D25</f>
        <v>72</v>
      </c>
      <c r="F37" s="52">
        <f>+[3]Cuadro18!E25</f>
        <v>72.148333333333298</v>
      </c>
      <c r="G37" s="53">
        <f>+[3]Cuadro18!F25</f>
        <v>72.90433333</v>
      </c>
      <c r="H37" s="27">
        <f t="shared" si="4"/>
        <v>1.0478412483541311</v>
      </c>
      <c r="I37" s="26">
        <f t="shared" si="5"/>
        <v>0.20601851851846931</v>
      </c>
      <c r="J37" s="27">
        <f t="shared" si="2"/>
        <v>0.2038751994489493</v>
      </c>
      <c r="K37" s="26">
        <f t="shared" si="1"/>
        <v>0.20481409887852595</v>
      </c>
      <c r="L37" s="18"/>
    </row>
    <row r="38" spans="1:14">
      <c r="A38" s="16"/>
      <c r="B38" s="167"/>
      <c r="C38" s="167"/>
      <c r="D38" s="167"/>
      <c r="E38" s="167"/>
      <c r="F38" s="167"/>
      <c r="G38" s="167"/>
      <c r="H38" s="167"/>
      <c r="I38" s="167"/>
      <c r="J38" s="167"/>
      <c r="K38" s="167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tr">
        <f>IF(G46="","",1)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19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  <c r="N2" s="9"/>
      <c r="O2" s="9"/>
    </row>
    <row r="3" spans="1:15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  <c r="N3" s="9"/>
      <c r="O3" s="9"/>
    </row>
    <row r="4" spans="1:15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  <c r="N4" s="9"/>
      <c r="O4" s="9"/>
    </row>
    <row r="5" spans="1:15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  <c r="N5" s="9"/>
      <c r="O5" s="9"/>
    </row>
    <row r="6" spans="1:15">
      <c r="A6" s="16"/>
      <c r="B6" s="167"/>
      <c r="C6" s="167"/>
      <c r="D6" s="167"/>
      <c r="E6" s="167"/>
      <c r="F6" s="167"/>
      <c r="G6" s="167"/>
      <c r="H6" s="167"/>
      <c r="I6" s="29"/>
      <c r="J6" s="167"/>
      <c r="K6" s="167"/>
      <c r="L6" s="18"/>
      <c r="M6" s="16"/>
    </row>
    <row r="7" spans="1:15">
      <c r="A7" s="16"/>
      <c r="B7" s="167"/>
      <c r="C7" s="185" t="s">
        <v>6</v>
      </c>
      <c r="D7" s="185"/>
      <c r="E7" s="185"/>
      <c r="F7" s="185"/>
      <c r="G7" s="185"/>
      <c r="H7" s="185"/>
      <c r="I7" s="185"/>
      <c r="J7" s="185"/>
      <c r="K7" s="185"/>
      <c r="L7" s="18"/>
      <c r="M7" s="16"/>
    </row>
    <row r="8" spans="1:15">
      <c r="A8" s="16"/>
      <c r="B8" s="167"/>
      <c r="C8" s="183" t="s">
        <v>170</v>
      </c>
      <c r="D8" s="183"/>
      <c r="E8" s="183"/>
      <c r="F8" s="183"/>
      <c r="G8" s="183"/>
      <c r="H8" s="183"/>
      <c r="I8" s="183"/>
      <c r="J8" s="183"/>
      <c r="K8" s="183"/>
      <c r="L8" s="18"/>
      <c r="M8" s="16"/>
    </row>
    <row r="9" spans="1:15">
      <c r="A9" s="16"/>
      <c r="B9" s="167"/>
      <c r="C9" s="165"/>
      <c r="D9" s="165"/>
      <c r="E9" s="165"/>
      <c r="F9" s="165"/>
      <c r="G9" s="165"/>
      <c r="H9" s="167"/>
      <c r="I9" s="167"/>
      <c r="J9" s="167"/>
      <c r="K9" s="167"/>
      <c r="L9" s="18"/>
      <c r="M9" s="16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  <c r="M10" s="16"/>
    </row>
    <row r="11" spans="1:15">
      <c r="A11" s="16"/>
      <c r="B11" s="11"/>
      <c r="C11" s="165">
        <f>+'Población total'!C11</f>
        <v>2008</v>
      </c>
      <c r="D11" s="165">
        <f>+'Población total'!D11</f>
        <v>2009</v>
      </c>
      <c r="E11" s="165">
        <f>+'Población total'!E11</f>
        <v>2010</v>
      </c>
      <c r="F11" s="165">
        <f>+'Población total'!F11</f>
        <v>2011</v>
      </c>
      <c r="G11" s="165">
        <f>+'Población total'!G11</f>
        <v>2012</v>
      </c>
      <c r="H11" s="186"/>
      <c r="I11" s="186"/>
      <c r="J11" s="186"/>
      <c r="K11" s="186"/>
      <c r="L11" s="18"/>
      <c r="M11" s="16"/>
      <c r="O11" s="75"/>
    </row>
    <row r="12" spans="1:15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  <c r="M12" s="16"/>
    </row>
    <row r="13" spans="1:15">
      <c r="A13" s="16"/>
      <c r="B13" s="12" t="str">
        <f>+[3]Cuadro19!A2</f>
        <v>Colombia</v>
      </c>
      <c r="C13" s="25">
        <f>+[3]Cuadro19!B2</f>
        <v>19598.832666666702</v>
      </c>
      <c r="D13" s="25">
        <f>+[3]Cuadro19!C2</f>
        <v>20982.524333333298</v>
      </c>
      <c r="E13" s="25">
        <f>+[3]Cuadro19!D2</f>
        <v>21670.544333333299</v>
      </c>
      <c r="F13" s="25">
        <f>+[3]Cuadro19!E2</f>
        <v>22277.635666666702</v>
      </c>
      <c r="G13" s="25">
        <f>+[3]Cuadro19!F2</f>
        <v>23216.298999999999</v>
      </c>
      <c r="H13" s="27">
        <f t="shared" ref="H13:H37" si="0">IF(OR(OR(G13=0,F13=0),G13=""),"",(G13/F13-1)*100)</f>
        <v>4.2134782495693246</v>
      </c>
      <c r="I13" s="26">
        <f>IF(OR(OR(G13=0,F13=0),F13=""),"",(F13/E13-1)*100)</f>
        <v>2.8014586251051687</v>
      </c>
      <c r="J13" s="27">
        <f t="shared" ref="J13:J37" si="1">IF(G13=0,"",G13/$G$13*100)</f>
        <v>100</v>
      </c>
      <c r="K13" s="26">
        <f t="shared" ref="K13:K37" si="2">IF(F13=0,"",F13/$F$13*100)</f>
        <v>100</v>
      </c>
      <c r="L13" s="18"/>
      <c r="M13" s="16"/>
    </row>
    <row r="14" spans="1:15">
      <c r="A14" s="16"/>
      <c r="B14" s="11" t="s">
        <v>3</v>
      </c>
      <c r="C14" s="24">
        <f>C13-SUM(C15:C38)</f>
        <v>8842.5500000000411</v>
      </c>
      <c r="D14" s="24">
        <f>D13-SUM(D15:D38)</f>
        <v>9678.3373333332966</v>
      </c>
      <c r="E14" s="24">
        <f>E13-SUM(E15:E38)</f>
        <v>10010.251666666642</v>
      </c>
      <c r="F14" s="24">
        <f>F13-SUM(F15:F38)</f>
        <v>10265.295000000029</v>
      </c>
      <c r="G14" s="25">
        <f>G13-SUM(G15:G38)</f>
        <v>10640.011666800001</v>
      </c>
      <c r="H14" s="27">
        <f t="shared" si="0"/>
        <v>3.6503253613263897</v>
      </c>
      <c r="I14" s="26">
        <f>IF(OR(OR(G14=0,F14=0),F14=""),"",(F14/E14-1)*100)</f>
        <v>2.5478213917704107</v>
      </c>
      <c r="J14" s="27">
        <f t="shared" si="1"/>
        <v>45.829921757985637</v>
      </c>
      <c r="K14" s="26">
        <f t="shared" si="2"/>
        <v>46.07892486256813</v>
      </c>
      <c r="L14" s="18"/>
      <c r="M14" s="16"/>
    </row>
    <row r="15" spans="1:15">
      <c r="A15" s="16"/>
      <c r="B15" s="12" t="str">
        <f>+[3]Cuadro19!A3</f>
        <v>Bogotá</v>
      </c>
      <c r="C15" s="97">
        <f>+[3]Cuadro19!B3</f>
        <v>3728.5813333333299</v>
      </c>
      <c r="D15" s="97">
        <f>+[3]Cuadro19!C3</f>
        <v>3865.2636666666699</v>
      </c>
      <c r="E15" s="97">
        <f>+[3]Cuadro19!D3</f>
        <v>4038.3753333333302</v>
      </c>
      <c r="F15" s="97">
        <f>+[3]Cuadro19!E3</f>
        <v>4267.5780000000004</v>
      </c>
      <c r="G15" s="97">
        <f>+[3]Cuadro19!F3</f>
        <v>4478.9859999999999</v>
      </c>
      <c r="H15" s="47">
        <f t="shared" si="0"/>
        <v>4.9538168956724249</v>
      </c>
      <c r="I15" s="33">
        <f t="shared" ref="I15:I37" si="3">IF(OR(OR(G15=0,F15=0),F15=""),"",(F15/E15-1)*100)</f>
        <v>5.6756157550487796</v>
      </c>
      <c r="J15" s="47">
        <f t="shared" si="1"/>
        <v>19.292420381043506</v>
      </c>
      <c r="K15" s="33">
        <f t="shared" si="2"/>
        <v>19.156332673064753</v>
      </c>
      <c r="L15" s="18"/>
      <c r="M15" s="16"/>
      <c r="N15" s="22" t="s">
        <v>2</v>
      </c>
      <c r="O15" s="31">
        <f>J15</f>
        <v>19.292420381043506</v>
      </c>
    </row>
    <row r="16" spans="1:15">
      <c r="A16" s="16"/>
      <c r="B16" s="11" t="str">
        <f>+[3]Cuadro19!A4</f>
        <v>Medellín</v>
      </c>
      <c r="C16" s="52">
        <f>+[3]Cuadro19!B4</f>
        <v>1647.3893333333299</v>
      </c>
      <c r="D16" s="52">
        <f>+[3]Cuadro19!C4</f>
        <v>1758.694</v>
      </c>
      <c r="E16" s="52">
        <f>+[3]Cuadro19!D4</f>
        <v>1790.36333333333</v>
      </c>
      <c r="F16" s="52">
        <f>+[3]Cuadro19!E4</f>
        <v>1832.36</v>
      </c>
      <c r="G16" s="53">
        <f>+[3]Cuadro19!F4</f>
        <v>1895.7239999999999</v>
      </c>
      <c r="H16" s="27">
        <f t="shared" si="0"/>
        <v>3.4580540941736349</v>
      </c>
      <c r="I16" s="26">
        <f t="shared" si="3"/>
        <v>2.3457063650024423</v>
      </c>
      <c r="J16" s="27">
        <f t="shared" si="1"/>
        <v>8.1654875309798527</v>
      </c>
      <c r="K16" s="26">
        <f t="shared" si="2"/>
        <v>8.2251098250147798</v>
      </c>
      <c r="L16" s="18"/>
      <c r="M16" s="16"/>
      <c r="N16" s="22" t="s">
        <v>12</v>
      </c>
      <c r="O16" s="31">
        <f>100-O15</f>
        <v>80.707579618956487</v>
      </c>
    </row>
    <row r="17" spans="1:13">
      <c r="A17" s="16"/>
      <c r="B17" s="11" t="str">
        <f>+[3]Cuadro19!A5</f>
        <v>Cali</v>
      </c>
      <c r="C17" s="52">
        <f>+[3]Cuadro19!B5</f>
        <v>1154.9849999999999</v>
      </c>
      <c r="D17" s="52">
        <f>+[3]Cuadro19!C5</f>
        <v>1229.2943333333301</v>
      </c>
      <c r="E17" s="52">
        <f>+[3]Cuadro19!D5</f>
        <v>1270.3143333333301</v>
      </c>
      <c r="F17" s="52">
        <f>+[3]Cuadro19!E5</f>
        <v>1217.00866666667</v>
      </c>
      <c r="G17" s="53">
        <f>+[3]Cuadro19!F5</f>
        <v>1272.598</v>
      </c>
      <c r="H17" s="27">
        <f t="shared" si="0"/>
        <v>4.5677023390134464</v>
      </c>
      <c r="I17" s="26">
        <f t="shared" si="3"/>
        <v>-4.1962579865398304</v>
      </c>
      <c r="J17" s="27">
        <f t="shared" si="1"/>
        <v>5.4814852272534917</v>
      </c>
      <c r="K17" s="26">
        <f t="shared" si="2"/>
        <v>5.4629166437425862</v>
      </c>
      <c r="L17" s="18"/>
      <c r="M17" s="16"/>
    </row>
    <row r="18" spans="1:13">
      <c r="A18" s="16"/>
      <c r="B18" s="11" t="str">
        <f>+[3]Cuadro19!A6</f>
        <v>Barranquilla</v>
      </c>
      <c r="C18" s="52">
        <f>+[3]Cuadro19!B6</f>
        <v>715.64599999999996</v>
      </c>
      <c r="D18" s="52">
        <f>+[3]Cuadro19!C6</f>
        <v>751.53200000000004</v>
      </c>
      <c r="E18" s="52">
        <f>+[3]Cuadro19!D6</f>
        <v>748.99699999999996</v>
      </c>
      <c r="F18" s="52">
        <f>+[3]Cuadro19!E6</f>
        <v>791.84466666666697</v>
      </c>
      <c r="G18" s="53">
        <f>+[3]Cuadro19!F6</f>
        <v>864.5613333</v>
      </c>
      <c r="H18" s="27">
        <f t="shared" si="0"/>
        <v>9.1831983840264577</v>
      </c>
      <c r="I18" s="26">
        <f t="shared" si="3"/>
        <v>5.7206726684708942</v>
      </c>
      <c r="J18" s="27">
        <f t="shared" si="1"/>
        <v>3.7239412418835576</v>
      </c>
      <c r="K18" s="26">
        <f t="shared" si="2"/>
        <v>3.554437636537338</v>
      </c>
      <c r="L18" s="18"/>
      <c r="M18" s="16"/>
    </row>
    <row r="19" spans="1:13">
      <c r="A19" s="16"/>
      <c r="B19" s="11" t="str">
        <f>+[3]Cuadro19!A7</f>
        <v>Bucaramanga</v>
      </c>
      <c r="C19" s="52">
        <f>+[3]Cuadro19!B7</f>
        <v>509.047666666667</v>
      </c>
      <c r="D19" s="52">
        <f>+[3]Cuadro19!C7</f>
        <v>555.58900000000006</v>
      </c>
      <c r="E19" s="52">
        <f>+[3]Cuadro19!D7</f>
        <v>593.31899999999996</v>
      </c>
      <c r="F19" s="52">
        <f>+[3]Cuadro19!E7</f>
        <v>575.56899999999996</v>
      </c>
      <c r="G19" s="53">
        <f>+[3]Cuadro19!F7</f>
        <v>600.197</v>
      </c>
      <c r="H19" s="27">
        <f t="shared" si="0"/>
        <v>4.2788961879461906</v>
      </c>
      <c r="I19" s="26">
        <f t="shared" si="3"/>
        <v>-2.9916453037910462</v>
      </c>
      <c r="J19" s="27">
        <f t="shared" si="1"/>
        <v>2.5852397920960617</v>
      </c>
      <c r="K19" s="26">
        <f t="shared" si="2"/>
        <v>2.5836179772937262</v>
      </c>
      <c r="L19" s="18"/>
      <c r="M19" s="16"/>
    </row>
    <row r="20" spans="1:13">
      <c r="A20" s="16"/>
      <c r="B20" s="11" t="str">
        <f>+[3]Cuadro19!A8</f>
        <v>Cartagena</v>
      </c>
      <c r="C20" s="52">
        <f>+[3]Cuadro19!B8</f>
        <v>355.62966666666699</v>
      </c>
      <c r="D20" s="52">
        <f>+[3]Cuadro19!C8</f>
        <v>390.26266666666697</v>
      </c>
      <c r="E20" s="52">
        <f>+[3]Cuadro19!D8</f>
        <v>399.85566666666699</v>
      </c>
      <c r="F20" s="52">
        <f>+[3]Cuadro19!E8</f>
        <v>414.25799999999998</v>
      </c>
      <c r="G20" s="53">
        <f>+[3]Cuadro19!F8</f>
        <v>429.88966670000002</v>
      </c>
      <c r="H20" s="27">
        <f t="shared" si="0"/>
        <v>3.773413355927957</v>
      </c>
      <c r="I20" s="26">
        <f t="shared" si="3"/>
        <v>3.6018830127870327</v>
      </c>
      <c r="J20" s="27">
        <f t="shared" si="1"/>
        <v>1.8516718220246906</v>
      </c>
      <c r="K20" s="26">
        <f t="shared" si="2"/>
        <v>1.859524081452866</v>
      </c>
      <c r="L20" s="18"/>
      <c r="M20" s="16"/>
    </row>
    <row r="21" spans="1:13">
      <c r="A21" s="16"/>
      <c r="B21" s="11" t="str">
        <f>+[3]Cuadro19!A9</f>
        <v>Cúcuta</v>
      </c>
      <c r="C21" s="52">
        <f>+[3]Cuadro19!B9</f>
        <v>347.09733333333298</v>
      </c>
      <c r="D21" s="52">
        <f>+[3]Cuadro19!C9</f>
        <v>364.18133333333299</v>
      </c>
      <c r="E21" s="52">
        <f>+[3]Cuadro19!D9</f>
        <v>371.661</v>
      </c>
      <c r="F21" s="52">
        <f>+[3]Cuadro19!E9</f>
        <v>387.30666666666701</v>
      </c>
      <c r="G21" s="53">
        <f>+[3]Cuadro19!F9</f>
        <v>407.1956667</v>
      </c>
      <c r="H21" s="27">
        <f t="shared" si="0"/>
        <v>5.1352072517900416</v>
      </c>
      <c r="I21" s="26">
        <f t="shared" si="3"/>
        <v>4.2096605957221866</v>
      </c>
      <c r="J21" s="27">
        <f t="shared" si="1"/>
        <v>1.7539215303007598</v>
      </c>
      <c r="K21" s="26">
        <f t="shared" si="2"/>
        <v>1.7385447561034555</v>
      </c>
      <c r="L21" s="18"/>
      <c r="M21" s="16"/>
    </row>
    <row r="22" spans="1:13">
      <c r="A22" s="16"/>
      <c r="B22" s="11" t="str">
        <f>+[3]Cuadro19!A10</f>
        <v>Pereira</v>
      </c>
      <c r="C22" s="52">
        <f>+[3]Cuadro19!B10</f>
        <v>273.76933333333301</v>
      </c>
      <c r="D22" s="52">
        <f>+[3]Cuadro19!C10</f>
        <v>308.64133333333302</v>
      </c>
      <c r="E22" s="52">
        <f>+[3]Cuadro19!D10</f>
        <v>314.65266666666702</v>
      </c>
      <c r="F22" s="52">
        <f>+[3]Cuadro19!E10</f>
        <v>323.17366666666697</v>
      </c>
      <c r="G22" s="53">
        <f>+[3]Cuadro19!F10</f>
        <v>323.00033330000002</v>
      </c>
      <c r="H22" s="27">
        <f t="shared" si="0"/>
        <v>-5.3634743342423352E-2</v>
      </c>
      <c r="I22" s="26">
        <f t="shared" si="3"/>
        <v>2.7080654012148653</v>
      </c>
      <c r="J22" s="27">
        <f t="shared" si="1"/>
        <v>1.3912653920420306</v>
      </c>
      <c r="K22" s="26">
        <f t="shared" si="2"/>
        <v>1.4506641167052623</v>
      </c>
      <c r="L22" s="18"/>
      <c r="M22" s="16"/>
    </row>
    <row r="23" spans="1:13">
      <c r="A23" s="16"/>
      <c r="B23" s="11" t="str">
        <f>+[3]Cuadro19!A11</f>
        <v>Ibagué</v>
      </c>
      <c r="C23" s="52">
        <f>+[3]Cuadro19!B11</f>
        <v>263.37566666666697</v>
      </c>
      <c r="D23" s="52">
        <f>+[3]Cuadro19!C11</f>
        <v>270.89433333333301</v>
      </c>
      <c r="E23" s="52">
        <f>+[3]Cuadro19!D11</f>
        <v>260.84699999999998</v>
      </c>
      <c r="F23" s="52">
        <f>+[3]Cuadro19!E11</f>
        <v>276.44299999999998</v>
      </c>
      <c r="G23" s="53">
        <f>+[3]Cuadro19!F11</f>
        <v>278.06299999999999</v>
      </c>
      <c r="H23" s="27">
        <f t="shared" si="0"/>
        <v>0.58601592371665401</v>
      </c>
      <c r="I23" s="26">
        <f t="shared" si="3"/>
        <v>5.9789838487695812</v>
      </c>
      <c r="J23" s="27">
        <f t="shared" si="1"/>
        <v>1.1977059737213067</v>
      </c>
      <c r="K23" s="26">
        <f t="shared" si="2"/>
        <v>1.2408991875813493</v>
      </c>
      <c r="L23" s="18"/>
      <c r="M23" s="16"/>
    </row>
    <row r="24" spans="1:13">
      <c r="A24" s="16"/>
      <c r="B24" s="11" t="str">
        <f>+[3]Cuadro19!A12</f>
        <v>Villavicencio</v>
      </c>
      <c r="C24" s="52">
        <f>+[3]Cuadro19!B12</f>
        <v>193.57533333333299</v>
      </c>
      <c r="D24" s="52">
        <f>+[3]Cuadro19!C12</f>
        <v>200.33099999999999</v>
      </c>
      <c r="E24" s="52">
        <f>+[3]Cuadro19!D12</f>
        <v>202.613333333333</v>
      </c>
      <c r="F24" s="52">
        <f>+[3]Cuadro19!E12</f>
        <v>216.721</v>
      </c>
      <c r="G24" s="53">
        <f>+[3]Cuadro19!F12</f>
        <v>227.32433330000001</v>
      </c>
      <c r="H24" s="27">
        <f t="shared" si="0"/>
        <v>4.892619220103267</v>
      </c>
      <c r="I24" s="26">
        <f t="shared" si="3"/>
        <v>6.9628520663334248</v>
      </c>
      <c r="J24" s="27">
        <f t="shared" si="1"/>
        <v>0.97915836326883976</v>
      </c>
      <c r="K24" s="26">
        <f t="shared" si="2"/>
        <v>0.97281867448919879</v>
      </c>
      <c r="L24" s="18"/>
      <c r="M24" s="16"/>
    </row>
    <row r="25" spans="1:13">
      <c r="A25" s="16"/>
      <c r="B25" s="11" t="str">
        <f>+[3]Cuadro19!A13</f>
        <v>Santa Marta</v>
      </c>
      <c r="C25" s="52">
        <f>+[3]Cuadro19!B13</f>
        <v>183.36799999999999</v>
      </c>
      <c r="D25" s="52">
        <f>+[3]Cuadro19!C13</f>
        <v>184.23099999999999</v>
      </c>
      <c r="E25" s="52">
        <f>+[3]Cuadro19!D13</f>
        <v>192.43233333333299</v>
      </c>
      <c r="F25" s="52">
        <f>+[3]Cuadro19!E13</f>
        <v>197.37299999999999</v>
      </c>
      <c r="G25" s="53">
        <f>+[3]Cuadro19!F13</f>
        <v>209.4516667</v>
      </c>
      <c r="H25" s="27">
        <f t="shared" si="0"/>
        <v>6.1197158172597188</v>
      </c>
      <c r="I25" s="26">
        <f t="shared" si="3"/>
        <v>2.5674825956138791</v>
      </c>
      <c r="J25" s="27">
        <f t="shared" si="1"/>
        <v>0.9021750913011588</v>
      </c>
      <c r="K25" s="26">
        <f t="shared" si="2"/>
        <v>0.8859692426666389</v>
      </c>
      <c r="L25" s="18"/>
      <c r="M25" s="16"/>
    </row>
    <row r="26" spans="1:13">
      <c r="A26" s="16"/>
      <c r="B26" s="11" t="str">
        <f>+[3]Cuadro19!A14</f>
        <v>Manizales</v>
      </c>
      <c r="C26" s="52">
        <f>+[3]Cuadro19!B14</f>
        <v>186.34366666666699</v>
      </c>
      <c r="D26" s="52">
        <f>+[3]Cuadro19!C14</f>
        <v>191.13966666666701</v>
      </c>
      <c r="E26" s="52">
        <f>+[3]Cuadro19!D14</f>
        <v>197.06233333333299</v>
      </c>
      <c r="F26" s="52">
        <f>+[3]Cuadro19!E14</f>
        <v>200.083</v>
      </c>
      <c r="G26" s="53">
        <f>+[3]Cuadro19!F14</f>
        <v>203.37833330000001</v>
      </c>
      <c r="H26" s="27">
        <f t="shared" si="0"/>
        <v>1.6469831519919209</v>
      </c>
      <c r="I26" s="26">
        <f t="shared" si="3"/>
        <v>1.5328483204131826</v>
      </c>
      <c r="J26" s="27">
        <f t="shared" si="1"/>
        <v>0.87601530846927855</v>
      </c>
      <c r="K26" s="26">
        <f t="shared" si="2"/>
        <v>0.8981339087943595</v>
      </c>
      <c r="L26" s="18"/>
      <c r="M26" s="16"/>
    </row>
    <row r="27" spans="1:13">
      <c r="A27" s="16"/>
      <c r="B27" s="11" t="str">
        <f>+[3]Cuadro19!A15</f>
        <v>Pasto</v>
      </c>
      <c r="C27" s="52">
        <f>+[3]Cuadro19!B15</f>
        <v>165.13333333333301</v>
      </c>
      <c r="D27" s="52">
        <f>+[3]Cuadro19!C15</f>
        <v>174.99066666666701</v>
      </c>
      <c r="E27" s="52">
        <f>+[3]Cuadro19!D15</f>
        <v>180.51033333333299</v>
      </c>
      <c r="F27" s="52">
        <f>+[3]Cuadro19!E15</f>
        <v>184.84800000000001</v>
      </c>
      <c r="G27" s="53">
        <f>+[3]Cuadro19!F15</f>
        <v>195.60033329999999</v>
      </c>
      <c r="H27" s="27">
        <f t="shared" si="0"/>
        <v>5.8168513048558745</v>
      </c>
      <c r="I27" s="26">
        <f t="shared" si="3"/>
        <v>2.4030018595428748</v>
      </c>
      <c r="J27" s="27">
        <f t="shared" si="1"/>
        <v>0.84251298322786072</v>
      </c>
      <c r="K27" s="26">
        <f t="shared" si="2"/>
        <v>0.82974693888446183</v>
      </c>
      <c r="L27" s="18"/>
      <c r="M27" s="16"/>
    </row>
    <row r="28" spans="1:13">
      <c r="A28" s="16"/>
      <c r="B28" s="11" t="str">
        <f>+[3]Cuadro19!A16</f>
        <v>Valledupar</v>
      </c>
      <c r="C28" s="52">
        <f>+[3]Cuadro19!B16</f>
        <v>137.85566666666699</v>
      </c>
      <c r="D28" s="52">
        <f>+[3]Cuadro19!C16</f>
        <v>156.113</v>
      </c>
      <c r="E28" s="52">
        <f>+[3]Cuadro19!D16</f>
        <v>159.46133333333299</v>
      </c>
      <c r="F28" s="52">
        <f>+[3]Cuadro19!E16</f>
        <v>154.827</v>
      </c>
      <c r="G28" s="53">
        <f>+[3]Cuadro19!F16</f>
        <v>176.26533330000001</v>
      </c>
      <c r="H28" s="27">
        <f t="shared" si="0"/>
        <v>13.846637408204</v>
      </c>
      <c r="I28" s="26">
        <f t="shared" si="3"/>
        <v>-2.9062426837015876</v>
      </c>
      <c r="J28" s="27">
        <f t="shared" si="1"/>
        <v>0.75923097518687199</v>
      </c>
      <c r="K28" s="26">
        <f t="shared" si="2"/>
        <v>0.69498847326811519</v>
      </c>
      <c r="L28" s="18"/>
      <c r="M28" s="16"/>
    </row>
    <row r="29" spans="1:13">
      <c r="A29" s="16"/>
      <c r="B29" s="11" t="str">
        <f>+[3]Cuadro19!A17</f>
        <v>Montería</v>
      </c>
      <c r="C29" s="52">
        <f>+[3]Cuadro19!B17</f>
        <v>157.840666666667</v>
      </c>
      <c r="D29" s="52">
        <f>+[3]Cuadro19!C17</f>
        <v>163.76466666666701</v>
      </c>
      <c r="E29" s="52">
        <f>+[3]Cuadro19!D17</f>
        <v>167.571</v>
      </c>
      <c r="F29" s="52">
        <f>+[3]Cuadro19!E17</f>
        <v>169.102</v>
      </c>
      <c r="G29" s="53">
        <f>+[3]Cuadro19!F17</f>
        <v>173.56299999999999</v>
      </c>
      <c r="H29" s="27">
        <f t="shared" si="0"/>
        <v>2.6380527728826264</v>
      </c>
      <c r="I29" s="26">
        <f t="shared" si="3"/>
        <v>0.91364257538595339</v>
      </c>
      <c r="J29" s="27">
        <f t="shared" si="1"/>
        <v>0.74759116429367145</v>
      </c>
      <c r="K29" s="26">
        <f t="shared" si="2"/>
        <v>0.75906618875638499</v>
      </c>
      <c r="L29" s="18"/>
      <c r="M29" s="16"/>
    </row>
    <row r="30" spans="1:13">
      <c r="A30" s="16"/>
      <c r="B30" s="11" t="str">
        <f>+[3]Cuadro19!A18</f>
        <v>Neiva</v>
      </c>
      <c r="C30" s="52">
        <f>+[3]Cuadro19!B18</f>
        <v>152.90133333333301</v>
      </c>
      <c r="D30" s="52">
        <f>+[3]Cuadro19!C18</f>
        <v>151.541333333333</v>
      </c>
      <c r="E30" s="52">
        <f>+[3]Cuadro19!D18</f>
        <v>157.24166666666699</v>
      </c>
      <c r="F30" s="52">
        <f>+[3]Cuadro19!E18</f>
        <v>163.55866666666699</v>
      </c>
      <c r="G30" s="53">
        <f>+[3]Cuadro19!F18</f>
        <v>166.21733330000001</v>
      </c>
      <c r="H30" s="27">
        <f t="shared" si="0"/>
        <v>1.6255125378047852</v>
      </c>
      <c r="I30" s="26">
        <f t="shared" si="3"/>
        <v>4.0173830091684737</v>
      </c>
      <c r="J30" s="27">
        <f t="shared" si="1"/>
        <v>0.7159510363818109</v>
      </c>
      <c r="K30" s="26">
        <f t="shared" si="2"/>
        <v>0.73418323700927779</v>
      </c>
      <c r="L30" s="18"/>
      <c r="M30" s="16"/>
    </row>
    <row r="31" spans="1:13">
      <c r="A31" s="16"/>
      <c r="B31" s="11" t="str">
        <f>+[3]Cuadro19!A19</f>
        <v>Armenia</v>
      </c>
      <c r="C31" s="52">
        <f>+[3]Cuadro19!B19</f>
        <v>131.44399999999999</v>
      </c>
      <c r="D31" s="52">
        <f>+[3]Cuadro19!C19</f>
        <v>127.402</v>
      </c>
      <c r="E31" s="52">
        <f>+[3]Cuadro19!D19</f>
        <v>135.17066666666699</v>
      </c>
      <c r="F31" s="52">
        <f>+[3]Cuadro19!E19</f>
        <v>140.19266666666701</v>
      </c>
      <c r="G31" s="53">
        <f>+[3]Cuadro19!F19</f>
        <v>146.6406667</v>
      </c>
      <c r="H31" s="27">
        <f t="shared" si="0"/>
        <v>4.5993846801304139</v>
      </c>
      <c r="I31" s="26">
        <f t="shared" si="3"/>
        <v>3.7153031229655298</v>
      </c>
      <c r="J31" s="27">
        <f t="shared" si="1"/>
        <v>0.63162809326327163</v>
      </c>
      <c r="K31" s="26">
        <f t="shared" si="2"/>
        <v>0.62929777990952929</v>
      </c>
      <c r="L31" s="18"/>
      <c r="M31" s="16"/>
    </row>
    <row r="32" spans="1:13">
      <c r="A32" s="16"/>
      <c r="B32" s="66" t="str">
        <f>+[3]Cuadro19!A20</f>
        <v>Sincelejo</v>
      </c>
      <c r="C32" s="52">
        <f>+[3]Cuadro19!B20</f>
        <v>109.389333333333</v>
      </c>
      <c r="D32" s="52">
        <f>+[3]Cuadro19!C20</f>
        <v>104.79</v>
      </c>
      <c r="E32" s="52">
        <f>+[3]Cuadro19!D20</f>
        <v>104.178333333333</v>
      </c>
      <c r="F32" s="52">
        <f>+[3]Cuadro19!E20</f>
        <v>116.232</v>
      </c>
      <c r="G32" s="53">
        <f>+[3]Cuadro19!F20</f>
        <v>128.16900000000001</v>
      </c>
      <c r="H32" s="27">
        <f t="shared" si="0"/>
        <v>10.269977286805698</v>
      </c>
      <c r="I32" s="26">
        <f t="shared" si="3"/>
        <v>11.570224134897256</v>
      </c>
      <c r="J32" s="27">
        <f t="shared" si="1"/>
        <v>0.55206473693330715</v>
      </c>
      <c r="K32" s="26">
        <f t="shared" si="2"/>
        <v>0.52174297909860401</v>
      </c>
      <c r="L32" s="18"/>
      <c r="M32" s="16"/>
    </row>
    <row r="33" spans="1:14">
      <c r="A33" s="16"/>
      <c r="B33" s="11" t="str">
        <f>+[3]Cuadro19!A21</f>
        <v>Popayán</v>
      </c>
      <c r="C33" s="52">
        <f>+[3]Cuadro19!B21</f>
        <v>115.637666666667</v>
      </c>
      <c r="D33" s="52">
        <f>+[3]Cuadro19!C21</f>
        <v>110.625333333333</v>
      </c>
      <c r="E33" s="52">
        <f>+[3]Cuadro19!D21</f>
        <v>115.49533333333299</v>
      </c>
      <c r="F33" s="52">
        <f>+[3]Cuadro19!E21</f>
        <v>115.279</v>
      </c>
      <c r="G33" s="53">
        <f>+[3]Cuadro19!F21</f>
        <v>115.7893333</v>
      </c>
      <c r="H33" s="27">
        <f t="shared" si="0"/>
        <v>0.44269407264114768</v>
      </c>
      <c r="I33" s="26">
        <f t="shared" si="3"/>
        <v>-0.18730915534798109</v>
      </c>
      <c r="J33" s="27">
        <f t="shared" si="1"/>
        <v>0.49874156643141099</v>
      </c>
      <c r="K33" s="26">
        <f t="shared" si="2"/>
        <v>0.51746514632380036</v>
      </c>
      <c r="L33" s="18"/>
      <c r="M33" s="16"/>
    </row>
    <row r="34" spans="1:14">
      <c r="A34" s="16"/>
      <c r="B34" s="11" t="str">
        <f>+[3]Cuadro19!A22</f>
        <v>Riohacha</v>
      </c>
      <c r="C34" s="52">
        <f>+[3]Cuadro19!B22</f>
        <v>63.131666666666703</v>
      </c>
      <c r="D34" s="52">
        <f>+[3]Cuadro19!C22</f>
        <v>76.795666666666705</v>
      </c>
      <c r="E34" s="52">
        <f>+[3]Cuadro19!D22</f>
        <v>80.411666666666704</v>
      </c>
      <c r="F34" s="52">
        <f>+[3]Cuadro19!E22</f>
        <v>80.984666666666698</v>
      </c>
      <c r="G34" s="53">
        <f>+[3]Cuadro19!F22</f>
        <v>90.975666669999995</v>
      </c>
      <c r="H34" s="27">
        <f t="shared" si="0"/>
        <v>12.336903286218748</v>
      </c>
      <c r="I34" s="26">
        <f t="shared" si="3"/>
        <v>0.71258316579267955</v>
      </c>
      <c r="J34" s="27">
        <f t="shared" si="1"/>
        <v>0.39186119488726434</v>
      </c>
      <c r="K34" s="26">
        <f t="shared" si="2"/>
        <v>0.36352451345562409</v>
      </c>
      <c r="L34" s="18"/>
      <c r="M34" s="16"/>
    </row>
    <row r="35" spans="1:14">
      <c r="A35" s="16"/>
      <c r="B35" s="11" t="str">
        <f>+[3]Cuadro19!A23</f>
        <v>Tunja</v>
      </c>
      <c r="C35" s="52">
        <f>+[3]Cuadro19!B23</f>
        <v>72.744333333333302</v>
      </c>
      <c r="D35" s="52">
        <f>+[3]Cuadro19!C23</f>
        <v>74.662000000000006</v>
      </c>
      <c r="E35" s="52">
        <f>+[3]Cuadro19!D23</f>
        <v>79.082666666666697</v>
      </c>
      <c r="F35" s="52">
        <f>+[3]Cuadro19!E23</f>
        <v>81.238</v>
      </c>
      <c r="G35" s="53">
        <f>+[3]Cuadro19!F23</f>
        <v>84.664333330000005</v>
      </c>
      <c r="H35" s="27">
        <f t="shared" si="0"/>
        <v>4.2176485511706385</v>
      </c>
      <c r="I35" s="26">
        <f t="shared" si="3"/>
        <v>2.7254181278661527</v>
      </c>
      <c r="J35" s="27">
        <f t="shared" si="1"/>
        <v>0.36467627045120327</v>
      </c>
      <c r="K35" s="26">
        <f t="shared" si="2"/>
        <v>0.36466167781688685</v>
      </c>
      <c r="L35" s="18"/>
      <c r="M35" s="16"/>
    </row>
    <row r="36" spans="1:14">
      <c r="A36" s="16"/>
      <c r="B36" s="11" t="str">
        <f>+[3]Cuadro19!A24</f>
        <v>Florencia</v>
      </c>
      <c r="C36" s="52">
        <f>+[3]Cuadro19!B24</f>
        <v>55.332000000000001</v>
      </c>
      <c r="D36" s="52">
        <f>+[3]Cuadro19!C24</f>
        <v>55.526666666666699</v>
      </c>
      <c r="E36" s="52">
        <f>+[3]Cuadro19!D24</f>
        <v>58.082666666666697</v>
      </c>
      <c r="F36" s="52">
        <f>+[3]Cuadro19!E24</f>
        <v>62.531666666666702</v>
      </c>
      <c r="G36" s="53">
        <f>+[3]Cuadro19!F24</f>
        <v>62.185333329999999</v>
      </c>
      <c r="H36" s="27">
        <f t="shared" si="0"/>
        <v>-0.5538527199552834</v>
      </c>
      <c r="I36" s="26">
        <f t="shared" si="3"/>
        <v>7.6597722785914479</v>
      </c>
      <c r="J36" s="27">
        <f t="shared" si="1"/>
        <v>0.2678520522586309</v>
      </c>
      <c r="K36" s="26">
        <f t="shared" si="2"/>
        <v>0.28069256361989436</v>
      </c>
      <c r="L36" s="18"/>
      <c r="M36" s="16"/>
    </row>
    <row r="37" spans="1:14">
      <c r="A37" s="16"/>
      <c r="B37" s="11" t="str">
        <f>+[3]Cuadro19!A25</f>
        <v>Quibdó</v>
      </c>
      <c r="C37" s="52">
        <f>+[3]Cuadro19!B25</f>
        <v>36.064333333333302</v>
      </c>
      <c r="D37" s="52">
        <f>+[3]Cuadro19!C25</f>
        <v>37.921333333333301</v>
      </c>
      <c r="E37" s="52">
        <f>+[3]Cuadro19!D25</f>
        <v>42.593666666666699</v>
      </c>
      <c r="F37" s="52">
        <f>+[3]Cuadro19!E25</f>
        <v>43.828333333333298</v>
      </c>
      <c r="G37" s="53">
        <f>+[3]Cuadro19!F25</f>
        <v>45.847666670000002</v>
      </c>
      <c r="H37" s="27">
        <f t="shared" si="0"/>
        <v>4.6073696695441368</v>
      </c>
      <c r="I37" s="26">
        <f t="shared" si="3"/>
        <v>2.8987095108034877</v>
      </c>
      <c r="J37" s="27">
        <f t="shared" si="1"/>
        <v>0.19748051431453395</v>
      </c>
      <c r="K37" s="26">
        <f t="shared" si="2"/>
        <v>0.1967369158429689</v>
      </c>
      <c r="L37" s="18"/>
      <c r="M37" s="16"/>
    </row>
    <row r="38" spans="1:14">
      <c r="A38" s="16"/>
      <c r="B38" s="167"/>
      <c r="C38" s="167"/>
      <c r="D38" s="167"/>
      <c r="E38" s="167"/>
      <c r="F38" s="167"/>
      <c r="G38" s="167"/>
      <c r="H38" s="167"/>
      <c r="I38" s="167"/>
      <c r="J38" s="167"/>
      <c r="K38" s="167"/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tr">
        <f>IF(G46="","",1)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  <c r="N2" s="9"/>
      <c r="O2" s="9"/>
    </row>
    <row r="3" spans="1:15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  <c r="N3" s="9"/>
      <c r="O3" s="9"/>
    </row>
    <row r="4" spans="1:15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  <c r="N4" s="9"/>
      <c r="O4" s="9"/>
    </row>
    <row r="5" spans="1:15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  <c r="N5" s="9"/>
      <c r="O5" s="9"/>
    </row>
    <row r="6" spans="1:15">
      <c r="A6" s="16"/>
      <c r="B6" s="167"/>
      <c r="C6" s="167"/>
      <c r="D6" s="167"/>
      <c r="E6" s="167"/>
      <c r="F6" s="167"/>
      <c r="G6" s="167"/>
      <c r="H6" s="167"/>
      <c r="I6" s="29"/>
      <c r="J6" s="167"/>
      <c r="K6" s="167"/>
      <c r="L6" s="18"/>
    </row>
    <row r="7" spans="1:15">
      <c r="A7" s="16"/>
      <c r="B7" s="167"/>
      <c r="C7" s="185" t="s">
        <v>7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67"/>
      <c r="C8" s="183" t="s">
        <v>170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67"/>
      <c r="C9" s="165"/>
      <c r="D9" s="165"/>
      <c r="E9" s="165"/>
      <c r="F9" s="165"/>
      <c r="G9" s="165"/>
      <c r="H9" s="167"/>
      <c r="I9" s="167"/>
      <c r="J9" s="167"/>
      <c r="K9" s="167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65">
        <f>+'Población total'!C11</f>
        <v>2008</v>
      </c>
      <c r="D11" s="165">
        <f>+'Población total'!D11</f>
        <v>2009</v>
      </c>
      <c r="E11" s="165">
        <f>+'Población total'!E11</f>
        <v>2010</v>
      </c>
      <c r="F11" s="165">
        <f>+'Población total'!F11</f>
        <v>2011</v>
      </c>
      <c r="G11" s="165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5">
      <c r="A13" s="16"/>
      <c r="B13" s="12" t="str">
        <f>+[3]Cuadro20!A2</f>
        <v>Colombia</v>
      </c>
      <c r="C13" s="25">
        <f>+[3]Cuadro20!B2</f>
        <v>17370.106666666699</v>
      </c>
      <c r="D13" s="25">
        <f>+[3]Cuadro20!C2</f>
        <v>18488.819</v>
      </c>
      <c r="E13" s="25">
        <f>+[3]Cuadro20!D2</f>
        <v>19045.614333333298</v>
      </c>
      <c r="F13" s="25">
        <f>+[3]Cuadro20!E2</f>
        <v>19772.3743333333</v>
      </c>
      <c r="G13" s="25">
        <f>+[3]Cuadro20!F2</f>
        <v>20771.407999999999</v>
      </c>
      <c r="H13" s="27">
        <f t="shared" ref="H13:H37" si="0">IF(OR(OR(G13=0,F13=0),G13=""),"",(G13/F13-1)*100)</f>
        <v>5.0526742505702771</v>
      </c>
      <c r="I13" s="27">
        <f>IF(OR(OR(G13=0,F13=0),F13=""),"",(F13/E13-1)*100)</f>
        <v>3.8158916130525578</v>
      </c>
      <c r="J13" s="27">
        <f t="shared" ref="J13:J37" si="1">IF(G13=0,"",G13/$G$13*100)</f>
        <v>100</v>
      </c>
      <c r="K13" s="27">
        <f t="shared" ref="K13:K37" si="2">IF(F13=0,"",F13/$F$13*100)</f>
        <v>100</v>
      </c>
      <c r="L13" s="18"/>
    </row>
    <row r="14" spans="1:15">
      <c r="A14" s="16"/>
      <c r="B14" s="11" t="s">
        <v>3</v>
      </c>
      <c r="C14" s="24">
        <f>C13-SUM(C15:C38)</f>
        <v>7916.8206666667029</v>
      </c>
      <c r="D14" s="24">
        <f>D13-SUM(D15:D38)</f>
        <v>8637.8950000000041</v>
      </c>
      <c r="E14" s="24">
        <f>E13-SUM(E15:E38)</f>
        <v>8899.160999999971</v>
      </c>
      <c r="F14" s="24">
        <f>F13-SUM(F15:F38)</f>
        <v>9140.1946666666281</v>
      </c>
      <c r="G14" s="25">
        <f>G13-SUM(G15:G38)</f>
        <v>9657.4816669699976</v>
      </c>
      <c r="H14" s="27">
        <f t="shared" si="0"/>
        <v>5.6594746519990746</v>
      </c>
      <c r="I14" s="26">
        <f>IF(OR(OR(G14=0,F14=0),F14=""),"",(F14/E14-1)*100)</f>
        <v>2.7084987749593337</v>
      </c>
      <c r="J14" s="27">
        <f t="shared" si="1"/>
        <v>46.494111843405115</v>
      </c>
      <c r="K14" s="26">
        <f t="shared" si="2"/>
        <v>46.227097022220597</v>
      </c>
      <c r="L14" s="18"/>
    </row>
    <row r="15" spans="1:15">
      <c r="A15" s="16"/>
      <c r="B15" s="12" t="str">
        <f>+[3]Cuadro20!A3</f>
        <v>Bogotá</v>
      </c>
      <c r="C15" s="97">
        <f>+[3]Cuadro20!B3</f>
        <v>3360.7723333333302</v>
      </c>
      <c r="D15" s="97">
        <f>+[3]Cuadro20!C3</f>
        <v>3426.877</v>
      </c>
      <c r="E15" s="97">
        <f>+[3]Cuadro20!D3</f>
        <v>3569.748</v>
      </c>
      <c r="F15" s="97">
        <f>+[3]Cuadro20!E3</f>
        <v>3858.91166666667</v>
      </c>
      <c r="G15" s="97">
        <f>+[3]Cuadro20!F3</f>
        <v>4019.5970000000002</v>
      </c>
      <c r="H15" s="47">
        <f t="shared" si="0"/>
        <v>4.1640065182453334</v>
      </c>
      <c r="I15" s="33">
        <f t="shared" ref="I15:I37" si="3">IF(OR(OR(G15=0,F15=0),F15=""),"",(F15/E15-1)*100)</f>
        <v>8.1003943882500984</v>
      </c>
      <c r="J15" s="47">
        <f t="shared" si="1"/>
        <v>19.351586565532777</v>
      </c>
      <c r="K15" s="33">
        <f t="shared" si="2"/>
        <v>19.516683234957348</v>
      </c>
      <c r="L15" s="18"/>
      <c r="N15" s="31" t="s">
        <v>2</v>
      </c>
      <c r="O15" s="31">
        <f>J15</f>
        <v>19.351586565532777</v>
      </c>
    </row>
    <row r="16" spans="1:15">
      <c r="A16" s="16"/>
      <c r="B16" s="11" t="str">
        <f>+[3]Cuadro20!A4</f>
        <v>Medellín</v>
      </c>
      <c r="C16" s="52">
        <f>+[3]Cuadro20!B4</f>
        <v>1407.6203333333301</v>
      </c>
      <c r="D16" s="52">
        <f>+[3]Cuadro20!C4</f>
        <v>1491.6083333333299</v>
      </c>
      <c r="E16" s="52">
        <f>+[3]Cuadro20!D4</f>
        <v>1532</v>
      </c>
      <c r="F16" s="52">
        <f>+[3]Cuadro20!E4</f>
        <v>1605.6576666666699</v>
      </c>
      <c r="G16" s="53">
        <f>+[3]Cuadro20!F4</f>
        <v>1647.701</v>
      </c>
      <c r="H16" s="27">
        <f t="shared" si="0"/>
        <v>2.6184493871979297</v>
      </c>
      <c r="I16" s="26">
        <f t="shared" si="3"/>
        <v>4.8079416884249326</v>
      </c>
      <c r="J16" s="27">
        <f t="shared" si="1"/>
        <v>7.9325436195755241</v>
      </c>
      <c r="K16" s="26">
        <f t="shared" si="2"/>
        <v>8.1207124627403413</v>
      </c>
      <c r="L16" s="18"/>
      <c r="N16" s="22" t="s">
        <v>12</v>
      </c>
      <c r="O16" s="31">
        <f>100-O15</f>
        <v>80.648413434467216</v>
      </c>
    </row>
    <row r="17" spans="1:12">
      <c r="A17" s="16"/>
      <c r="B17" s="11" t="str">
        <f>+[3]Cuadro20!A5</f>
        <v>Cali</v>
      </c>
      <c r="C17" s="52">
        <f>+[3]Cuadro20!B5</f>
        <v>1018.78466666667</v>
      </c>
      <c r="D17" s="52">
        <f>+[3]Cuadro20!C5</f>
        <v>1065.8423333333301</v>
      </c>
      <c r="E17" s="52">
        <f>+[3]Cuadro20!D5</f>
        <v>1078.73933333333</v>
      </c>
      <c r="F17" s="52">
        <f>+[3]Cuadro20!E5</f>
        <v>1029.4163333333299</v>
      </c>
      <c r="G17" s="53">
        <f>+[3]Cuadro20!F5</f>
        <v>1095.209333</v>
      </c>
      <c r="H17" s="27">
        <f t="shared" si="0"/>
        <v>6.3912916024585709</v>
      </c>
      <c r="I17" s="26">
        <f t="shared" si="3"/>
        <v>-4.5722815953684437</v>
      </c>
      <c r="J17" s="27">
        <f t="shared" si="1"/>
        <v>5.2726773890340031</v>
      </c>
      <c r="K17" s="26">
        <f t="shared" si="2"/>
        <v>5.2063364570125819</v>
      </c>
      <c r="L17" s="18"/>
    </row>
    <row r="18" spans="1:12">
      <c r="A18" s="16"/>
      <c r="B18" s="11" t="str">
        <f>+[3]Cuadro20!A6</f>
        <v>Barranquilla</v>
      </c>
      <c r="C18" s="52">
        <f>+[3]Cuadro20!B6</f>
        <v>635.65633333333301</v>
      </c>
      <c r="D18" s="52">
        <f>+[3]Cuadro20!C6</f>
        <v>671.947</v>
      </c>
      <c r="E18" s="52">
        <f>+[3]Cuadro20!D6</f>
        <v>682.85900000000004</v>
      </c>
      <c r="F18" s="52">
        <f>+[3]Cuadro20!E6</f>
        <v>737.40733333333299</v>
      </c>
      <c r="G18" s="53">
        <f>+[3]Cuadro20!F6</f>
        <v>789.05100000000004</v>
      </c>
      <c r="H18" s="27">
        <f t="shared" si="0"/>
        <v>7.0034110500664548</v>
      </c>
      <c r="I18" s="26">
        <f t="shared" si="3"/>
        <v>7.9882279260188316</v>
      </c>
      <c r="J18" s="27">
        <f t="shared" si="1"/>
        <v>3.7987362243329872</v>
      </c>
      <c r="K18" s="26">
        <f t="shared" si="2"/>
        <v>3.7294829690239744</v>
      </c>
      <c r="L18" s="18"/>
    </row>
    <row r="19" spans="1:12">
      <c r="A19" s="16"/>
      <c r="B19" s="11" t="str">
        <f>+[3]Cuadro20!A7</f>
        <v>Bucaramanga</v>
      </c>
      <c r="C19" s="52">
        <f>+[3]Cuadro20!B7</f>
        <v>454.94566666666702</v>
      </c>
      <c r="D19" s="52">
        <f>+[3]Cuadro20!C7</f>
        <v>505.07333333333298</v>
      </c>
      <c r="E19" s="52">
        <f>+[3]Cuadro20!D7</f>
        <v>529.08766666666702</v>
      </c>
      <c r="F19" s="52">
        <f>+[3]Cuadro20!E7</f>
        <v>519.25699999999995</v>
      </c>
      <c r="G19" s="53">
        <f>+[3]Cuadro20!F7</f>
        <v>541.28200000000004</v>
      </c>
      <c r="H19" s="27">
        <f t="shared" si="0"/>
        <v>4.2416375706057163</v>
      </c>
      <c r="I19" s="26">
        <f t="shared" si="3"/>
        <v>-1.8580411689808951</v>
      </c>
      <c r="J19" s="27">
        <f t="shared" si="1"/>
        <v>2.6058994171218441</v>
      </c>
      <c r="K19" s="26">
        <f t="shared" si="2"/>
        <v>2.626174233028804</v>
      </c>
      <c r="L19" s="18"/>
    </row>
    <row r="20" spans="1:12">
      <c r="A20" s="16"/>
      <c r="B20" s="11" t="str">
        <f>+[3]Cuadro20!A8</f>
        <v>Cartagena</v>
      </c>
      <c r="C20" s="52">
        <f>+[3]Cuadro20!B8</f>
        <v>309.34899999999999</v>
      </c>
      <c r="D20" s="52">
        <f>+[3]Cuadro20!C8</f>
        <v>340.94933333333302</v>
      </c>
      <c r="E20" s="52">
        <f>+[3]Cuadro20!D8</f>
        <v>350.86099999999999</v>
      </c>
      <c r="F20" s="52">
        <f>+[3]Cuadro20!E8</f>
        <v>371.81799999999998</v>
      </c>
      <c r="G20" s="53">
        <f>+[3]Cuadro20!F8</f>
        <v>389.05933329999999</v>
      </c>
      <c r="H20" s="27">
        <f t="shared" si="0"/>
        <v>4.6370356733670848</v>
      </c>
      <c r="I20" s="26">
        <f t="shared" si="3"/>
        <v>5.9730206549032161</v>
      </c>
      <c r="J20" s="27">
        <f t="shared" si="1"/>
        <v>1.8730522904369316</v>
      </c>
      <c r="K20" s="26">
        <f t="shared" si="2"/>
        <v>1.8804924170041117</v>
      </c>
      <c r="L20" s="18"/>
    </row>
    <row r="21" spans="1:12">
      <c r="A21" s="16"/>
      <c r="B21" s="11" t="str">
        <f>+[3]Cuadro20!A9</f>
        <v>Cúcuta</v>
      </c>
      <c r="C21" s="52">
        <f>+[3]Cuadro20!B9</f>
        <v>314.38966666666698</v>
      </c>
      <c r="D21" s="52">
        <f>+[3]Cuadro20!C9</f>
        <v>321.23366666666698</v>
      </c>
      <c r="E21" s="52">
        <f>+[3]Cuadro20!D9</f>
        <v>322.88200000000001</v>
      </c>
      <c r="F21" s="52">
        <f>+[3]Cuadro20!E9</f>
        <v>330.63533333333299</v>
      </c>
      <c r="G21" s="53">
        <f>+[3]Cuadro20!F9</f>
        <v>343.38</v>
      </c>
      <c r="H21" s="27">
        <f t="shared" si="0"/>
        <v>3.8545991253204459</v>
      </c>
      <c r="I21" s="26">
        <f t="shared" si="3"/>
        <v>2.4012900481702237</v>
      </c>
      <c r="J21" s="27">
        <f t="shared" si="1"/>
        <v>1.6531378132864178</v>
      </c>
      <c r="K21" s="26">
        <f t="shared" si="2"/>
        <v>1.672208545920207</v>
      </c>
      <c r="L21" s="18"/>
    </row>
    <row r="22" spans="1:12">
      <c r="A22" s="16"/>
      <c r="B22" s="11" t="str">
        <f>+[3]Cuadro20!A10</f>
        <v>Pereira</v>
      </c>
      <c r="C22" s="52">
        <f>+[3]Cuadro20!B10</f>
        <v>236.27533333333301</v>
      </c>
      <c r="D22" s="52">
        <f>+[3]Cuadro20!C10</f>
        <v>242.274</v>
      </c>
      <c r="E22" s="52">
        <f>+[3]Cuadro20!D10</f>
        <v>249.78866666666701</v>
      </c>
      <c r="F22" s="52">
        <f>+[3]Cuadro20!E10</f>
        <v>268.779</v>
      </c>
      <c r="G22" s="53">
        <f>+[3]Cuadro20!F10</f>
        <v>269.16166670000001</v>
      </c>
      <c r="H22" s="27">
        <f t="shared" si="0"/>
        <v>0.1423722463436583</v>
      </c>
      <c r="I22" s="26">
        <f t="shared" si="3"/>
        <v>7.6025600307458419</v>
      </c>
      <c r="J22" s="27">
        <f t="shared" si="1"/>
        <v>1.2958277392654365</v>
      </c>
      <c r="K22" s="26">
        <f t="shared" si="2"/>
        <v>1.3593663333941555</v>
      </c>
      <c r="L22" s="18"/>
    </row>
    <row r="23" spans="1:12">
      <c r="A23" s="16"/>
      <c r="B23" s="11" t="str">
        <f>+[3]Cuadro20!A11</f>
        <v>Ibagué</v>
      </c>
      <c r="C23" s="52">
        <f>+[3]Cuadro20!B11</f>
        <v>208.81233333333299</v>
      </c>
      <c r="D23" s="52">
        <f>+[3]Cuadro20!C11</f>
        <v>229.02666666666701</v>
      </c>
      <c r="E23" s="52">
        <f>+[3]Cuadro20!D11</f>
        <v>217.50200000000001</v>
      </c>
      <c r="F23" s="52">
        <f>+[3]Cuadro20!E11</f>
        <v>227.68666666666701</v>
      </c>
      <c r="G23" s="53">
        <f>+[3]Cuadro20!F11</f>
        <v>242.89400000000001</v>
      </c>
      <c r="H23" s="27">
        <f t="shared" si="0"/>
        <v>6.6790618686497494</v>
      </c>
      <c r="I23" s="26">
        <f t="shared" si="3"/>
        <v>4.6825623059406407</v>
      </c>
      <c r="J23" s="27">
        <f t="shared" si="1"/>
        <v>1.1693670453153682</v>
      </c>
      <c r="K23" s="26">
        <f t="shared" si="2"/>
        <v>1.1515393287027798</v>
      </c>
      <c r="L23" s="18"/>
    </row>
    <row r="24" spans="1:12">
      <c r="A24" s="16"/>
      <c r="B24" s="11" t="str">
        <f>+[3]Cuadro20!A12</f>
        <v>Villavicencio</v>
      </c>
      <c r="C24" s="52">
        <f>+[3]Cuadro20!B12</f>
        <v>172.256</v>
      </c>
      <c r="D24" s="52">
        <f>+[3]Cuadro20!C12</f>
        <v>176.958333333333</v>
      </c>
      <c r="E24" s="52">
        <f>+[3]Cuadro20!D12</f>
        <v>177.077333333333</v>
      </c>
      <c r="F24" s="52">
        <f>+[3]Cuadro20!E12</f>
        <v>194.941666666667</v>
      </c>
      <c r="G24" s="53">
        <f>+[3]Cuadro20!F12</f>
        <v>198.75033329999999</v>
      </c>
      <c r="H24" s="27">
        <f t="shared" si="0"/>
        <v>1.953746830248182</v>
      </c>
      <c r="I24" s="26">
        <f t="shared" si="3"/>
        <v>10.08843593759452</v>
      </c>
      <c r="J24" s="27">
        <f t="shared" si="1"/>
        <v>0.95684574343732498</v>
      </c>
      <c r="K24" s="26">
        <f t="shared" si="2"/>
        <v>0.98592947604691139</v>
      </c>
      <c r="L24" s="18"/>
    </row>
    <row r="25" spans="1:12">
      <c r="A25" s="16"/>
      <c r="B25" s="11" t="str">
        <f>+[3]Cuadro20!A13</f>
        <v>Santa Marta</v>
      </c>
      <c r="C25" s="52">
        <f>+[3]Cuadro20!B13</f>
        <v>158.541333333333</v>
      </c>
      <c r="D25" s="52">
        <f>+[3]Cuadro20!C13</f>
        <v>165.035</v>
      </c>
      <c r="E25" s="52">
        <f>+[3]Cuadro20!D13</f>
        <v>173.363</v>
      </c>
      <c r="F25" s="52">
        <f>+[3]Cuadro20!E13</f>
        <v>176.75299999999999</v>
      </c>
      <c r="G25" s="53">
        <f>+[3]Cuadro20!F13</f>
        <v>190.28333330000001</v>
      </c>
      <c r="H25" s="27">
        <f t="shared" si="0"/>
        <v>7.6549384168868473</v>
      </c>
      <c r="I25" s="26">
        <f t="shared" si="3"/>
        <v>1.9554345506249904</v>
      </c>
      <c r="J25" s="27">
        <f t="shared" si="1"/>
        <v>0.91608297954572948</v>
      </c>
      <c r="K25" s="26">
        <f t="shared" si="2"/>
        <v>0.89393917503382769</v>
      </c>
      <c r="L25" s="18"/>
    </row>
    <row r="26" spans="1:12">
      <c r="A26" s="16"/>
      <c r="B26" s="11" t="str">
        <f>+[3]Cuadro20!A14</f>
        <v>Manizales</v>
      </c>
      <c r="C26" s="52">
        <f>+[3]Cuadro20!B14</f>
        <v>158.417333333333</v>
      </c>
      <c r="D26" s="52">
        <f>+[3]Cuadro20!C14</f>
        <v>164.61733333333299</v>
      </c>
      <c r="E26" s="52">
        <f>+[3]Cuadro20!D14</f>
        <v>164.40799999999999</v>
      </c>
      <c r="F26" s="52">
        <f>+[3]Cuadro20!E14</f>
        <v>174.48500000000001</v>
      </c>
      <c r="G26" s="53">
        <f>+[3]Cuadro20!F14</f>
        <v>177.15666669999999</v>
      </c>
      <c r="H26" s="27">
        <f t="shared" si="0"/>
        <v>1.5311727082557125</v>
      </c>
      <c r="I26" s="26">
        <f t="shared" si="3"/>
        <v>6.1292637827843111</v>
      </c>
      <c r="J26" s="27">
        <f t="shared" si="1"/>
        <v>0.85288713552783713</v>
      </c>
      <c r="K26" s="26">
        <f t="shared" si="2"/>
        <v>0.88246862545912907</v>
      </c>
      <c r="L26" s="18"/>
    </row>
    <row r="27" spans="1:12">
      <c r="A27" s="16"/>
      <c r="B27" s="11" t="str">
        <f>+[3]Cuadro20!A15</f>
        <v>Pasto</v>
      </c>
      <c r="C27" s="52">
        <f>+[3]Cuadro20!B15</f>
        <v>140.86699999999999</v>
      </c>
      <c r="D27" s="52">
        <f>+[3]Cuadro20!C15</f>
        <v>145.065</v>
      </c>
      <c r="E27" s="52">
        <f>+[3]Cuadro20!D15</f>
        <v>151.75766666666701</v>
      </c>
      <c r="F27" s="52">
        <f>+[3]Cuadro20!E15</f>
        <v>159.46066666666701</v>
      </c>
      <c r="G27" s="53">
        <f>+[3]Cuadro20!F15</f>
        <v>173.03800000000001</v>
      </c>
      <c r="H27" s="27">
        <f t="shared" si="0"/>
        <v>8.5145344097392606</v>
      </c>
      <c r="I27" s="26">
        <f t="shared" si="3"/>
        <v>5.0758555855497489</v>
      </c>
      <c r="J27" s="27">
        <f t="shared" si="1"/>
        <v>0.83305859670177396</v>
      </c>
      <c r="K27" s="26">
        <f t="shared" si="2"/>
        <v>0.80648213501521604</v>
      </c>
      <c r="L27" s="18"/>
    </row>
    <row r="28" spans="1:12">
      <c r="A28" s="16"/>
      <c r="B28" s="11" t="str">
        <f>+[3]Cuadro20!A16</f>
        <v>Valledupar</v>
      </c>
      <c r="C28" s="52">
        <f>+[3]Cuadro20!B16</f>
        <v>119.578666666667</v>
      </c>
      <c r="D28" s="52">
        <f>+[3]Cuadro20!C16</f>
        <v>139.44966666666701</v>
      </c>
      <c r="E28" s="52">
        <f>+[3]Cuadro20!D16</f>
        <v>141.13300000000001</v>
      </c>
      <c r="F28" s="52">
        <f>+[3]Cuadro20!E16</f>
        <v>139.09399999999999</v>
      </c>
      <c r="G28" s="53">
        <f>+[3]Cuadro20!F16</f>
        <v>159.31666670000001</v>
      </c>
      <c r="H28" s="27">
        <f t="shared" si="0"/>
        <v>14.538849051720426</v>
      </c>
      <c r="I28" s="26">
        <f t="shared" si="3"/>
        <v>-1.4447365251217037</v>
      </c>
      <c r="J28" s="27">
        <f t="shared" si="1"/>
        <v>0.76699984276463118</v>
      </c>
      <c r="K28" s="26">
        <f t="shared" si="2"/>
        <v>0.70347646496611216</v>
      </c>
      <c r="L28" s="18"/>
    </row>
    <row r="29" spans="1:12">
      <c r="A29" s="16"/>
      <c r="B29" s="11" t="str">
        <f>+[3]Cuadro20!A17</f>
        <v>Montería</v>
      </c>
      <c r="C29" s="52">
        <f>+[3]Cuadro20!B17</f>
        <v>139.47733333333301</v>
      </c>
      <c r="D29" s="52">
        <f>+[3]Cuadro20!C17</f>
        <v>138.16933333333299</v>
      </c>
      <c r="E29" s="52">
        <f>+[3]Cuadro20!D17</f>
        <v>143.046333333333</v>
      </c>
      <c r="F29" s="52">
        <f>+[3]Cuadro20!E17</f>
        <v>145.50866666666701</v>
      </c>
      <c r="G29" s="53">
        <f>+[3]Cuadro20!F17</f>
        <v>151.41766670000001</v>
      </c>
      <c r="H29" s="27">
        <f t="shared" si="0"/>
        <v>4.0609265198405131</v>
      </c>
      <c r="I29" s="26">
        <f t="shared" si="3"/>
        <v>1.721353687267313</v>
      </c>
      <c r="J29" s="27">
        <f t="shared" si="1"/>
        <v>0.72897160702827668</v>
      </c>
      <c r="K29" s="26">
        <f t="shared" si="2"/>
        <v>0.73591903639696377</v>
      </c>
      <c r="L29" s="18"/>
    </row>
    <row r="30" spans="1:12">
      <c r="A30" s="16"/>
      <c r="B30" s="11" t="str">
        <f>+[3]Cuadro20!A18</f>
        <v>Neiva</v>
      </c>
      <c r="C30" s="52">
        <f>+[3]Cuadro20!B18</f>
        <v>131.756333333333</v>
      </c>
      <c r="D30" s="52">
        <f>+[3]Cuadro20!C18</f>
        <v>129.446333333333</v>
      </c>
      <c r="E30" s="52">
        <f>+[3]Cuadro20!D18</f>
        <v>137.57900000000001</v>
      </c>
      <c r="F30" s="52">
        <f>+[3]Cuadro20!E18</f>
        <v>145.78333333333299</v>
      </c>
      <c r="G30" s="53">
        <f>+[3]Cuadro20!F18</f>
        <v>146.625</v>
      </c>
      <c r="H30" s="27">
        <f t="shared" si="0"/>
        <v>0.57734080256111042</v>
      </c>
      <c r="I30" s="26">
        <f t="shared" si="3"/>
        <v>5.9633616564541025</v>
      </c>
      <c r="J30" s="27">
        <f t="shared" si="1"/>
        <v>0.70589822317293072</v>
      </c>
      <c r="K30" s="26">
        <f t="shared" si="2"/>
        <v>0.73730817996685327</v>
      </c>
      <c r="L30" s="18"/>
    </row>
    <row r="31" spans="1:12">
      <c r="A31" s="16"/>
      <c r="B31" s="11" t="str">
        <f>+[3]Cuadro20!A19</f>
        <v>Armenia</v>
      </c>
      <c r="C31" s="52">
        <f>+[3]Cuadro20!B19</f>
        <v>110.571333333333</v>
      </c>
      <c r="D31" s="52">
        <f>+[3]Cuadro20!C19</f>
        <v>105.423666666667</v>
      </c>
      <c r="E31" s="52">
        <f>+[3]Cuadro20!D19</f>
        <v>111.258</v>
      </c>
      <c r="F31" s="52">
        <f>+[3]Cuadro20!E19</f>
        <v>116.907</v>
      </c>
      <c r="G31" s="53">
        <f>+[3]Cuadro20!F19</f>
        <v>124.80633330000001</v>
      </c>
      <c r="H31" s="27">
        <f t="shared" si="0"/>
        <v>6.7569378223716337</v>
      </c>
      <c r="I31" s="26">
        <f t="shared" si="3"/>
        <v>5.0773876934692375</v>
      </c>
      <c r="J31" s="27">
        <f t="shared" si="1"/>
        <v>0.600856395002207</v>
      </c>
      <c r="K31" s="26">
        <f t="shared" si="2"/>
        <v>0.59126434705877529</v>
      </c>
      <c r="L31" s="18"/>
    </row>
    <row r="32" spans="1:12">
      <c r="A32" s="16"/>
      <c r="B32" s="66" t="str">
        <f>+[3]Cuadro20!A20</f>
        <v>Sincelejo</v>
      </c>
      <c r="C32" s="52">
        <f>+[3]Cuadro20!B20</f>
        <v>96.506</v>
      </c>
      <c r="D32" s="52">
        <f>+[3]Cuadro20!C20</f>
        <v>92.709666666666706</v>
      </c>
      <c r="E32" s="52">
        <f>+[3]Cuadro20!D20</f>
        <v>92.886333333333297</v>
      </c>
      <c r="F32" s="52">
        <f>+[3]Cuadro20!E20</f>
        <v>100.844666666667</v>
      </c>
      <c r="G32" s="53">
        <f>+[3]Cuadro20!F20</f>
        <v>114.69666669999999</v>
      </c>
      <c r="H32" s="27">
        <f t="shared" si="0"/>
        <v>13.735976815828588</v>
      </c>
      <c r="I32" s="26">
        <f t="shared" si="3"/>
        <v>8.5678194495785611</v>
      </c>
      <c r="J32" s="27">
        <f t="shared" si="1"/>
        <v>0.55218532465396664</v>
      </c>
      <c r="K32" s="26">
        <f t="shared" si="2"/>
        <v>0.51002810773543672</v>
      </c>
      <c r="L32" s="18"/>
    </row>
    <row r="33" spans="1:14">
      <c r="A33" s="16"/>
      <c r="B33" s="11" t="str">
        <f>+[3]Cuadro20!A21</f>
        <v>Popayán</v>
      </c>
      <c r="C33" s="52">
        <f>+[3]Cuadro20!B21</f>
        <v>87.318666666666701</v>
      </c>
      <c r="D33" s="52">
        <f>+[3]Cuadro20!C21</f>
        <v>89.016666666666694</v>
      </c>
      <c r="E33" s="52">
        <f>+[3]Cuadro20!D21</f>
        <v>93.968666666666707</v>
      </c>
      <c r="F33" s="52">
        <f>+[3]Cuadro20!E21</f>
        <v>94.696666666666701</v>
      </c>
      <c r="G33" s="53">
        <f>+[3]Cuadro20!F21</f>
        <v>94.296999999999997</v>
      </c>
      <c r="H33" s="27">
        <f t="shared" si="0"/>
        <v>-0.42204935055796255</v>
      </c>
      <c r="I33" s="26">
        <f t="shared" si="3"/>
        <v>0.77472632721544699</v>
      </c>
      <c r="J33" s="27">
        <f t="shared" si="1"/>
        <v>0.45397500256121298</v>
      </c>
      <c r="K33" s="26">
        <f t="shared" si="2"/>
        <v>0.47893421938215136</v>
      </c>
      <c r="L33" s="18"/>
    </row>
    <row r="34" spans="1:14">
      <c r="A34" s="16"/>
      <c r="B34" s="11" t="str">
        <f>+[3]Cuadro20!A22</f>
        <v>Riohacha</v>
      </c>
      <c r="C34" s="52">
        <f>+[3]Cuadro20!B22</f>
        <v>52.183</v>
      </c>
      <c r="D34" s="52">
        <f>+[3]Cuadro20!C22</f>
        <v>67.406666666666695</v>
      </c>
      <c r="E34" s="52">
        <f>+[3]Cuadro20!D22</f>
        <v>71.781333333333293</v>
      </c>
      <c r="F34" s="52">
        <f>+[3]Cuadro20!E22</f>
        <v>72.530666666666704</v>
      </c>
      <c r="G34" s="53">
        <f>+[3]Cuadro20!F22</f>
        <v>81.037333329999996</v>
      </c>
      <c r="H34" s="27">
        <f t="shared" si="0"/>
        <v>11.7283723620353</v>
      </c>
      <c r="I34" s="26">
        <f t="shared" si="3"/>
        <v>1.0439111375289079</v>
      </c>
      <c r="J34" s="27">
        <f t="shared" si="1"/>
        <v>0.39013885495870093</v>
      </c>
      <c r="K34" s="26">
        <f t="shared" si="2"/>
        <v>0.36682831026717272</v>
      </c>
      <c r="L34" s="18"/>
    </row>
    <row r="35" spans="1:14">
      <c r="A35" s="16"/>
      <c r="B35" s="11" t="str">
        <f>+[3]Cuadro20!A23</f>
        <v>Tunja</v>
      </c>
      <c r="C35" s="52">
        <f>+[3]Cuadro20!B23</f>
        <v>65.100666666666697</v>
      </c>
      <c r="D35" s="52">
        <f>+[3]Cuadro20!C23</f>
        <v>63.821666666666701</v>
      </c>
      <c r="E35" s="52">
        <f>+[3]Cuadro20!D23</f>
        <v>68.567666666666696</v>
      </c>
      <c r="F35" s="52">
        <f>+[3]Cuadro20!E23</f>
        <v>72.009333333333302</v>
      </c>
      <c r="G35" s="53">
        <f>+[3]Cuadro20!F23</f>
        <v>73.658000000000001</v>
      </c>
      <c r="H35" s="27">
        <f t="shared" si="0"/>
        <v>2.2895180254411951</v>
      </c>
      <c r="I35" s="26">
        <f t="shared" si="3"/>
        <v>5.0193725905795405</v>
      </c>
      <c r="J35" s="27">
        <f t="shared" si="1"/>
        <v>0.35461245573723266</v>
      </c>
      <c r="K35" s="26">
        <f t="shared" si="2"/>
        <v>0.36419163485053085</v>
      </c>
      <c r="L35" s="18"/>
    </row>
    <row r="36" spans="1:14">
      <c r="A36" s="16"/>
      <c r="B36" s="11" t="str">
        <f>+[3]Cuadro20!A24</f>
        <v>Florencia</v>
      </c>
      <c r="C36" s="52">
        <f>+[3]Cuadro20!B24</f>
        <v>48.396666666666697</v>
      </c>
      <c r="D36" s="52">
        <f>+[3]Cuadro20!C24</f>
        <v>48.0103333333333</v>
      </c>
      <c r="E36" s="52">
        <f>+[3]Cuadro20!D24</f>
        <v>49.904666666666699</v>
      </c>
      <c r="F36" s="52">
        <f>+[3]Cuadro20!E24</f>
        <v>53.567</v>
      </c>
      <c r="G36" s="53">
        <f>+[3]Cuadro20!F24</f>
        <v>54.576000000000001</v>
      </c>
      <c r="H36" s="27">
        <f t="shared" si="0"/>
        <v>1.883622379450034</v>
      </c>
      <c r="I36" s="26">
        <f t="shared" si="3"/>
        <v>7.3386590432423793</v>
      </c>
      <c r="J36" s="27">
        <f t="shared" si="1"/>
        <v>0.26274578978950297</v>
      </c>
      <c r="K36" s="26">
        <f t="shared" si="2"/>
        <v>0.27091839905991438</v>
      </c>
      <c r="L36" s="18"/>
    </row>
    <row r="37" spans="1:14">
      <c r="A37" s="16"/>
      <c r="B37" s="11" t="str">
        <f>+[3]Cuadro20!A25</f>
        <v>Quibdó</v>
      </c>
      <c r="C37" s="52">
        <f>+[3]Cuadro20!B25</f>
        <v>25.71</v>
      </c>
      <c r="D37" s="52">
        <f>+[3]Cuadro20!C25</f>
        <v>30.962666666666699</v>
      </c>
      <c r="E37" s="52">
        <f>+[3]Cuadro20!D25</f>
        <v>36.254666666666701</v>
      </c>
      <c r="F37" s="52">
        <f>+[3]Cuadro20!E25</f>
        <v>36.029000000000003</v>
      </c>
      <c r="G37" s="53">
        <f>+[3]Cuadro20!F25</f>
        <v>36.932000000000002</v>
      </c>
      <c r="H37" s="27">
        <f t="shared" si="0"/>
        <v>2.5063143578783809</v>
      </c>
      <c r="I37" s="26">
        <f t="shared" si="3"/>
        <v>-0.62244860431769355</v>
      </c>
      <c r="J37" s="27">
        <f t="shared" si="1"/>
        <v>0.17780210181226039</v>
      </c>
      <c r="K37" s="26">
        <f t="shared" si="2"/>
        <v>0.18221888475609344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tr">
        <f>IF(G46="","",1)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21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8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170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tr">
        <f>+[3]Cuadro21!A2</f>
        <v>Colombia</v>
      </c>
      <c r="C13" s="25">
        <f>+[3]Cuadro21!B2</f>
        <v>2228.7253333333301</v>
      </c>
      <c r="D13" s="25">
        <f>+[3]Cuadro21!C2</f>
        <v>2493.7049999999999</v>
      </c>
      <c r="E13" s="25">
        <f>+[3]Cuadro21!D2</f>
        <v>2624.93</v>
      </c>
      <c r="F13" s="25">
        <f>+[3]Cuadro21!E2</f>
        <v>2505.261</v>
      </c>
      <c r="G13" s="25">
        <f>+[3]Cuadro21!F2</f>
        <v>2444.8903329999998</v>
      </c>
      <c r="H13" s="27">
        <f t="shared" ref="H13:H37" si="0">IF(OR(OR(G13=0,F13=0),G13=""),"",(G13/F13-1)*100)</f>
        <v>-2.4097555903357049</v>
      </c>
      <c r="I13" s="26">
        <f>IF(OR(OR(G13=0,F13=0),F13=""),"",(F13/E13-1)*100)</f>
        <v>-4.5589406193688902</v>
      </c>
      <c r="J13" s="27">
        <f t="shared" ref="J13:J37" si="1">IF(G13=0,"",G13/$G$13*100)</f>
        <v>100</v>
      </c>
      <c r="K13" s="26">
        <f t="shared" ref="K13:K37" si="2">IF(F13=0,"",F13/$F$13*100)</f>
        <v>100</v>
      </c>
      <c r="L13" s="18"/>
    </row>
    <row r="14" spans="1:15">
      <c r="A14" s="16"/>
      <c r="B14" s="11" t="s">
        <v>3</v>
      </c>
      <c r="C14" s="24">
        <f>C13-SUM(C15:C38)</f>
        <v>925.73033333333092</v>
      </c>
      <c r="D14" s="24">
        <f>D13-SUM(D15:D38)</f>
        <v>1040.4403333333344</v>
      </c>
      <c r="E14" s="24">
        <f>E13-SUM(E15:E38)</f>
        <v>1111.0913333333324</v>
      </c>
      <c r="F14" s="24">
        <f>F13-SUM(F15:F38)</f>
        <v>1125.0969999999993</v>
      </c>
      <c r="G14" s="25">
        <f>G13-SUM(G15:G38)</f>
        <v>982.52633299399963</v>
      </c>
      <c r="H14" s="27">
        <f t="shared" si="0"/>
        <v>-12.671855582763069</v>
      </c>
      <c r="I14" s="26">
        <f>IF(OR(OR(G14=0,F14=0),F14=""),"",(F14/E14-1)*100)</f>
        <v>1.2605324374774129</v>
      </c>
      <c r="J14" s="27">
        <f t="shared" si="1"/>
        <v>40.18692862139104</v>
      </c>
      <c r="K14" s="26">
        <f t="shared" si="2"/>
        <v>44.909372716056303</v>
      </c>
      <c r="L14" s="18"/>
    </row>
    <row r="15" spans="1:15">
      <c r="A15" s="16"/>
      <c r="B15" s="12" t="str">
        <f>+[3]Cuadro21!A3</f>
        <v>Bogotá</v>
      </c>
      <c r="C15" s="97">
        <f>+[3]Cuadro21!B3</f>
        <v>367.80900000000003</v>
      </c>
      <c r="D15" s="97">
        <f>+[3]Cuadro21!C3</f>
        <v>438.38633333333303</v>
      </c>
      <c r="E15" s="97">
        <f>+[3]Cuadro21!D3</f>
        <v>468.62766666666698</v>
      </c>
      <c r="F15" s="97">
        <f>+[3]Cuadro21!E3</f>
        <v>408.66666666666703</v>
      </c>
      <c r="G15" s="97">
        <f>+[3]Cuadro21!F3</f>
        <v>459.38900000000001</v>
      </c>
      <c r="H15" s="47">
        <f t="shared" si="0"/>
        <v>12.411663947797624</v>
      </c>
      <c r="I15" s="33">
        <f t="shared" ref="I15:I37" si="3">IF(OR(OR(G15=0,F15=0),F15=""),"",(F15/E15-1)*100)</f>
        <v>-12.795019215681513</v>
      </c>
      <c r="J15" s="47">
        <f t="shared" si="1"/>
        <v>18.789758943351348</v>
      </c>
      <c r="K15" s="33">
        <f t="shared" si="2"/>
        <v>16.312338980516085</v>
      </c>
      <c r="L15" s="18"/>
      <c r="N15" s="22" t="s">
        <v>2</v>
      </c>
      <c r="O15" s="31">
        <f>J15</f>
        <v>18.789758943351348</v>
      </c>
    </row>
    <row r="16" spans="1:15">
      <c r="A16" s="16"/>
      <c r="B16" s="11" t="str">
        <f>+[3]Cuadro21!A4</f>
        <v>Medellín</v>
      </c>
      <c r="C16" s="52">
        <f>+[3]Cuadro21!B4</f>
        <v>239.76933333333301</v>
      </c>
      <c r="D16" s="52">
        <f>+[3]Cuadro21!C4</f>
        <v>267.08633333333302</v>
      </c>
      <c r="E16" s="52">
        <f>+[3]Cuadro21!D4</f>
        <v>258.363</v>
      </c>
      <c r="F16" s="52">
        <f>+[3]Cuadro21!E4</f>
        <v>226.703</v>
      </c>
      <c r="G16" s="53">
        <f>+[3]Cuadro21!F4</f>
        <v>248.02333329999999</v>
      </c>
      <c r="H16" s="27">
        <f t="shared" si="0"/>
        <v>9.4045219075177489</v>
      </c>
      <c r="I16" s="26">
        <f t="shared" si="3"/>
        <v>-12.254076628619426</v>
      </c>
      <c r="J16" s="27">
        <f t="shared" si="1"/>
        <v>10.144558631211211</v>
      </c>
      <c r="K16" s="26">
        <f t="shared" si="2"/>
        <v>9.0490771221042454</v>
      </c>
      <c r="L16" s="18"/>
      <c r="N16" s="22" t="s">
        <v>12</v>
      </c>
      <c r="O16" s="31">
        <f>100-O15</f>
        <v>81.210241056648655</v>
      </c>
    </row>
    <row r="17" spans="1:12">
      <c r="A17" s="16"/>
      <c r="B17" s="11" t="str">
        <f>+[3]Cuadro21!A5</f>
        <v>Cali</v>
      </c>
      <c r="C17" s="52">
        <f>+[3]Cuadro21!B5</f>
        <v>136.19999999999999</v>
      </c>
      <c r="D17" s="52">
        <f>+[3]Cuadro21!C5</f>
        <v>163.452333333333</v>
      </c>
      <c r="E17" s="52">
        <f>+[3]Cuadro21!D5</f>
        <v>191.57499999999999</v>
      </c>
      <c r="F17" s="52">
        <f>+[3]Cuadro21!E5</f>
        <v>187.59266666666699</v>
      </c>
      <c r="G17" s="53">
        <f>+[3]Cuadro21!F5</f>
        <v>177.38866669999999</v>
      </c>
      <c r="H17" s="27">
        <f t="shared" si="0"/>
        <v>-5.439445020949818</v>
      </c>
      <c r="I17" s="26">
        <f t="shared" si="3"/>
        <v>-2.0787333072337266</v>
      </c>
      <c r="J17" s="27">
        <f t="shared" si="1"/>
        <v>7.2554856267248367</v>
      </c>
      <c r="K17" s="26">
        <f t="shared" si="2"/>
        <v>7.4879490267348192</v>
      </c>
      <c r="L17" s="18"/>
    </row>
    <row r="18" spans="1:12">
      <c r="A18" s="16"/>
      <c r="B18" s="11" t="str">
        <f>+[3]Cuadro21!A6</f>
        <v>Barranquilla</v>
      </c>
      <c r="C18" s="52">
        <f>+[3]Cuadro21!B6</f>
        <v>79.989333333333306</v>
      </c>
      <c r="D18" s="52">
        <f>+[3]Cuadro21!C6</f>
        <v>79.584333333333305</v>
      </c>
      <c r="E18" s="52">
        <f>+[3]Cuadro21!D6</f>
        <v>66.138000000000005</v>
      </c>
      <c r="F18" s="52">
        <f>+[3]Cuadro21!E6</f>
        <v>54.437666666666701</v>
      </c>
      <c r="G18" s="53">
        <f>+[3]Cuadro21!F6</f>
        <v>75.510333329999995</v>
      </c>
      <c r="H18" s="27">
        <f t="shared" si="0"/>
        <v>38.70971691782028</v>
      </c>
      <c r="I18" s="26">
        <f t="shared" si="3"/>
        <v>-17.690787948431009</v>
      </c>
      <c r="J18" s="27">
        <f t="shared" si="1"/>
        <v>3.088495721497051</v>
      </c>
      <c r="K18" s="26">
        <f t="shared" si="2"/>
        <v>2.1729339444739173</v>
      </c>
      <c r="L18" s="18"/>
    </row>
    <row r="19" spans="1:12">
      <c r="A19" s="16"/>
      <c r="B19" s="11" t="str">
        <f>+[3]Cuadro21!A7</f>
        <v>Cúcuta</v>
      </c>
      <c r="C19" s="52">
        <f>+[3]Cuadro21!B7</f>
        <v>32.707333333333303</v>
      </c>
      <c r="D19" s="52">
        <f>+[3]Cuadro21!C7</f>
        <v>42.947666666666699</v>
      </c>
      <c r="E19" s="52">
        <f>+[3]Cuadro21!D7</f>
        <v>48.778666666666702</v>
      </c>
      <c r="F19" s="52">
        <f>+[3]Cuadro21!E7</f>
        <v>56.671999999999997</v>
      </c>
      <c r="G19" s="53">
        <f>+[3]Cuadro21!F7</f>
        <v>63.815666669999999</v>
      </c>
      <c r="H19" s="27">
        <f t="shared" si="0"/>
        <v>12.605284214426881</v>
      </c>
      <c r="I19" s="26">
        <f t="shared" si="3"/>
        <v>16.181937458998384</v>
      </c>
      <c r="J19" s="27">
        <f t="shared" si="1"/>
        <v>2.6101647917964099</v>
      </c>
      <c r="K19" s="26">
        <f t="shared" si="2"/>
        <v>2.2621195955231812</v>
      </c>
      <c r="L19" s="18"/>
    </row>
    <row r="20" spans="1:12">
      <c r="A20" s="16"/>
      <c r="B20" s="11" t="str">
        <f>+[3]Cuadro21!A8</f>
        <v>Bucaramanga</v>
      </c>
      <c r="C20" s="52">
        <f>+[3]Cuadro21!B8</f>
        <v>54.101999999999997</v>
      </c>
      <c r="D20" s="52">
        <f>+[3]Cuadro21!C8</f>
        <v>50.515999999999998</v>
      </c>
      <c r="E20" s="52">
        <f>+[3]Cuadro21!D8</f>
        <v>64.230999999999995</v>
      </c>
      <c r="F20" s="52">
        <f>+[3]Cuadro21!E8</f>
        <v>56.312333333333299</v>
      </c>
      <c r="G20" s="53">
        <f>+[3]Cuadro21!F8</f>
        <v>58.91566667</v>
      </c>
      <c r="H20" s="27">
        <f t="shared" si="0"/>
        <v>4.6230251573072145</v>
      </c>
      <c r="I20" s="26">
        <f t="shared" si="3"/>
        <v>-12.328418780132179</v>
      </c>
      <c r="J20" s="27">
        <f t="shared" si="1"/>
        <v>2.4097468043774217</v>
      </c>
      <c r="K20" s="26">
        <f t="shared" si="2"/>
        <v>2.2477631405802949</v>
      </c>
      <c r="L20" s="18"/>
    </row>
    <row r="21" spans="1:12">
      <c r="A21" s="16"/>
      <c r="B21" s="11" t="str">
        <f>+[3]Cuadro21!A9</f>
        <v>Pereira</v>
      </c>
      <c r="C21" s="52">
        <f>+[3]Cuadro21!B9</f>
        <v>37.493666666666698</v>
      </c>
      <c r="D21" s="52">
        <f>+[3]Cuadro21!C9</f>
        <v>66.367999999999995</v>
      </c>
      <c r="E21" s="52">
        <f>+[3]Cuadro21!D9</f>
        <v>64.864000000000004</v>
      </c>
      <c r="F21" s="52">
        <f>+[3]Cuadro21!E9</f>
        <v>54.3943333333333</v>
      </c>
      <c r="G21" s="53">
        <f>+[3]Cuadro21!F9</f>
        <v>53.838666670000002</v>
      </c>
      <c r="H21" s="27">
        <f t="shared" si="0"/>
        <v>-1.0215524840209378</v>
      </c>
      <c r="I21" s="26">
        <f t="shared" si="3"/>
        <v>-16.140951323795484</v>
      </c>
      <c r="J21" s="27">
        <f t="shared" si="1"/>
        <v>2.2020892284332989</v>
      </c>
      <c r="K21" s="26">
        <f t="shared" si="2"/>
        <v>2.171204251107302</v>
      </c>
      <c r="L21" s="18"/>
    </row>
    <row r="22" spans="1:12">
      <c r="A22" s="16"/>
      <c r="B22" s="11" t="str">
        <f>+[3]Cuadro21!A10</f>
        <v>Cartagena</v>
      </c>
      <c r="C22" s="52">
        <f>+[3]Cuadro21!B10</f>
        <v>46.280666666666697</v>
      </c>
      <c r="D22" s="52">
        <f>+[3]Cuadro21!C10</f>
        <v>49.313333333333297</v>
      </c>
      <c r="E22" s="52">
        <f>+[3]Cuadro21!D10</f>
        <v>48.994333333333302</v>
      </c>
      <c r="F22" s="52">
        <f>+[3]Cuadro21!E10</f>
        <v>42.44</v>
      </c>
      <c r="G22" s="53">
        <f>+[3]Cuadro21!F10</f>
        <v>40.830333330000002</v>
      </c>
      <c r="H22" s="27">
        <f t="shared" si="0"/>
        <v>-3.7928055372290159</v>
      </c>
      <c r="I22" s="26">
        <f t="shared" si="3"/>
        <v>-13.377737561486647</v>
      </c>
      <c r="J22" s="27">
        <f t="shared" si="1"/>
        <v>1.6700271901316404</v>
      </c>
      <c r="K22" s="26">
        <f t="shared" si="2"/>
        <v>1.6940350725932349</v>
      </c>
      <c r="L22" s="18"/>
    </row>
    <row r="23" spans="1:12">
      <c r="A23" s="16"/>
      <c r="B23" s="11" t="str">
        <f>+[3]Cuadro21!A11</f>
        <v>Ibagué</v>
      </c>
      <c r="C23" s="52">
        <f>+[3]Cuadro21!B11</f>
        <v>54.562666666666701</v>
      </c>
      <c r="D23" s="52">
        <f>+[3]Cuadro21!C11</f>
        <v>41.8676666666667</v>
      </c>
      <c r="E23" s="52">
        <f>+[3]Cuadro21!D11</f>
        <v>43.344999999999999</v>
      </c>
      <c r="F23" s="52">
        <f>+[3]Cuadro21!E11</f>
        <v>48.756333333333302</v>
      </c>
      <c r="G23" s="53">
        <f>+[3]Cuadro21!F11</f>
        <v>35.16866667</v>
      </c>
      <c r="H23" s="27">
        <f t="shared" si="0"/>
        <v>-27.868516220114948</v>
      </c>
      <c r="I23" s="26">
        <f t="shared" si="3"/>
        <v>12.484331141615645</v>
      </c>
      <c r="J23" s="27">
        <f t="shared" si="1"/>
        <v>1.4384557947368677</v>
      </c>
      <c r="K23" s="26">
        <f t="shared" si="2"/>
        <v>1.946157838777409</v>
      </c>
      <c r="L23" s="18"/>
    </row>
    <row r="24" spans="1:12">
      <c r="A24" s="16"/>
      <c r="B24" s="11" t="str">
        <f>+[3]Cuadro21!A12</f>
        <v>Villavicencio</v>
      </c>
      <c r="C24" s="52">
        <f>+[3]Cuadro21!B12</f>
        <v>21.318999999999999</v>
      </c>
      <c r="D24" s="52">
        <f>+[3]Cuadro21!C12</f>
        <v>23.373000000000001</v>
      </c>
      <c r="E24" s="52">
        <f>+[3]Cuadro21!D12</f>
        <v>25.5363333333333</v>
      </c>
      <c r="F24" s="52">
        <f>+[3]Cuadro21!E12</f>
        <v>21.779333333333302</v>
      </c>
      <c r="G24" s="53">
        <f>+[3]Cuadro21!F12</f>
        <v>28.574333330000002</v>
      </c>
      <c r="H24" s="27">
        <f t="shared" si="0"/>
        <v>31.199302075362169</v>
      </c>
      <c r="I24" s="26">
        <f t="shared" si="3"/>
        <v>-14.712370609197368</v>
      </c>
      <c r="J24" s="27">
        <f t="shared" si="1"/>
        <v>1.1687368118036567</v>
      </c>
      <c r="K24" s="26">
        <f t="shared" si="2"/>
        <v>0.86934388605950841</v>
      </c>
      <c r="L24" s="18"/>
    </row>
    <row r="25" spans="1:12">
      <c r="A25" s="16"/>
      <c r="B25" s="11" t="str">
        <f>+[3]Cuadro21!A13</f>
        <v>Manizales</v>
      </c>
      <c r="C25" s="52">
        <f>+[3]Cuadro21!B13</f>
        <v>27.9263333333333</v>
      </c>
      <c r="D25" s="52">
        <f>+[3]Cuadro21!C13</f>
        <v>26.5223333333333</v>
      </c>
      <c r="E25" s="52">
        <f>+[3]Cuadro21!D13</f>
        <v>32.654000000000003</v>
      </c>
      <c r="F25" s="52">
        <f>+[3]Cuadro21!E13</f>
        <v>25.597999999999999</v>
      </c>
      <c r="G25" s="53">
        <f>+[3]Cuadro21!F13</f>
        <v>26.221666670000001</v>
      </c>
      <c r="H25" s="27">
        <f t="shared" si="0"/>
        <v>2.436388272521306</v>
      </c>
      <c r="I25" s="26">
        <f t="shared" si="3"/>
        <v>-21.608378759110693</v>
      </c>
      <c r="J25" s="27">
        <f t="shared" si="1"/>
        <v>1.0725089103618295</v>
      </c>
      <c r="K25" s="26">
        <f t="shared" si="2"/>
        <v>1.0217697876588505</v>
      </c>
      <c r="L25" s="18"/>
    </row>
    <row r="26" spans="1:12">
      <c r="A26" s="16"/>
      <c r="B26" s="11" t="str">
        <f>+[3]Cuadro21!A14</f>
        <v>Pasto</v>
      </c>
      <c r="C26" s="52">
        <f>+[3]Cuadro21!B14</f>
        <v>24.2663333333333</v>
      </c>
      <c r="D26" s="52">
        <f>+[3]Cuadro21!C14</f>
        <v>29.9256666666667</v>
      </c>
      <c r="E26" s="52">
        <f>+[3]Cuadro21!D14</f>
        <v>28.752333333333301</v>
      </c>
      <c r="F26" s="52">
        <f>+[3]Cuadro21!E14</f>
        <v>25.387333333333299</v>
      </c>
      <c r="G26" s="53">
        <f>+[3]Cuadro21!F14</f>
        <v>22.562333330000001</v>
      </c>
      <c r="H26" s="27">
        <f t="shared" si="0"/>
        <v>-11.127596452298915</v>
      </c>
      <c r="I26" s="26">
        <f t="shared" si="3"/>
        <v>-11.70339798509109</v>
      </c>
      <c r="J26" s="27">
        <f t="shared" si="1"/>
        <v>0.92283621172958363</v>
      </c>
      <c r="K26" s="26">
        <f t="shared" si="2"/>
        <v>1.013360816830394</v>
      </c>
      <c r="L26" s="18"/>
    </row>
    <row r="27" spans="1:12">
      <c r="A27" s="16"/>
      <c r="B27" s="11" t="str">
        <f>+[3]Cuadro21!A15</f>
        <v>Montería</v>
      </c>
      <c r="C27" s="52">
        <f>+[3]Cuadro21!B15</f>
        <v>18.363666666666699</v>
      </c>
      <c r="D27" s="52">
        <f>+[3]Cuadro21!C15</f>
        <v>25.594999999999999</v>
      </c>
      <c r="E27" s="52">
        <f>+[3]Cuadro21!D15</f>
        <v>24.524999999999999</v>
      </c>
      <c r="F27" s="52">
        <f>+[3]Cuadro21!E15</f>
        <v>23.593666666666699</v>
      </c>
      <c r="G27" s="53">
        <f>+[3]Cuadro21!F15</f>
        <v>22.14533333</v>
      </c>
      <c r="H27" s="27">
        <f t="shared" si="0"/>
        <v>-6.1386530424832886</v>
      </c>
      <c r="I27" s="26">
        <f t="shared" si="3"/>
        <v>-3.7974855589533063</v>
      </c>
      <c r="J27" s="27">
        <f t="shared" si="1"/>
        <v>0.90578023198392676</v>
      </c>
      <c r="K27" s="26">
        <f t="shared" si="2"/>
        <v>0.94176481678622304</v>
      </c>
      <c r="L27" s="18"/>
    </row>
    <row r="28" spans="1:12">
      <c r="A28" s="16"/>
      <c r="B28" s="11" t="str">
        <f>+[3]Cuadro21!A16</f>
        <v>Armenia</v>
      </c>
      <c r="C28" s="52">
        <f>+[3]Cuadro21!B16</f>
        <v>20.872666666666699</v>
      </c>
      <c r="D28" s="52">
        <f>+[3]Cuadro21!C16</f>
        <v>21.978666666666701</v>
      </c>
      <c r="E28" s="52">
        <f>+[3]Cuadro21!D16</f>
        <v>23.912333333333301</v>
      </c>
      <c r="F28" s="52">
        <f>+[3]Cuadro21!E16</f>
        <v>23.2856666666667</v>
      </c>
      <c r="G28" s="53">
        <f>+[3]Cuadro21!F16</f>
        <v>21.834666670000001</v>
      </c>
      <c r="H28" s="27">
        <f t="shared" si="0"/>
        <v>-6.2313010721904654</v>
      </c>
      <c r="I28" s="26">
        <f t="shared" si="3"/>
        <v>-2.620683886975772</v>
      </c>
      <c r="J28" s="27">
        <f t="shared" si="1"/>
        <v>0.89307345917670666</v>
      </c>
      <c r="K28" s="26">
        <f t="shared" si="2"/>
        <v>0.92947068854968407</v>
      </c>
      <c r="L28" s="18"/>
    </row>
    <row r="29" spans="1:12">
      <c r="A29" s="16"/>
      <c r="B29" s="11" t="str">
        <f>+[3]Cuadro21!A17</f>
        <v>Popayán</v>
      </c>
      <c r="C29" s="52">
        <f>+[3]Cuadro21!B17</f>
        <v>28.318666666666701</v>
      </c>
      <c r="D29" s="52">
        <f>+[3]Cuadro21!C17</f>
        <v>21.6086666666667</v>
      </c>
      <c r="E29" s="52">
        <f>+[3]Cuadro21!D17</f>
        <v>21.526666666666699</v>
      </c>
      <c r="F29" s="52">
        <f>+[3]Cuadro21!E17</f>
        <v>20.582333333333299</v>
      </c>
      <c r="G29" s="53">
        <f>+[3]Cuadro21!F17</f>
        <v>21.492333330000001</v>
      </c>
      <c r="H29" s="27">
        <f t="shared" si="0"/>
        <v>4.4212674138016661</v>
      </c>
      <c r="I29" s="26">
        <f t="shared" si="3"/>
        <v>-4.3868070610099004</v>
      </c>
      <c r="J29" s="27">
        <f t="shared" si="1"/>
        <v>0.87907146753809018</v>
      </c>
      <c r="K29" s="26">
        <f t="shared" si="2"/>
        <v>0.82156443314023164</v>
      </c>
      <c r="L29" s="18"/>
    </row>
    <row r="30" spans="1:12">
      <c r="A30" s="16"/>
      <c r="B30" s="11" t="str">
        <f>+[3]Cuadro21!A18</f>
        <v>Neiva</v>
      </c>
      <c r="C30" s="52">
        <f>+[3]Cuadro21!B18</f>
        <v>21.145</v>
      </c>
      <c r="D30" s="52">
        <f>+[3]Cuadro21!C18</f>
        <v>22.094999999999999</v>
      </c>
      <c r="E30" s="52">
        <f>+[3]Cuadro21!D18</f>
        <v>19.662666666666698</v>
      </c>
      <c r="F30" s="52">
        <f>+[3]Cuadro21!E18</f>
        <v>17.7746666666667</v>
      </c>
      <c r="G30" s="53">
        <f>+[3]Cuadro21!F18</f>
        <v>19.592333329999999</v>
      </c>
      <c r="H30" s="27">
        <f t="shared" si="0"/>
        <v>10.22616456004779</v>
      </c>
      <c r="I30" s="26">
        <f t="shared" si="3"/>
        <v>-9.6019529395809045</v>
      </c>
      <c r="J30" s="27">
        <f t="shared" si="1"/>
        <v>0.80135837037562541</v>
      </c>
      <c r="K30" s="26">
        <f t="shared" si="2"/>
        <v>0.70949360831732511</v>
      </c>
      <c r="L30" s="18"/>
    </row>
    <row r="31" spans="1:12">
      <c r="A31" s="16"/>
      <c r="B31" s="11" t="str">
        <f>+[3]Cuadro21!A19</f>
        <v>Santa Marta</v>
      </c>
      <c r="C31" s="52">
        <f>+[3]Cuadro21!B19</f>
        <v>24.826333333333299</v>
      </c>
      <c r="D31" s="52">
        <f>+[3]Cuadro21!C19</f>
        <v>19.196000000000002</v>
      </c>
      <c r="E31" s="52">
        <f>+[3]Cuadro21!D19</f>
        <v>19.069666666666699</v>
      </c>
      <c r="F31" s="52">
        <f>+[3]Cuadro21!E19</f>
        <v>20.62</v>
      </c>
      <c r="G31" s="53">
        <f>+[3]Cuadro21!F19</f>
        <v>19.16866667</v>
      </c>
      <c r="H31" s="27">
        <f t="shared" si="0"/>
        <v>-7.0384739573229886</v>
      </c>
      <c r="I31" s="26">
        <f t="shared" si="3"/>
        <v>8.1298397105348705</v>
      </c>
      <c r="J31" s="27">
        <f t="shared" si="1"/>
        <v>0.78402971336874283</v>
      </c>
      <c r="K31" s="26">
        <f t="shared" si="2"/>
        <v>0.82306793583582716</v>
      </c>
      <c r="L31" s="18"/>
    </row>
    <row r="32" spans="1:12">
      <c r="A32" s="16"/>
      <c r="B32" s="66" t="str">
        <f>+[3]Cuadro21!A20</f>
        <v>Valledupar</v>
      </c>
      <c r="C32" s="52">
        <f>+[3]Cuadro21!B20</f>
        <v>18.276666666666699</v>
      </c>
      <c r="D32" s="52">
        <f>+[3]Cuadro21!C20</f>
        <v>16.663333333333298</v>
      </c>
      <c r="E32" s="52">
        <f>+[3]Cuadro21!D20</f>
        <v>18.328333333333301</v>
      </c>
      <c r="F32" s="52">
        <f>+[3]Cuadro21!E20</f>
        <v>15.733000000000001</v>
      </c>
      <c r="G32" s="53">
        <f>+[3]Cuadro21!F20</f>
        <v>16.948666670000001</v>
      </c>
      <c r="H32" s="27">
        <f t="shared" si="0"/>
        <v>7.7268586410729201</v>
      </c>
      <c r="I32" s="26">
        <f t="shared" si="3"/>
        <v>-14.160225516049675</v>
      </c>
      <c r="J32" s="27">
        <f t="shared" si="1"/>
        <v>0.69322809457891554</v>
      </c>
      <c r="K32" s="26">
        <f t="shared" si="2"/>
        <v>0.62799844008269001</v>
      </c>
      <c r="L32" s="18"/>
    </row>
    <row r="33" spans="1:14">
      <c r="A33" s="16"/>
      <c r="B33" s="11" t="str">
        <f>+[3]Cuadro21!A21</f>
        <v>Sincelejo</v>
      </c>
      <c r="C33" s="52">
        <f>+[3]Cuadro21!B21</f>
        <v>12.883333333333301</v>
      </c>
      <c r="D33" s="52">
        <f>+[3]Cuadro21!C21</f>
        <v>12.0803333333333</v>
      </c>
      <c r="E33" s="52">
        <f>+[3]Cuadro21!D21</f>
        <v>11.2923333333333</v>
      </c>
      <c r="F33" s="52">
        <f>+[3]Cuadro21!E21</f>
        <v>15.3876666666667</v>
      </c>
      <c r="G33" s="53">
        <f>+[3]Cuadro21!F21</f>
        <v>13.472666670000001</v>
      </c>
      <c r="H33" s="27">
        <f t="shared" si="0"/>
        <v>-12.445031713710296</v>
      </c>
      <c r="I33" s="26">
        <f t="shared" si="3"/>
        <v>36.266493491159892</v>
      </c>
      <c r="J33" s="27">
        <f t="shared" si="1"/>
        <v>0.55105402840169038</v>
      </c>
      <c r="K33" s="26">
        <f t="shared" si="2"/>
        <v>0.61421411448414753</v>
      </c>
      <c r="L33" s="18"/>
    </row>
    <row r="34" spans="1:14">
      <c r="A34" s="16"/>
      <c r="B34" s="11" t="str">
        <f>+[3]Cuadro21!A22</f>
        <v>Tunja</v>
      </c>
      <c r="C34" s="52">
        <f>+[3]Cuadro21!B22</f>
        <v>7.6436666666666699</v>
      </c>
      <c r="D34" s="52">
        <f>+[3]Cuadro21!C22</f>
        <v>10.8403333333333</v>
      </c>
      <c r="E34" s="52">
        <f>+[3]Cuadro21!D22</f>
        <v>10.5156666666667</v>
      </c>
      <c r="F34" s="52">
        <f>+[3]Cuadro21!E22</f>
        <v>9.2286666666666708</v>
      </c>
      <c r="G34" s="53">
        <f>+[3]Cuadro21!F22</f>
        <v>11.007</v>
      </c>
      <c r="H34" s="27">
        <f t="shared" si="0"/>
        <v>19.269666979700872</v>
      </c>
      <c r="I34" s="26">
        <f t="shared" si="3"/>
        <v>-12.238881668621659</v>
      </c>
      <c r="J34" s="27">
        <f t="shared" si="1"/>
        <v>0.4502042423511845</v>
      </c>
      <c r="K34" s="26">
        <f t="shared" si="2"/>
        <v>0.36837146575413382</v>
      </c>
      <c r="L34" s="18"/>
    </row>
    <row r="35" spans="1:14">
      <c r="A35" s="16"/>
      <c r="B35" s="11" t="str">
        <f>+[3]Cuadro21!A23</f>
        <v>Riohacha</v>
      </c>
      <c r="C35" s="52">
        <f>+[3]Cuadro21!B23</f>
        <v>10.9483333333333</v>
      </c>
      <c r="D35" s="52">
        <f>+[3]Cuadro21!C23</f>
        <v>9.3893333333333295</v>
      </c>
      <c r="E35" s="52">
        <f>+[3]Cuadro21!D23</f>
        <v>8.6300000000000008</v>
      </c>
      <c r="F35" s="52">
        <f>+[3]Cuadro21!E23</f>
        <v>8.4540000000000006</v>
      </c>
      <c r="G35" s="53">
        <f>+[3]Cuadro21!F23</f>
        <v>9.9383333329999992</v>
      </c>
      <c r="H35" s="27">
        <f t="shared" si="0"/>
        <v>17.55776357937069</v>
      </c>
      <c r="I35" s="26">
        <f t="shared" si="3"/>
        <v>-2.0393974507531887</v>
      </c>
      <c r="J35" s="27">
        <f t="shared" si="1"/>
        <v>0.40649403365283787</v>
      </c>
      <c r="K35" s="26">
        <f t="shared" si="2"/>
        <v>0.33744987049253555</v>
      </c>
      <c r="L35" s="18"/>
    </row>
    <row r="36" spans="1:14">
      <c r="A36" s="16"/>
      <c r="B36" s="11" t="str">
        <f>+[3]Cuadro21!A24</f>
        <v>Quibdó</v>
      </c>
      <c r="C36" s="52">
        <f>+[3]Cuadro21!B24</f>
        <v>10.3546666666667</v>
      </c>
      <c r="D36" s="52">
        <f>+[3]Cuadro21!C24</f>
        <v>6.9586666666666703</v>
      </c>
      <c r="E36" s="52">
        <f>+[3]Cuadro21!D24</f>
        <v>6.3386666666666702</v>
      </c>
      <c r="F36" s="52">
        <f>+[3]Cuadro21!E24</f>
        <v>7.8</v>
      </c>
      <c r="G36" s="53">
        <f>+[3]Cuadro21!F24</f>
        <v>8.9160000000000004</v>
      </c>
      <c r="H36" s="27">
        <f t="shared" si="0"/>
        <v>14.30769230769231</v>
      </c>
      <c r="I36" s="26">
        <f t="shared" si="3"/>
        <v>23.054270088346573</v>
      </c>
      <c r="J36" s="27">
        <f t="shared" si="1"/>
        <v>0.36467893384238764</v>
      </c>
      <c r="K36" s="26">
        <f t="shared" si="2"/>
        <v>0.31134480599027409</v>
      </c>
      <c r="L36" s="18"/>
    </row>
    <row r="37" spans="1:14">
      <c r="A37" s="16"/>
      <c r="B37" s="11" t="str">
        <f>+[3]Cuadro21!A25</f>
        <v>Florencia</v>
      </c>
      <c r="C37" s="52">
        <f>+[3]Cuadro21!B25</f>
        <v>6.9363333333333301</v>
      </c>
      <c r="D37" s="52">
        <f>+[3]Cuadro21!C25</f>
        <v>7.5163333333333302</v>
      </c>
      <c r="E37" s="52">
        <f>+[3]Cuadro21!D25</f>
        <v>8.1780000000000008</v>
      </c>
      <c r="F37" s="52">
        <f>+[3]Cuadro21!E25</f>
        <v>8.9646666666666697</v>
      </c>
      <c r="G37" s="53">
        <f>+[3]Cuadro21!F25</f>
        <v>7.6093333330000004</v>
      </c>
      <c r="H37" s="27">
        <f t="shared" si="0"/>
        <v>-15.11861382092663</v>
      </c>
      <c r="I37" s="26">
        <f t="shared" si="3"/>
        <v>9.6193038232657013</v>
      </c>
      <c r="J37" s="27">
        <f t="shared" si="1"/>
        <v>0.3112341371836902</v>
      </c>
      <c r="K37" s="26">
        <f t="shared" si="2"/>
        <v>0.35783364155138603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tr">
        <f>IF(G46="","",1)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22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  <c r="N2" s="9"/>
      <c r="O2" s="9"/>
    </row>
    <row r="3" spans="1:15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  <c r="N3" s="9"/>
      <c r="O3" s="9"/>
    </row>
    <row r="4" spans="1:15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  <c r="N4" s="9"/>
      <c r="O4" s="9"/>
    </row>
    <row r="5" spans="1:15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  <c r="N5" s="9"/>
      <c r="O5" s="9"/>
    </row>
    <row r="6" spans="1:15">
      <c r="A6" s="16"/>
      <c r="B6" s="167"/>
      <c r="C6" s="167"/>
      <c r="D6" s="167"/>
      <c r="E6" s="167"/>
      <c r="F6" s="167"/>
      <c r="G6" s="167"/>
      <c r="H6" s="167"/>
      <c r="I6" s="29"/>
      <c r="J6" s="167"/>
      <c r="K6" s="167"/>
      <c r="L6" s="18"/>
    </row>
    <row r="7" spans="1:15">
      <c r="A7" s="16"/>
      <c r="B7" s="167"/>
      <c r="C7" s="185" t="s">
        <v>48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67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67"/>
      <c r="C9" s="165"/>
      <c r="D9" s="165"/>
      <c r="E9" s="165"/>
      <c r="F9" s="165"/>
      <c r="G9" s="165"/>
      <c r="H9" s="167"/>
      <c r="I9" s="167"/>
      <c r="J9" s="167"/>
      <c r="K9" s="167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65">
        <f>+'Población total'!C11</f>
        <v>2008</v>
      </c>
      <c r="D11" s="165">
        <f>+'Población total'!D11</f>
        <v>2009</v>
      </c>
      <c r="E11" s="165">
        <f>+'Población total'!E11</f>
        <v>2010</v>
      </c>
      <c r="F11" s="165">
        <f>+'Población total'!F11</f>
        <v>2011</v>
      </c>
      <c r="G11" s="165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5">
      <c r="A13" s="16"/>
      <c r="B13" s="12" t="str">
        <f>+[3]Cuadro22!A2</f>
        <v>Colombia</v>
      </c>
      <c r="C13" s="25">
        <f>+[3]Cuadro22!B2</f>
        <v>2058.90533333333</v>
      </c>
      <c r="D13" s="25">
        <f>+[3]Cuadro22!C2</f>
        <v>2323.1543333333302</v>
      </c>
      <c r="E13" s="25">
        <f>+[3]Cuadro22!D2</f>
        <v>2402.0133333333301</v>
      </c>
      <c r="F13" s="25">
        <f>+[3]Cuadro22!E2</f>
        <v>2299.596</v>
      </c>
      <c r="G13" s="25">
        <f>+[3]Cuadro22!F2</f>
        <v>2275.5783329999999</v>
      </c>
      <c r="H13" s="27">
        <f>IF(OR(OR(G13=0,F13=0),G13=""),"",(G13/F13-1)*100)</f>
        <v>-1.0444298476775971</v>
      </c>
      <c r="I13" s="26">
        <f>IF(OR(OR(G13=0,F13=0),F13=""),"",(F13/E13-1)*100)</f>
        <v>-4.2638120243572164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C13-SUM(C15:C38)</f>
        <v>829.84499999999639</v>
      </c>
      <c r="D14" s="24">
        <f>D13-SUM(D15:D38)</f>
        <v>951.75233333333085</v>
      </c>
      <c r="E14" s="24">
        <f>E13-SUM(E15:E38)</f>
        <v>983.42599999999675</v>
      </c>
      <c r="F14" s="24">
        <f>F13-SUM(F15:F38)</f>
        <v>998.05466666666644</v>
      </c>
      <c r="G14" s="25">
        <f>G13-SUM(G15:G38)</f>
        <v>903.54399974999956</v>
      </c>
      <c r="H14" s="27">
        <f>IF(OR(OR(G14=0,F14=0),G14=""),"",(G14/F14-1)*100)</f>
        <v>-9.4694880023272194</v>
      </c>
      <c r="I14" s="26">
        <f t="shared" ref="I14:I37" si="0">IF(OR(OR(G14=0,F14=0),F14=""),"",(F14/E14-1)*100)</f>
        <v>1.487520837019729</v>
      </c>
      <c r="J14" s="27">
        <f t="shared" ref="J14:J37" si="1">IF(G14=0,"",G14/$G$13*100)</f>
        <v>39.706125983315012</v>
      </c>
      <c r="K14" s="26">
        <f t="shared" ref="K14:K37" si="2">IF(F14=0,"",F14/$F$13*100)</f>
        <v>43.401304692940258</v>
      </c>
      <c r="L14" s="18"/>
    </row>
    <row r="15" spans="1:15">
      <c r="A15" s="16"/>
      <c r="B15" s="12" t="str">
        <f>+[3]Cuadro22!A3</f>
        <v>Bogotá</v>
      </c>
      <c r="C15" s="97">
        <f>+[3]Cuadro22!B3</f>
        <v>348.06466666666699</v>
      </c>
      <c r="D15" s="97">
        <f>+[3]Cuadro22!C3</f>
        <v>419.719333333333</v>
      </c>
      <c r="E15" s="97">
        <f>+[3]Cuadro22!D3</f>
        <v>445.99366666666702</v>
      </c>
      <c r="F15" s="97">
        <f>+[3]Cuadro22!E3</f>
        <v>380.84366666666699</v>
      </c>
      <c r="G15" s="97">
        <f>+[3]Cuadro22!F3</f>
        <v>427.16933330000001</v>
      </c>
      <c r="H15" s="47">
        <f t="shared" ref="H15:H37" si="3">IF(OR(OR(G15=0,F15=0),G15=""),"",(G15/F15-1)*100)</f>
        <v>12.163958780987038</v>
      </c>
      <c r="I15" s="33">
        <f t="shared" si="0"/>
        <v>-14.607830753949413</v>
      </c>
      <c r="J15" s="47">
        <f t="shared" si="1"/>
        <v>18.771901942696164</v>
      </c>
      <c r="K15" s="33">
        <f t="shared" si="2"/>
        <v>16.561329323353625</v>
      </c>
      <c r="L15" s="18"/>
      <c r="N15" s="22" t="s">
        <v>2</v>
      </c>
      <c r="O15" s="31">
        <f>J15</f>
        <v>18.771901942696164</v>
      </c>
    </row>
    <row r="16" spans="1:15">
      <c r="A16" s="16"/>
      <c r="B16" s="11" t="str">
        <f>+[3]Cuadro22!A4</f>
        <v>Medellín</v>
      </c>
      <c r="C16" s="52">
        <f>+[3]Cuadro22!B4</f>
        <v>224.21133333333299</v>
      </c>
      <c r="D16" s="52">
        <f>+[3]Cuadro22!C4</f>
        <v>243.01400000000001</v>
      </c>
      <c r="E16" s="52">
        <f>+[3]Cuadro22!D4</f>
        <v>238.97733333333301</v>
      </c>
      <c r="F16" s="52">
        <f>+[3]Cuadro22!E4</f>
        <v>207.90833333333299</v>
      </c>
      <c r="G16" s="53">
        <f>+[3]Cuadro22!F4</f>
        <v>227.7753333</v>
      </c>
      <c r="H16" s="27">
        <f t="shared" si="3"/>
        <v>9.555653517175223</v>
      </c>
      <c r="I16" s="26">
        <f t="shared" si="0"/>
        <v>-13.000814582136123</v>
      </c>
      <c r="J16" s="27">
        <f t="shared" si="1"/>
        <v>10.009558009796713</v>
      </c>
      <c r="K16" s="26">
        <f t="shared" si="2"/>
        <v>9.0410808391270905</v>
      </c>
      <c r="L16" s="18"/>
      <c r="N16" s="22" t="s">
        <v>12</v>
      </c>
      <c r="O16" s="31">
        <f>100-O15</f>
        <v>81.228098057303839</v>
      </c>
    </row>
    <row r="17" spans="1:12">
      <c r="A17" s="16"/>
      <c r="B17" s="11" t="str">
        <f>+[3]Cuadro22!A5</f>
        <v>Cali</v>
      </c>
      <c r="C17" s="52">
        <f>+[3]Cuadro22!B5</f>
        <v>127.782</v>
      </c>
      <c r="D17" s="52">
        <f>+[3]Cuadro22!C5</f>
        <v>153.24133333333299</v>
      </c>
      <c r="E17" s="52">
        <f>+[3]Cuadro22!D5</f>
        <v>172.875333333333</v>
      </c>
      <c r="F17" s="52">
        <f>+[3]Cuadro22!E5</f>
        <v>180.727</v>
      </c>
      <c r="G17" s="53">
        <f>+[3]Cuadro22!F5</f>
        <v>167.29733329999999</v>
      </c>
      <c r="H17" s="27">
        <f t="shared" si="3"/>
        <v>-7.4309133112373971</v>
      </c>
      <c r="I17" s="26">
        <f t="shared" si="0"/>
        <v>4.5418085479711934</v>
      </c>
      <c r="J17" s="27">
        <f t="shared" si="1"/>
        <v>7.3518600029665508</v>
      </c>
      <c r="K17" s="26">
        <f t="shared" si="2"/>
        <v>7.8590761159786329</v>
      </c>
      <c r="L17" s="18"/>
    </row>
    <row r="18" spans="1:12">
      <c r="A18" s="16"/>
      <c r="B18" s="11" t="str">
        <f>+[3]Cuadro22!A6</f>
        <v>Barranquilla</v>
      </c>
      <c r="C18" s="52">
        <f>+[3]Cuadro22!B6</f>
        <v>78.094333333333296</v>
      </c>
      <c r="D18" s="52">
        <f>+[3]Cuadro22!C6</f>
        <v>76.4256666666667</v>
      </c>
      <c r="E18" s="52">
        <f>+[3]Cuadro22!D6</f>
        <v>61.776000000000003</v>
      </c>
      <c r="F18" s="52">
        <f>+[3]Cuadro22!E6</f>
        <v>53.451666666666704</v>
      </c>
      <c r="G18" s="53">
        <f>+[3]Cuadro22!F6</f>
        <v>71.574333330000002</v>
      </c>
      <c r="H18" s="27">
        <f t="shared" si="3"/>
        <v>33.904773776932352</v>
      </c>
      <c r="I18" s="26">
        <f t="shared" si="0"/>
        <v>-13.475028058361339</v>
      </c>
      <c r="J18" s="27">
        <f t="shared" si="1"/>
        <v>3.1453249616610757</v>
      </c>
      <c r="K18" s="26">
        <f t="shared" si="2"/>
        <v>2.3243937920689852</v>
      </c>
      <c r="L18" s="18"/>
    </row>
    <row r="19" spans="1:12">
      <c r="A19" s="16"/>
      <c r="B19" s="11" t="str">
        <f>+[3]Cuadro22!A7</f>
        <v>Cúcuta</v>
      </c>
      <c r="C19" s="52">
        <f>+[3]Cuadro22!B7</f>
        <v>29.918333333333301</v>
      </c>
      <c r="D19" s="52">
        <f>+[3]Cuadro22!C7</f>
        <v>41.101999999999997</v>
      </c>
      <c r="E19" s="52">
        <f>+[3]Cuadro22!D7</f>
        <v>45.698666666666703</v>
      </c>
      <c r="F19" s="52">
        <f>+[3]Cuadro22!E7</f>
        <v>54.853999999999999</v>
      </c>
      <c r="G19" s="53">
        <f>+[3]Cuadro22!F7</f>
        <v>61.514333329999999</v>
      </c>
      <c r="H19" s="27">
        <f t="shared" si="3"/>
        <v>12.141928264119306</v>
      </c>
      <c r="I19" s="26">
        <f t="shared" si="0"/>
        <v>20.034136663359892</v>
      </c>
      <c r="J19" s="27">
        <f t="shared" si="1"/>
        <v>2.7032395430177445</v>
      </c>
      <c r="K19" s="26">
        <f t="shared" si="2"/>
        <v>2.3853755181344898</v>
      </c>
      <c r="L19" s="18"/>
    </row>
    <row r="20" spans="1:12">
      <c r="A20" s="16"/>
      <c r="B20" s="11" t="str">
        <f>+[3]Cuadro22!A8</f>
        <v>Bucaramanga</v>
      </c>
      <c r="C20" s="52">
        <f>+[3]Cuadro22!B8</f>
        <v>50.151333333333298</v>
      </c>
      <c r="D20" s="52">
        <f>+[3]Cuadro22!C8</f>
        <v>47.025666666666702</v>
      </c>
      <c r="E20" s="52">
        <f>+[3]Cuadro22!D8</f>
        <v>60.9836666666667</v>
      </c>
      <c r="F20" s="52">
        <f>+[3]Cuadro22!E8</f>
        <v>54.44</v>
      </c>
      <c r="G20" s="53">
        <f>+[3]Cuadro22!F8</f>
        <v>56.283999999999999</v>
      </c>
      <c r="H20" s="27">
        <f t="shared" si="3"/>
        <v>3.3872152828802404</v>
      </c>
      <c r="I20" s="26">
        <f t="shared" si="0"/>
        <v>-10.730195516832431</v>
      </c>
      <c r="J20" s="27">
        <f t="shared" si="1"/>
        <v>2.4733932110259724</v>
      </c>
      <c r="K20" s="26">
        <f t="shared" si="2"/>
        <v>2.3673723558398954</v>
      </c>
      <c r="L20" s="18"/>
    </row>
    <row r="21" spans="1:12">
      <c r="A21" s="16"/>
      <c r="B21" s="11" t="str">
        <f>+[3]Cuadro22!A9</f>
        <v>Pereira</v>
      </c>
      <c r="C21" s="52">
        <f>+[3]Cuadro22!B9</f>
        <v>35.991666666666703</v>
      </c>
      <c r="D21" s="52">
        <f>+[3]Cuadro22!C9</f>
        <v>61.628666666666703</v>
      </c>
      <c r="E21" s="52">
        <f>+[3]Cuadro22!D9</f>
        <v>61.497999999999998</v>
      </c>
      <c r="F21" s="52">
        <f>+[3]Cuadro22!E9</f>
        <v>51.4433333333333</v>
      </c>
      <c r="G21" s="53">
        <f>+[3]Cuadro22!F9</f>
        <v>52.857333330000003</v>
      </c>
      <c r="H21" s="27">
        <f t="shared" si="3"/>
        <v>2.7486554720405065</v>
      </c>
      <c r="I21" s="26">
        <f t="shared" si="0"/>
        <v>-16.349583184277051</v>
      </c>
      <c r="J21" s="27">
        <f t="shared" si="1"/>
        <v>2.3228087806722848</v>
      </c>
      <c r="K21" s="26">
        <f t="shared" si="2"/>
        <v>2.237059611050519</v>
      </c>
      <c r="L21" s="18"/>
    </row>
    <row r="22" spans="1:12">
      <c r="A22" s="16"/>
      <c r="B22" s="11" t="str">
        <f>+[3]Cuadro22!A10</f>
        <v>Cartagena</v>
      </c>
      <c r="C22" s="52">
        <f>+[3]Cuadro22!B10</f>
        <v>44.902000000000001</v>
      </c>
      <c r="D22" s="52">
        <f>+[3]Cuadro22!C10</f>
        <v>48.110999999999997</v>
      </c>
      <c r="E22" s="52">
        <f>+[3]Cuadro22!D10</f>
        <v>47.256999999999998</v>
      </c>
      <c r="F22" s="52">
        <f>+[3]Cuadro22!E10</f>
        <v>39.987000000000002</v>
      </c>
      <c r="G22" s="53">
        <f>+[3]Cuadro22!F10</f>
        <v>39.513666669999999</v>
      </c>
      <c r="H22" s="27">
        <f t="shared" si="3"/>
        <v>-1.1837180333608477</v>
      </c>
      <c r="I22" s="26">
        <f t="shared" si="0"/>
        <v>-15.383964280424056</v>
      </c>
      <c r="J22" s="27">
        <f t="shared" si="1"/>
        <v>1.7364230489005978</v>
      </c>
      <c r="K22" s="26">
        <f t="shared" si="2"/>
        <v>1.7388706538017984</v>
      </c>
      <c r="L22" s="18"/>
    </row>
    <row r="23" spans="1:12">
      <c r="A23" s="16"/>
      <c r="B23" s="11" t="str">
        <f>+[3]Cuadro22!A11</f>
        <v>Ibagué</v>
      </c>
      <c r="C23" s="52">
        <f>+[3]Cuadro22!B11</f>
        <v>50.686666666666703</v>
      </c>
      <c r="D23" s="52">
        <f>+[3]Cuadro22!C11</f>
        <v>40.734999999999999</v>
      </c>
      <c r="E23" s="52">
        <f>+[3]Cuadro22!D11</f>
        <v>40.898000000000003</v>
      </c>
      <c r="F23" s="52">
        <f>+[3]Cuadro22!E11</f>
        <v>46.136333333333297</v>
      </c>
      <c r="G23" s="53">
        <f>+[3]Cuadro22!F11</f>
        <v>33.026000000000003</v>
      </c>
      <c r="H23" s="27">
        <f t="shared" si="3"/>
        <v>-28.416504707063783</v>
      </c>
      <c r="I23" s="26">
        <f t="shared" si="0"/>
        <v>12.808287283811669</v>
      </c>
      <c r="J23" s="27">
        <f t="shared" si="1"/>
        <v>1.4513233634308822</v>
      </c>
      <c r="K23" s="26">
        <f t="shared" si="2"/>
        <v>2.0062799436654655</v>
      </c>
      <c r="L23" s="18"/>
    </row>
    <row r="24" spans="1:12">
      <c r="A24" s="16"/>
      <c r="B24" s="11" t="str">
        <f>+[3]Cuadro22!A12</f>
        <v>Villavicencio</v>
      </c>
      <c r="C24" s="52">
        <f>+[3]Cuadro22!B12</f>
        <v>20.437333333333299</v>
      </c>
      <c r="D24" s="52">
        <f>+[3]Cuadro22!C12</f>
        <v>22.5163333333333</v>
      </c>
      <c r="E24" s="52">
        <f>+[3]Cuadro22!D12</f>
        <v>24.328333333333301</v>
      </c>
      <c r="F24" s="52">
        <f>+[3]Cuadro22!E12</f>
        <v>21.5506666666667</v>
      </c>
      <c r="G24" s="53">
        <f>+[3]Cuadro22!F12</f>
        <v>28.019666669999999</v>
      </c>
      <c r="H24" s="27">
        <f t="shared" si="3"/>
        <v>30.017632880653132</v>
      </c>
      <c r="I24" s="26">
        <f t="shared" si="0"/>
        <v>-11.417414537233428</v>
      </c>
      <c r="J24" s="27">
        <f t="shared" si="1"/>
        <v>1.2313206829079084</v>
      </c>
      <c r="K24" s="26">
        <f t="shared" si="2"/>
        <v>0.93715011970218687</v>
      </c>
      <c r="L24" s="18"/>
    </row>
    <row r="25" spans="1:12">
      <c r="A25" s="16"/>
      <c r="B25" s="11" t="str">
        <f>+[3]Cuadro22!A13</f>
        <v>Manizales</v>
      </c>
      <c r="C25" s="52">
        <f>+[3]Cuadro22!B13</f>
        <v>24.3906666666667</v>
      </c>
      <c r="D25" s="52">
        <f>+[3]Cuadro22!C13</f>
        <v>25.240666666666701</v>
      </c>
      <c r="E25" s="52">
        <f>+[3]Cuadro22!D13</f>
        <v>30.036000000000001</v>
      </c>
      <c r="F25" s="52">
        <f>+[3]Cuadro22!E13</f>
        <v>24.138666666666701</v>
      </c>
      <c r="G25" s="53">
        <f>+[3]Cuadro22!F13</f>
        <v>24.565000000000001</v>
      </c>
      <c r="H25" s="27">
        <f t="shared" si="3"/>
        <v>1.7661842686697682</v>
      </c>
      <c r="I25" s="26">
        <f t="shared" si="0"/>
        <v>-19.634216717716402</v>
      </c>
      <c r="J25" s="27">
        <f t="shared" si="1"/>
        <v>1.0795057961206209</v>
      </c>
      <c r="K25" s="26">
        <f t="shared" si="2"/>
        <v>1.0496916269930328</v>
      </c>
      <c r="L25" s="18"/>
    </row>
    <row r="26" spans="1:12">
      <c r="A26" s="16"/>
      <c r="B26" s="11" t="str">
        <f>+[3]Cuadro22!A14</f>
        <v>Montería</v>
      </c>
      <c r="C26" s="52">
        <f>+[3]Cuadro22!B14</f>
        <v>17.642333333333301</v>
      </c>
      <c r="D26" s="52">
        <f>+[3]Cuadro22!C14</f>
        <v>24.502666666666698</v>
      </c>
      <c r="E26" s="52">
        <f>+[3]Cuadro22!D14</f>
        <v>23.350999999999999</v>
      </c>
      <c r="F26" s="52">
        <f>+[3]Cuadro22!E14</f>
        <v>22.128</v>
      </c>
      <c r="G26" s="53">
        <f>+[3]Cuadro22!F14</f>
        <v>21.47066667</v>
      </c>
      <c r="H26" s="27">
        <f t="shared" si="3"/>
        <v>-2.9705953091106352</v>
      </c>
      <c r="I26" s="26">
        <f t="shared" si="0"/>
        <v>-5.2374630636803481</v>
      </c>
      <c r="J26" s="27">
        <f t="shared" si="1"/>
        <v>0.94352571206345726</v>
      </c>
      <c r="K26" s="26">
        <f t="shared" si="2"/>
        <v>0.96225597887628966</v>
      </c>
      <c r="L26" s="18"/>
    </row>
    <row r="27" spans="1:12">
      <c r="A27" s="16"/>
      <c r="B27" s="11" t="str">
        <f>+[3]Cuadro22!A15</f>
        <v>Pasto</v>
      </c>
      <c r="C27" s="52">
        <f>+[3]Cuadro22!B15</f>
        <v>23.695333333333298</v>
      </c>
      <c r="D27" s="52">
        <f>+[3]Cuadro22!C15</f>
        <v>29.364333333333299</v>
      </c>
      <c r="E27" s="52">
        <f>+[3]Cuadro22!D15</f>
        <v>27.191333333333301</v>
      </c>
      <c r="F27" s="52">
        <f>+[3]Cuadro22!E15</f>
        <v>24.446666666666701</v>
      </c>
      <c r="G27" s="53">
        <f>+[3]Cuadro22!F15</f>
        <v>20.82266667</v>
      </c>
      <c r="H27" s="27">
        <f t="shared" si="3"/>
        <v>-14.824106885737775</v>
      </c>
      <c r="I27" s="26">
        <f t="shared" si="0"/>
        <v>-10.093902468923687</v>
      </c>
      <c r="J27" s="27">
        <f t="shared" si="1"/>
        <v>0.9150494346001492</v>
      </c>
      <c r="K27" s="26">
        <f t="shared" si="2"/>
        <v>1.0630852839658229</v>
      </c>
      <c r="L27" s="18"/>
    </row>
    <row r="28" spans="1:12">
      <c r="A28" s="16"/>
      <c r="B28" s="11" t="str">
        <f>+[3]Cuadro22!A16</f>
        <v>Popayán</v>
      </c>
      <c r="C28" s="52">
        <f>+[3]Cuadro22!B16</f>
        <v>28.042000000000002</v>
      </c>
      <c r="D28" s="52">
        <f>+[3]Cuadro22!C16</f>
        <v>21.322666666666699</v>
      </c>
      <c r="E28" s="52">
        <f>+[3]Cuadro22!D16</f>
        <v>20.853000000000002</v>
      </c>
      <c r="F28" s="52">
        <f>+[3]Cuadro22!E16</f>
        <v>20.0393333333333</v>
      </c>
      <c r="G28" s="53">
        <f>+[3]Cuadro22!F16</f>
        <v>20.719666669999999</v>
      </c>
      <c r="H28" s="27">
        <f t="shared" si="3"/>
        <v>3.3949898699226599</v>
      </c>
      <c r="I28" s="26">
        <f t="shared" si="0"/>
        <v>-3.9019165907385078</v>
      </c>
      <c r="J28" s="27">
        <f t="shared" si="1"/>
        <v>0.91052311271940733</v>
      </c>
      <c r="K28" s="26">
        <f t="shared" si="2"/>
        <v>0.87142843061708652</v>
      </c>
      <c r="L28" s="18"/>
    </row>
    <row r="29" spans="1:12">
      <c r="A29" s="16"/>
      <c r="B29" s="11" t="str">
        <f>+[3]Cuadro22!A17</f>
        <v>Armenia</v>
      </c>
      <c r="C29" s="52">
        <f>+[3]Cuadro22!B17</f>
        <v>20.123000000000001</v>
      </c>
      <c r="D29" s="52">
        <f>+[3]Cuadro22!C17</f>
        <v>20.858000000000001</v>
      </c>
      <c r="E29" s="52">
        <f>+[3]Cuadro22!D17</f>
        <v>22.3386666666667</v>
      </c>
      <c r="F29" s="52">
        <f>+[3]Cuadro22!E17</f>
        <v>21.6666666666667</v>
      </c>
      <c r="G29" s="53">
        <f>+[3]Cuadro22!F17</f>
        <v>20.446666669999999</v>
      </c>
      <c r="H29" s="27">
        <f t="shared" si="3"/>
        <v>-5.6307692153847677</v>
      </c>
      <c r="I29" s="26">
        <f t="shared" si="0"/>
        <v>-3.0082368389638292</v>
      </c>
      <c r="J29" s="27">
        <f t="shared" si="1"/>
        <v>0.89852616249180994</v>
      </c>
      <c r="K29" s="26">
        <f t="shared" si="2"/>
        <v>0.9421944840166141</v>
      </c>
      <c r="L29" s="18"/>
    </row>
    <row r="30" spans="1:12">
      <c r="A30" s="16"/>
      <c r="B30" s="11" t="str">
        <f>+[3]Cuadro22!A18</f>
        <v>Neiva</v>
      </c>
      <c r="C30" s="52">
        <f>+[3]Cuadro22!B18</f>
        <v>20.515000000000001</v>
      </c>
      <c r="D30" s="52">
        <f>+[3]Cuadro22!C18</f>
        <v>20.0513333333333</v>
      </c>
      <c r="E30" s="52">
        <f>+[3]Cuadro22!D18</f>
        <v>18.238333333333301</v>
      </c>
      <c r="F30" s="52">
        <f>+[3]Cuadro22!E18</f>
        <v>16.7046666666667</v>
      </c>
      <c r="G30" s="53">
        <f>+[3]Cuadro22!F18</f>
        <v>18.067666670000001</v>
      </c>
      <c r="H30" s="27">
        <f t="shared" si="3"/>
        <v>8.1593965957614589</v>
      </c>
      <c r="I30" s="26">
        <f t="shared" si="0"/>
        <v>-8.4090286027594168</v>
      </c>
      <c r="J30" s="27">
        <f t="shared" si="1"/>
        <v>0.79398131050846155</v>
      </c>
      <c r="K30" s="26">
        <f t="shared" si="2"/>
        <v>0.72641745187705575</v>
      </c>
      <c r="L30" s="18"/>
    </row>
    <row r="31" spans="1:12">
      <c r="A31" s="16"/>
      <c r="B31" s="11" t="str">
        <f>+[3]Cuadro22!A19</f>
        <v>Santa Marta</v>
      </c>
      <c r="C31" s="52">
        <f>+[3]Cuadro22!B19</f>
        <v>23.196000000000002</v>
      </c>
      <c r="D31" s="52">
        <f>+[3]Cuadro22!C19</f>
        <v>17.625</v>
      </c>
      <c r="E31" s="52">
        <f>+[3]Cuadro22!D19</f>
        <v>17.069666666666699</v>
      </c>
      <c r="F31" s="52">
        <f>+[3]Cuadro22!E19</f>
        <v>18.84</v>
      </c>
      <c r="G31" s="53">
        <f>+[3]Cuadro22!F19</f>
        <v>17.568666669999999</v>
      </c>
      <c r="H31" s="27">
        <f t="shared" si="3"/>
        <v>-6.7480537685774999</v>
      </c>
      <c r="I31" s="26">
        <f t="shared" si="0"/>
        <v>10.371223808314745</v>
      </c>
      <c r="J31" s="27">
        <f t="shared" si="1"/>
        <v>0.77205281906680912</v>
      </c>
      <c r="K31" s="26">
        <f t="shared" si="2"/>
        <v>0.81927434210183003</v>
      </c>
      <c r="L31" s="18"/>
    </row>
    <row r="32" spans="1:12">
      <c r="A32" s="16"/>
      <c r="B32" s="66" t="str">
        <f>+[3]Cuadro22!A20</f>
        <v>Valledupar</v>
      </c>
      <c r="C32" s="52">
        <f>+[3]Cuadro22!B20</f>
        <v>17.058333333333302</v>
      </c>
      <c r="D32" s="52">
        <f>+[3]Cuadro22!C20</f>
        <v>15.377000000000001</v>
      </c>
      <c r="E32" s="52">
        <f>+[3]Cuadro22!D20</f>
        <v>16.751666666666701</v>
      </c>
      <c r="F32" s="52">
        <f>+[3]Cuadro22!E20</f>
        <v>15.237</v>
      </c>
      <c r="G32" s="53">
        <f>+[3]Cuadro22!F20</f>
        <v>16.325333329999999</v>
      </c>
      <c r="H32" s="27">
        <f t="shared" si="3"/>
        <v>7.1427008597492847</v>
      </c>
      <c r="I32" s="26">
        <f t="shared" si="0"/>
        <v>-9.0418863794649145</v>
      </c>
      <c r="J32" s="27">
        <f t="shared" si="1"/>
        <v>0.71741469380566469</v>
      </c>
      <c r="K32" s="26">
        <f t="shared" si="2"/>
        <v>0.66259464705974447</v>
      </c>
      <c r="L32" s="18"/>
    </row>
    <row r="33" spans="1:14">
      <c r="A33" s="16"/>
      <c r="B33" s="11" t="str">
        <f>+[3]Cuadro22!A21</f>
        <v>Sincelejo</v>
      </c>
      <c r="C33" s="52">
        <f>+[3]Cuadro22!B21</f>
        <v>11.0636666666667</v>
      </c>
      <c r="D33" s="52">
        <f>+[3]Cuadro22!C21</f>
        <v>11.183666666666699</v>
      </c>
      <c r="E33" s="52">
        <f>+[3]Cuadro22!D21</f>
        <v>10.4396666666667</v>
      </c>
      <c r="F33" s="52">
        <f>+[3]Cuadro22!E21</f>
        <v>14.1223333333333</v>
      </c>
      <c r="G33" s="53">
        <f>+[3]Cuadro22!F21</f>
        <v>11.576000000000001</v>
      </c>
      <c r="H33" s="27">
        <f t="shared" si="3"/>
        <v>-18.030542639318135</v>
      </c>
      <c r="I33" s="26">
        <f t="shared" si="0"/>
        <v>35.275711229604291</v>
      </c>
      <c r="J33" s="27">
        <f t="shared" si="1"/>
        <v>0.50870584554823151</v>
      </c>
      <c r="K33" s="26">
        <f t="shared" si="2"/>
        <v>0.61412236468202674</v>
      </c>
      <c r="L33" s="18"/>
    </row>
    <row r="34" spans="1:14">
      <c r="A34" s="16"/>
      <c r="B34" s="11" t="str">
        <f>+[3]Cuadro22!A22</f>
        <v>Tunja</v>
      </c>
      <c r="C34" s="52">
        <f>+[3]Cuadro22!B22</f>
        <v>7.1920000000000002</v>
      </c>
      <c r="D34" s="52">
        <f>+[3]Cuadro22!C22</f>
        <v>10.671333333333299</v>
      </c>
      <c r="E34" s="52">
        <f>+[3]Cuadro22!D22</f>
        <v>10.381</v>
      </c>
      <c r="F34" s="52">
        <f>+[3]Cuadro22!E22</f>
        <v>9.1150000000000002</v>
      </c>
      <c r="G34" s="53">
        <f>+[3]Cuadro22!F22</f>
        <v>10.956666670000001</v>
      </c>
      <c r="H34" s="27">
        <f t="shared" si="3"/>
        <v>20.204790674712015</v>
      </c>
      <c r="I34" s="26">
        <f t="shared" si="0"/>
        <v>-12.195356902032561</v>
      </c>
      <c r="J34" s="27">
        <f t="shared" si="1"/>
        <v>0.48148932124675847</v>
      </c>
      <c r="K34" s="26">
        <f t="shared" si="2"/>
        <v>0.39637397177591194</v>
      </c>
      <c r="L34" s="18"/>
    </row>
    <row r="35" spans="1:14">
      <c r="A35" s="16"/>
      <c r="B35" s="11" t="str">
        <f>+[3]Cuadro22!A23</f>
        <v>Riohacha</v>
      </c>
      <c r="C35" s="52">
        <f>+[3]Cuadro22!B23</f>
        <v>10.145666666666701</v>
      </c>
      <c r="D35" s="52">
        <f>+[3]Cuadro22!C23</f>
        <v>8.3719999999999999</v>
      </c>
      <c r="E35" s="52">
        <f>+[3]Cuadro22!D23</f>
        <v>8.1453333333333298</v>
      </c>
      <c r="F35" s="52">
        <f>+[3]Cuadro22!E23</f>
        <v>7.9169999999999998</v>
      </c>
      <c r="G35" s="53">
        <f>+[3]Cuadro22!F23</f>
        <v>9.0573333330000008</v>
      </c>
      <c r="H35" s="27">
        <f t="shared" si="3"/>
        <v>14.403604054566133</v>
      </c>
      <c r="I35" s="26">
        <f t="shared" si="0"/>
        <v>-2.8032411196594831</v>
      </c>
      <c r="J35" s="27">
        <f t="shared" si="1"/>
        <v>0.39802335967311214</v>
      </c>
      <c r="K35" s="26">
        <f t="shared" si="2"/>
        <v>0.34427786445967029</v>
      </c>
      <c r="L35" s="18"/>
    </row>
    <row r="36" spans="1:14">
      <c r="A36" s="16"/>
      <c r="B36" s="11" t="str">
        <f>+[3]Cuadro22!A24</f>
        <v>Quibdó</v>
      </c>
      <c r="C36" s="52">
        <f>+[3]Cuadro22!B24</f>
        <v>9.1083333333333307</v>
      </c>
      <c r="D36" s="52">
        <f>+[3]Cuadro22!C24</f>
        <v>6.0633333333333299</v>
      </c>
      <c r="E36" s="52">
        <f>+[3]Cuadro22!D24</f>
        <v>5.55</v>
      </c>
      <c r="F36" s="52">
        <f>+[3]Cuadro22!E24</f>
        <v>7.1820000000000004</v>
      </c>
      <c r="G36" s="53">
        <f>+[3]Cuadro22!F24</f>
        <v>7.9836666669999996</v>
      </c>
      <c r="H36" s="27">
        <f t="shared" si="3"/>
        <v>11.162164675577824</v>
      </c>
      <c r="I36" s="26">
        <f t="shared" si="0"/>
        <v>29.405405405405418</v>
      </c>
      <c r="J36" s="27">
        <f t="shared" si="1"/>
        <v>0.35084121479020952</v>
      </c>
      <c r="K36" s="26">
        <f t="shared" si="2"/>
        <v>0.312315728501876</v>
      </c>
      <c r="L36" s="18"/>
    </row>
    <row r="37" spans="1:14">
      <c r="A37" s="16"/>
      <c r="B37" s="11" t="str">
        <f>+[3]Cuadro22!A25</f>
        <v>Florencia</v>
      </c>
      <c r="C37" s="52">
        <f>+[3]Cuadro22!B25</f>
        <v>6.6483333333333299</v>
      </c>
      <c r="D37" s="52">
        <f>+[3]Cuadro22!C25</f>
        <v>7.2510000000000003</v>
      </c>
      <c r="E37" s="52">
        <f>+[3]Cuadro22!D25</f>
        <v>7.9556666666666702</v>
      </c>
      <c r="F37" s="52">
        <f>+[3]Cuadro22!E25</f>
        <v>8.6620000000000008</v>
      </c>
      <c r="G37" s="53">
        <f>+[3]Cuadro22!F25</f>
        <v>7.4429999999999996</v>
      </c>
      <c r="H37" s="27">
        <f t="shared" si="3"/>
        <v>-14.072962364350051</v>
      </c>
      <c r="I37" s="26">
        <f t="shared" si="0"/>
        <v>8.8783676205639104</v>
      </c>
      <c r="J37" s="27">
        <f t="shared" si="1"/>
        <v>0.3270816869743855</v>
      </c>
      <c r="K37" s="26">
        <f t="shared" si="2"/>
        <v>0.37667485941008771</v>
      </c>
      <c r="L37" s="18"/>
    </row>
    <row r="38" spans="1:14">
      <c r="A38" s="16"/>
      <c r="B38" s="165"/>
      <c r="C38" s="165"/>
      <c r="D38" s="165"/>
      <c r="E38" s="165"/>
      <c r="F38" s="165"/>
      <c r="G38" s="165"/>
      <c r="H38" s="165"/>
      <c r="I38" s="165"/>
      <c r="J38" s="165"/>
      <c r="K38" s="165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tr">
        <f>IF(G46="","",1)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23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49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tr">
        <f>+[3]Cuadro23!A2</f>
        <v>Colombia</v>
      </c>
      <c r="C13" s="25">
        <f>+[3]Cuadro23!B2</f>
        <v>169.820333333333</v>
      </c>
      <c r="D13" s="25">
        <f>+[3]Cuadro23!C2</f>
        <v>170.55133333333299</v>
      </c>
      <c r="E13" s="25">
        <f>+[3]Cuadro23!D2</f>
        <v>222.916333333333</v>
      </c>
      <c r="F13" s="25">
        <f>+[3]Cuadro23!E2</f>
        <v>205.66499999999999</v>
      </c>
      <c r="G13" s="25">
        <f>+[3]Cuadro23!F2</f>
        <v>169.31233330000001</v>
      </c>
      <c r="H13" s="27">
        <f>IF(OR(OR(G13=0,F13=0),G13=""),"",(G13/F13-1)*100)</f>
        <v>-17.675669997325738</v>
      </c>
      <c r="I13" s="27">
        <f>IF(OR(OR(G13=0,F13=0),F13=""),"",(F13/E13-1)*100)</f>
        <v>-7.7389274600783153</v>
      </c>
      <c r="J13" s="27">
        <f>IF(G13=0,"",G13/$G$13*100)</f>
        <v>100</v>
      </c>
      <c r="K13" s="27">
        <f>IF(F13=0,"",F13/$F$13*100)</f>
        <v>100</v>
      </c>
      <c r="L13" s="18"/>
    </row>
    <row r="14" spans="1:15">
      <c r="A14" s="16"/>
      <c r="B14" s="11" t="s">
        <v>3</v>
      </c>
      <c r="C14" s="24">
        <f>C13-SUM(C15:C38)</f>
        <v>95.994666666666319</v>
      </c>
      <c r="D14" s="24">
        <f>D13-SUM(D15:D38)</f>
        <v>88.687999999999647</v>
      </c>
      <c r="E14" s="24">
        <f>E13-SUM(E15:E38)</f>
        <v>127.66499999999955</v>
      </c>
      <c r="F14" s="24">
        <f>F13-SUM(F15:F38)</f>
        <v>127.04433333333336</v>
      </c>
      <c r="G14" s="25">
        <f>G13-SUM(G15:G38)</f>
        <v>78.982333304999997</v>
      </c>
      <c r="H14" s="27">
        <f t="shared" ref="H14:H37" si="0">IF(OR(OR(G14=0,F14=0),G14=""),"",(G14/F14-1)*100)</f>
        <v>-37.830888452325048</v>
      </c>
      <c r="I14" s="26">
        <f t="shared" ref="I14:I37" si="1">IF(OR(OR(G14=0,F14=0),F14=""),"",(F14/E14-1)*100)</f>
        <v>-0.48616822673888116</v>
      </c>
      <c r="J14" s="27">
        <f t="shared" ref="J14:J37" si="2">IF(G14=0,"",G14/$G$13*100)</f>
        <v>46.648895426332174</v>
      </c>
      <c r="K14" s="26">
        <f t="shared" ref="K14:K37" si="3">IF(F14=0,"",F14/$F$13*100)</f>
        <v>61.772461689316785</v>
      </c>
      <c r="L14" s="18"/>
    </row>
    <row r="15" spans="1:15">
      <c r="A15" s="16"/>
      <c r="B15" s="12" t="str">
        <f>+[3]Cuadro23!A3</f>
        <v>Bogotá</v>
      </c>
      <c r="C15" s="97">
        <f>+[3]Cuadro23!B3</f>
        <v>19.744666666666699</v>
      </c>
      <c r="D15" s="97">
        <f>+[3]Cuadro23!C3</f>
        <v>18.6673333333333</v>
      </c>
      <c r="E15" s="97">
        <f>+[3]Cuadro23!D3</f>
        <v>22.633666666666699</v>
      </c>
      <c r="F15" s="97">
        <f>+[3]Cuadro23!E3</f>
        <v>27.822666666666699</v>
      </c>
      <c r="G15" s="97">
        <f>+[3]Cuadro23!F3</f>
        <v>32.219333329999998</v>
      </c>
      <c r="H15" s="47">
        <f t="shared" si="0"/>
        <v>15.802463207456618</v>
      </c>
      <c r="I15" s="33">
        <f t="shared" si="1"/>
        <v>22.926024653539677</v>
      </c>
      <c r="J15" s="47">
        <f t="shared" si="2"/>
        <v>19.029525316925035</v>
      </c>
      <c r="K15" s="33">
        <f t="shared" si="3"/>
        <v>13.528148526325189</v>
      </c>
      <c r="L15" s="18"/>
      <c r="N15" s="22" t="s">
        <v>2</v>
      </c>
      <c r="O15" s="31">
        <f>J15</f>
        <v>19.029525316925035</v>
      </c>
    </row>
    <row r="16" spans="1:15">
      <c r="A16" s="16"/>
      <c r="B16" s="11" t="str">
        <f>+[3]Cuadro23!A4</f>
        <v>Medellín</v>
      </c>
      <c r="C16" s="24">
        <f>+[3]Cuadro23!B4</f>
        <v>15.5583333333333</v>
      </c>
      <c r="D16" s="24">
        <f>+[3]Cuadro23!C4</f>
        <v>24.072666666666699</v>
      </c>
      <c r="E16" s="24">
        <f>+[3]Cuadro23!D4</f>
        <v>19.385666666666701</v>
      </c>
      <c r="F16" s="24">
        <f>+[3]Cuadro23!E4</f>
        <v>18.794333333333299</v>
      </c>
      <c r="G16" s="25">
        <f>+[3]Cuadro23!F4</f>
        <v>20.248000000000001</v>
      </c>
      <c r="H16" s="27">
        <f t="shared" si="0"/>
        <v>7.7346008548678125</v>
      </c>
      <c r="I16" s="26">
        <f t="shared" si="1"/>
        <v>-3.050363670753653</v>
      </c>
      <c r="J16" s="27">
        <f t="shared" si="2"/>
        <v>11.95896341710861</v>
      </c>
      <c r="K16" s="26">
        <f t="shared" si="3"/>
        <v>9.1383236493002222</v>
      </c>
      <c r="L16" s="18"/>
      <c r="N16" s="22" t="s">
        <v>12</v>
      </c>
      <c r="O16" s="31">
        <f>100-O15</f>
        <v>80.970474683074968</v>
      </c>
    </row>
    <row r="17" spans="1:12">
      <c r="A17" s="16"/>
      <c r="B17" s="11" t="str">
        <f>+[3]Cuadro23!A5</f>
        <v>Cali</v>
      </c>
      <c r="C17" s="24">
        <f>+[3]Cuadro23!B5</f>
        <v>8.4179999999999993</v>
      </c>
      <c r="D17" s="24">
        <f>+[3]Cuadro23!C5</f>
        <v>10.2106666666667</v>
      </c>
      <c r="E17" s="24">
        <f>+[3]Cuadro23!D5</f>
        <v>18.699666666666701</v>
      </c>
      <c r="F17" s="24">
        <f>+[3]Cuadro23!E5</f>
        <v>6.8653333333333304</v>
      </c>
      <c r="G17" s="25">
        <f>+[3]Cuadro23!F5</f>
        <v>10.091333329999999</v>
      </c>
      <c r="H17" s="27">
        <f t="shared" si="0"/>
        <v>46.989706690619592</v>
      </c>
      <c r="I17" s="26">
        <f t="shared" si="1"/>
        <v>-63.286333089716472</v>
      </c>
      <c r="J17" s="27">
        <f t="shared" si="2"/>
        <v>5.9601879752725608</v>
      </c>
      <c r="K17" s="26">
        <f t="shared" si="3"/>
        <v>3.3381145714308857</v>
      </c>
      <c r="L17" s="18"/>
    </row>
    <row r="18" spans="1:12">
      <c r="A18" s="16"/>
      <c r="B18" s="11" t="str">
        <f>+[3]Cuadro23!A6</f>
        <v>Barranquilla</v>
      </c>
      <c r="C18" s="24">
        <f>+[3]Cuadro23!B6</f>
        <v>1.8946666666666701</v>
      </c>
      <c r="D18" s="24">
        <f>+[3]Cuadro23!C6</f>
        <v>3.1586666666666701</v>
      </c>
      <c r="E18" s="24">
        <f>+[3]Cuadro23!D6</f>
        <v>4.3620000000000001</v>
      </c>
      <c r="F18" s="24">
        <f>+[3]Cuadro23!E6</f>
        <v>0.98566666666666702</v>
      </c>
      <c r="G18" s="25">
        <f>+[3]Cuadro23!F6</f>
        <v>3.9359999999999999</v>
      </c>
      <c r="H18" s="27">
        <f t="shared" si="0"/>
        <v>299.32363882313143</v>
      </c>
      <c r="I18" s="26">
        <f t="shared" si="1"/>
        <v>-77.403331804982429</v>
      </c>
      <c r="J18" s="27">
        <f t="shared" si="2"/>
        <v>2.3246977484067308</v>
      </c>
      <c r="K18" s="26">
        <f t="shared" si="3"/>
        <v>0.47925834082934238</v>
      </c>
      <c r="L18" s="18"/>
    </row>
    <row r="19" spans="1:12">
      <c r="A19" s="16"/>
      <c r="B19" s="11" t="str">
        <f>+[3]Cuadro23!A7</f>
        <v>Bucaramanga</v>
      </c>
      <c r="C19" s="24">
        <f>+[3]Cuadro23!B7</f>
        <v>3.9510000000000001</v>
      </c>
      <c r="D19" s="24">
        <f>+[3]Cuadro23!C7</f>
        <v>3.49033333333333</v>
      </c>
      <c r="E19" s="24">
        <f>+[3]Cuadro23!D7</f>
        <v>3.2469999999999999</v>
      </c>
      <c r="F19" s="24">
        <f>+[3]Cuadro23!E7</f>
        <v>1.8723333333333301</v>
      </c>
      <c r="G19" s="25">
        <f>+[3]Cuadro23!F7</f>
        <v>2.6309999999999998</v>
      </c>
      <c r="H19" s="27">
        <f t="shared" si="0"/>
        <v>40.519850453979231</v>
      </c>
      <c r="I19" s="26">
        <f t="shared" si="1"/>
        <v>-42.336515758135818</v>
      </c>
      <c r="J19" s="27">
        <f t="shared" si="2"/>
        <v>1.5539328699334627</v>
      </c>
      <c r="K19" s="26">
        <f t="shared" si="3"/>
        <v>0.9103801489477209</v>
      </c>
      <c r="L19" s="18"/>
    </row>
    <row r="20" spans="1:12">
      <c r="A20" s="16"/>
      <c r="B20" s="11" t="str">
        <f>+[3]Cuadro23!A8</f>
        <v>Cúcuta</v>
      </c>
      <c r="C20" s="24">
        <f>+[3]Cuadro23!B8</f>
        <v>2.7896666666666698</v>
      </c>
      <c r="D20" s="24">
        <f>+[3]Cuadro23!C8</f>
        <v>1.8460000000000001</v>
      </c>
      <c r="E20" s="24">
        <f>+[3]Cuadro23!D8</f>
        <v>3.08</v>
      </c>
      <c r="F20" s="24">
        <f>+[3]Cuadro23!E8</f>
        <v>1.8173333333333299</v>
      </c>
      <c r="G20" s="25">
        <f>+[3]Cuadro23!F8</f>
        <v>2.3010000000000002</v>
      </c>
      <c r="H20" s="27">
        <f t="shared" si="0"/>
        <v>26.614086573734653</v>
      </c>
      <c r="I20" s="26">
        <f t="shared" si="1"/>
        <v>-40.995670995671105</v>
      </c>
      <c r="J20" s="27">
        <f t="shared" si="2"/>
        <v>1.3590268087103377</v>
      </c>
      <c r="K20" s="26">
        <f t="shared" si="3"/>
        <v>0.88363763077496416</v>
      </c>
      <c r="L20" s="18"/>
    </row>
    <row r="21" spans="1:12">
      <c r="A21" s="16"/>
      <c r="B21" s="11" t="str">
        <f>+[3]Cuadro23!A9</f>
        <v>Ibagué</v>
      </c>
      <c r="C21" s="24">
        <f>+[3]Cuadro23!B9</f>
        <v>3.8763333333333301</v>
      </c>
      <c r="D21" s="24">
        <f>+[3]Cuadro23!C9</f>
        <v>1.13266666666667</v>
      </c>
      <c r="E21" s="24">
        <f>+[3]Cuadro23!D9</f>
        <v>2.4470000000000001</v>
      </c>
      <c r="F21" s="24">
        <f>+[3]Cuadro23!E9</f>
        <v>2.6203333333333299</v>
      </c>
      <c r="G21" s="25">
        <f>+[3]Cuadro23!F9</f>
        <v>2.1429999999999998</v>
      </c>
      <c r="H21" s="27">
        <f t="shared" si="0"/>
        <v>-18.216511894160949</v>
      </c>
      <c r="I21" s="26">
        <f t="shared" si="1"/>
        <v>7.0835036098622739</v>
      </c>
      <c r="J21" s="27">
        <f t="shared" si="2"/>
        <v>1.2657081490944166</v>
      </c>
      <c r="K21" s="26">
        <f t="shared" si="3"/>
        <v>1.2740783960972115</v>
      </c>
      <c r="L21" s="18"/>
    </row>
    <row r="22" spans="1:12">
      <c r="A22" s="16"/>
      <c r="B22" s="11" t="str">
        <f>+[3]Cuadro23!A10</f>
        <v>Sincelejo</v>
      </c>
      <c r="C22" s="24">
        <f>+[3]Cuadro23!B10</f>
        <v>1.82</v>
      </c>
      <c r="D22" s="24">
        <f>+[3]Cuadro23!C10</f>
        <v>0.89733333333333298</v>
      </c>
      <c r="E22" s="24">
        <f>+[3]Cuadro23!D10</f>
        <v>0.85266666666666702</v>
      </c>
      <c r="F22" s="24">
        <f>+[3]Cuadro23!E10</f>
        <v>1.2649999999999999</v>
      </c>
      <c r="G22" s="25">
        <f>+[3]Cuadro23!F10</f>
        <v>1.8966666670000001</v>
      </c>
      <c r="H22" s="27">
        <f t="shared" si="0"/>
        <v>49.934123873517812</v>
      </c>
      <c r="I22" s="26">
        <f t="shared" si="1"/>
        <v>48.358092259577724</v>
      </c>
      <c r="J22" s="27">
        <f t="shared" si="2"/>
        <v>1.1202176652065547</v>
      </c>
      <c r="K22" s="26">
        <f t="shared" si="3"/>
        <v>0.61507791797340339</v>
      </c>
      <c r="L22" s="18"/>
    </row>
    <row r="23" spans="1:12">
      <c r="A23" s="16"/>
      <c r="B23" s="11" t="str">
        <f>+[3]Cuadro23!A11</f>
        <v>Pasto</v>
      </c>
      <c r="C23" s="24">
        <f>+[3]Cuadro23!B11</f>
        <v>0.57066666666666699</v>
      </c>
      <c r="D23" s="24">
        <f>+[3]Cuadro23!C11</f>
        <v>0.56133333333333302</v>
      </c>
      <c r="E23" s="24">
        <f>+[3]Cuadro23!D11</f>
        <v>1.5609999999999999</v>
      </c>
      <c r="F23" s="24">
        <f>+[3]Cuadro23!E11</f>
        <v>0.94033333333333302</v>
      </c>
      <c r="G23" s="25">
        <f>+[3]Cuadro23!F11</f>
        <v>1.7396666670000001</v>
      </c>
      <c r="H23" s="27">
        <f t="shared" si="0"/>
        <v>85.005317298830278</v>
      </c>
      <c r="I23" s="26">
        <f t="shared" si="1"/>
        <v>-39.760837070254127</v>
      </c>
      <c r="J23" s="27">
        <f t="shared" si="2"/>
        <v>1.027489630018583</v>
      </c>
      <c r="K23" s="26">
        <f t="shared" si="3"/>
        <v>0.45721602282028206</v>
      </c>
      <c r="L23" s="18"/>
    </row>
    <row r="24" spans="1:12">
      <c r="A24" s="16"/>
      <c r="B24" s="11" t="str">
        <f>+[3]Cuadro23!A12</f>
        <v>Manizales</v>
      </c>
      <c r="C24" s="24">
        <f>+[3]Cuadro23!B12</f>
        <v>3.5356666666666698</v>
      </c>
      <c r="D24" s="24">
        <f>+[3]Cuadro23!C12</f>
        <v>1.282</v>
      </c>
      <c r="E24" s="24">
        <f>+[3]Cuadro23!D12</f>
        <v>2.6183333333333301</v>
      </c>
      <c r="F24" s="24">
        <f>+[3]Cuadro23!E12</f>
        <v>1.45933333333333</v>
      </c>
      <c r="G24" s="25">
        <f>+[3]Cuadro23!F12</f>
        <v>1.6566666670000001</v>
      </c>
      <c r="H24" s="27">
        <f t="shared" si="0"/>
        <v>13.522156258565809</v>
      </c>
      <c r="I24" s="26">
        <f t="shared" si="1"/>
        <v>-44.264799490770265</v>
      </c>
      <c r="J24" s="27">
        <f t="shared" si="2"/>
        <v>0.97846780249882714</v>
      </c>
      <c r="K24" s="26">
        <f t="shared" si="3"/>
        <v>0.70956814885047537</v>
      </c>
      <c r="L24" s="18"/>
    </row>
    <row r="25" spans="1:12">
      <c r="A25" s="16"/>
      <c r="B25" s="11" t="str">
        <f>+[3]Cuadro23!A13</f>
        <v>Santa Marta</v>
      </c>
      <c r="C25" s="24">
        <f>+[3]Cuadro23!B13</f>
        <v>1.63066666666667</v>
      </c>
      <c r="D25" s="24">
        <f>+[3]Cuadro23!C13</f>
        <v>1.57066666666667</v>
      </c>
      <c r="E25" s="24">
        <f>+[3]Cuadro23!D13</f>
        <v>2</v>
      </c>
      <c r="F25" s="24">
        <f>+[3]Cuadro23!E13</f>
        <v>1.7796666666666701</v>
      </c>
      <c r="G25" s="25">
        <f>+[3]Cuadro23!F13</f>
        <v>1.6</v>
      </c>
      <c r="H25" s="27">
        <f t="shared" si="0"/>
        <v>-10.09552350627475</v>
      </c>
      <c r="I25" s="26">
        <f t="shared" si="1"/>
        <v>-11.016666666666497</v>
      </c>
      <c r="J25" s="27">
        <f t="shared" si="2"/>
        <v>0.94499908471818339</v>
      </c>
      <c r="K25" s="26">
        <f t="shared" si="3"/>
        <v>0.86532305772332196</v>
      </c>
      <c r="L25" s="18"/>
    </row>
    <row r="26" spans="1:12">
      <c r="A26" s="16"/>
      <c r="B26" s="11" t="str">
        <f>+[3]Cuadro23!A14</f>
        <v>Neiva</v>
      </c>
      <c r="C26" s="24">
        <f>+[3]Cuadro23!B14</f>
        <v>0.63</v>
      </c>
      <c r="D26" s="24">
        <f>+[3]Cuadro23!C14</f>
        <v>2.0433333333333299</v>
      </c>
      <c r="E26" s="24">
        <f>+[3]Cuadro23!D14</f>
        <v>1.4246666666666701</v>
      </c>
      <c r="F26" s="24">
        <f>+[3]Cuadro23!E14</f>
        <v>1.07</v>
      </c>
      <c r="G26" s="25">
        <f>+[3]Cuadro23!F14</f>
        <v>1.5249999999999999</v>
      </c>
      <c r="H26" s="27">
        <f t="shared" si="0"/>
        <v>42.523364485981283</v>
      </c>
      <c r="I26" s="26">
        <f t="shared" si="1"/>
        <v>-24.894712213383418</v>
      </c>
      <c r="J26" s="27">
        <f t="shared" si="2"/>
        <v>0.90070225262201842</v>
      </c>
      <c r="K26" s="26">
        <f t="shared" si="3"/>
        <v>0.52026353536090242</v>
      </c>
      <c r="L26" s="18"/>
    </row>
    <row r="27" spans="1:12">
      <c r="A27" s="16"/>
      <c r="B27" s="11" t="str">
        <f>+[3]Cuadro23!A15</f>
        <v>Armenia</v>
      </c>
      <c r="C27" s="24">
        <f>+[3]Cuadro23!B15</f>
        <v>0.74933333333333296</v>
      </c>
      <c r="D27" s="24">
        <f>+[3]Cuadro23!C15</f>
        <v>1.12066666666667</v>
      </c>
      <c r="E27" s="24">
        <f>+[3]Cuadro23!D15</f>
        <v>1.5736666666666701</v>
      </c>
      <c r="F27" s="24">
        <f>+[3]Cuadro23!E15</f>
        <v>1.619</v>
      </c>
      <c r="G27" s="25">
        <f>+[3]Cuadro23!F15</f>
        <v>1.3883333330000001</v>
      </c>
      <c r="H27" s="27">
        <f t="shared" si="0"/>
        <v>-14.247477887584925</v>
      </c>
      <c r="I27" s="26">
        <f t="shared" si="1"/>
        <v>2.880745604744539</v>
      </c>
      <c r="J27" s="27">
        <f t="shared" si="2"/>
        <v>0.81998358060546561</v>
      </c>
      <c r="K27" s="26">
        <f t="shared" si="3"/>
        <v>0.78720248948532823</v>
      </c>
      <c r="L27" s="18"/>
    </row>
    <row r="28" spans="1:12">
      <c r="A28" s="16"/>
      <c r="B28" s="11" t="str">
        <f>+[3]Cuadro23!A16</f>
        <v>Cartagena</v>
      </c>
      <c r="C28" s="24">
        <f>+[3]Cuadro23!B16</f>
        <v>1.379</v>
      </c>
      <c r="D28" s="24">
        <f>+[3]Cuadro23!C16</f>
        <v>1.2023333333333299</v>
      </c>
      <c r="E28" s="24">
        <f>+[3]Cuadro23!D16</f>
        <v>1.73766666666667</v>
      </c>
      <c r="F28" s="24">
        <f>+[3]Cuadro23!E16</f>
        <v>2.45333333333333</v>
      </c>
      <c r="G28" s="25">
        <f>+[3]Cuadro23!F16</f>
        <v>1.3173333330000001</v>
      </c>
      <c r="H28" s="27">
        <f t="shared" si="0"/>
        <v>-46.304347839673831</v>
      </c>
      <c r="I28" s="26">
        <f t="shared" si="1"/>
        <v>41.185497793976133</v>
      </c>
      <c r="J28" s="27">
        <f t="shared" si="2"/>
        <v>0.77804924622109617</v>
      </c>
      <c r="K28" s="26">
        <f t="shared" si="3"/>
        <v>1.1928783863726595</v>
      </c>
      <c r="L28" s="18"/>
    </row>
    <row r="29" spans="1:12">
      <c r="A29" s="16"/>
      <c r="B29" s="11" t="str">
        <f>+[3]Cuadro23!A17</f>
        <v>Pereira</v>
      </c>
      <c r="C29" s="24">
        <f>+[3]Cuadro23!B17</f>
        <v>1.502</v>
      </c>
      <c r="D29" s="24">
        <f>+[3]Cuadro23!C17</f>
        <v>4.7393333333333301</v>
      </c>
      <c r="E29" s="24">
        <f>+[3]Cuadro23!D17</f>
        <v>3.3656666666666699</v>
      </c>
      <c r="F29" s="24">
        <f>+[3]Cuadro23!E17</f>
        <v>2.9513333333333298</v>
      </c>
      <c r="G29" s="25">
        <f>+[3]Cuadro23!F17</f>
        <v>0.98066666700000005</v>
      </c>
      <c r="H29" s="27">
        <f t="shared" si="0"/>
        <v>-66.772080404336975</v>
      </c>
      <c r="I29" s="26">
        <f t="shared" si="1"/>
        <v>-12.310587303159547</v>
      </c>
      <c r="J29" s="27">
        <f t="shared" si="2"/>
        <v>0.57920568920539472</v>
      </c>
      <c r="K29" s="26">
        <f t="shared" si="3"/>
        <v>1.4350197327368925</v>
      </c>
      <c r="L29" s="18"/>
    </row>
    <row r="30" spans="1:12">
      <c r="A30" s="16"/>
      <c r="B30" s="11" t="str">
        <f>+[3]Cuadro23!A18</f>
        <v>Quibdó</v>
      </c>
      <c r="C30" s="24">
        <f>+[3]Cuadro23!B18</f>
        <v>1.246</v>
      </c>
      <c r="D30" s="24">
        <f>+[3]Cuadro23!C18</f>
        <v>0.89566666666666706</v>
      </c>
      <c r="E30" s="24">
        <f>+[3]Cuadro23!D18</f>
        <v>0.78866666666666696</v>
      </c>
      <c r="F30" s="24">
        <f>+[3]Cuadro23!E18</f>
        <v>0.61766666666666703</v>
      </c>
      <c r="G30" s="25">
        <f>+[3]Cuadro23!F18</f>
        <v>0.932666667</v>
      </c>
      <c r="H30" s="27">
        <f t="shared" si="0"/>
        <v>50.998381057744105</v>
      </c>
      <c r="I30" s="26">
        <f t="shared" si="1"/>
        <v>-21.682163989856285</v>
      </c>
      <c r="J30" s="27">
        <f t="shared" si="2"/>
        <v>0.55085571666384925</v>
      </c>
      <c r="K30" s="26">
        <f t="shared" si="3"/>
        <v>0.30032658287344322</v>
      </c>
      <c r="L30" s="18"/>
    </row>
    <row r="31" spans="1:12">
      <c r="A31" s="16"/>
      <c r="B31" s="11" t="str">
        <f>+[3]Cuadro23!A19</f>
        <v>Riohacha</v>
      </c>
      <c r="C31" s="24">
        <f>+[3]Cuadro23!B19</f>
        <v>0.80266666666666697</v>
      </c>
      <c r="D31" s="24">
        <f>+[3]Cuadro23!C19</f>
        <v>1.0169999999999999</v>
      </c>
      <c r="E31" s="24">
        <f>+[3]Cuadro23!D19</f>
        <v>0.48499999999999999</v>
      </c>
      <c r="F31" s="24">
        <f>+[3]Cuadro23!E19</f>
        <v>0.53666666666666696</v>
      </c>
      <c r="G31" s="25">
        <f>+[3]Cuadro23!F19</f>
        <v>0.88100000000000001</v>
      </c>
      <c r="H31" s="27">
        <f t="shared" si="0"/>
        <v>64.161490683229715</v>
      </c>
      <c r="I31" s="26">
        <f t="shared" si="1"/>
        <v>10.652920962199385</v>
      </c>
      <c r="J31" s="27">
        <f t="shared" si="2"/>
        <v>0.52034012102294969</v>
      </c>
      <c r="K31" s="26">
        <f t="shared" si="3"/>
        <v>0.2609421470190198</v>
      </c>
      <c r="L31" s="18"/>
    </row>
    <row r="32" spans="1:12">
      <c r="A32" s="16"/>
      <c r="B32" s="66" t="str">
        <f>+[3]Cuadro23!A20</f>
        <v>Popayán</v>
      </c>
      <c r="C32" s="24">
        <f>+[3]Cuadro23!B20</f>
        <v>0.167333333333333</v>
      </c>
      <c r="D32" s="24">
        <f>+[3]Cuadro23!C20</f>
        <v>0.286333333333333</v>
      </c>
      <c r="E32" s="24">
        <f>+[3]Cuadro23!D20</f>
        <v>0.67333333333333301</v>
      </c>
      <c r="F32" s="24">
        <f>+[3]Cuadro23!E20</f>
        <v>0.54300000000000004</v>
      </c>
      <c r="G32" s="25">
        <f>+[3]Cuadro23!F20</f>
        <v>0.77266666699999997</v>
      </c>
      <c r="H32" s="27">
        <f t="shared" si="0"/>
        <v>42.295887108655592</v>
      </c>
      <c r="I32" s="26">
        <f t="shared" si="1"/>
        <v>-19.356435643564307</v>
      </c>
      <c r="J32" s="27">
        <f t="shared" si="2"/>
        <v>0.45635580819203087</v>
      </c>
      <c r="K32" s="26">
        <f t="shared" si="3"/>
        <v>0.2640215885055795</v>
      </c>
      <c r="L32" s="18"/>
    </row>
    <row r="33" spans="1:14">
      <c r="A33" s="16"/>
      <c r="B33" s="11" t="str">
        <f>+[3]Cuadro23!A21</f>
        <v>Montería</v>
      </c>
      <c r="C33" s="24">
        <f>+[3]Cuadro23!B21</f>
        <v>0.72099999999999997</v>
      </c>
      <c r="D33" s="24">
        <f>+[3]Cuadro23!C21</f>
        <v>1.09233333333333</v>
      </c>
      <c r="E33" s="24">
        <f>+[3]Cuadro23!D21</f>
        <v>1.17366666666667</v>
      </c>
      <c r="F33" s="24">
        <f>+[3]Cuadro23!E21</f>
        <v>1.46566666666667</v>
      </c>
      <c r="G33" s="25">
        <f>+[3]Cuadro23!F21</f>
        <v>0.674666667</v>
      </c>
      <c r="H33" s="27">
        <f t="shared" si="0"/>
        <v>-53.96861494200602</v>
      </c>
      <c r="I33" s="26">
        <f t="shared" si="1"/>
        <v>24.879295654643506</v>
      </c>
      <c r="J33" s="27">
        <f t="shared" si="2"/>
        <v>0.39847461425304215</v>
      </c>
      <c r="K33" s="26">
        <f t="shared" si="3"/>
        <v>0.71264759033703839</v>
      </c>
      <c r="L33" s="18"/>
    </row>
    <row r="34" spans="1:14">
      <c r="A34" s="16"/>
      <c r="B34" s="11" t="str">
        <f>+[3]Cuadro23!A22</f>
        <v>Valledupar</v>
      </c>
      <c r="C34" s="24">
        <f>+[3]Cuadro23!B22</f>
        <v>1.21766666666667</v>
      </c>
      <c r="D34" s="24">
        <f>+[3]Cuadro23!C22</f>
        <v>1.28633333333333</v>
      </c>
      <c r="E34" s="24">
        <f>+[3]Cuadro23!D22</f>
        <v>1.577</v>
      </c>
      <c r="F34" s="24">
        <f>+[3]Cuadro23!E22</f>
        <v>0.49633333333333302</v>
      </c>
      <c r="G34" s="25">
        <f>+[3]Cuadro23!F22</f>
        <v>0.62333333300000004</v>
      </c>
      <c r="H34" s="27">
        <f t="shared" si="0"/>
        <v>25.587642646071274</v>
      </c>
      <c r="I34" s="26">
        <f t="shared" si="1"/>
        <v>-68.526738533079708</v>
      </c>
      <c r="J34" s="27">
        <f t="shared" si="2"/>
        <v>0.36815589322458414</v>
      </c>
      <c r="K34" s="26">
        <f t="shared" si="3"/>
        <v>0.24133096702566456</v>
      </c>
      <c r="L34" s="18"/>
    </row>
    <row r="35" spans="1:14">
      <c r="A35" s="16"/>
      <c r="B35" s="11" t="str">
        <f>+[3]Cuadro23!A23</f>
        <v>Villavicencio</v>
      </c>
      <c r="C35" s="24">
        <f>+[3]Cuadro23!B23</f>
        <v>0.88166666666666704</v>
      </c>
      <c r="D35" s="24">
        <f>+[3]Cuadro23!C23</f>
        <v>0.85599999999999998</v>
      </c>
      <c r="E35" s="24">
        <f>+[3]Cuadro23!D23</f>
        <v>1.208</v>
      </c>
      <c r="F35" s="24">
        <f>+[3]Cuadro23!E23</f>
        <v>0.22900000000000001</v>
      </c>
      <c r="G35" s="25">
        <f>+[3]Cuadro23!F23</f>
        <v>0.554666667</v>
      </c>
      <c r="H35" s="27">
        <f t="shared" si="0"/>
        <v>142.21251834061133</v>
      </c>
      <c r="I35" s="26">
        <f t="shared" si="1"/>
        <v>-81.043046357615893</v>
      </c>
      <c r="J35" s="27">
        <f t="shared" si="2"/>
        <v>0.3275996828991784</v>
      </c>
      <c r="K35" s="26">
        <f t="shared" si="3"/>
        <v>0.11134612111929594</v>
      </c>
      <c r="L35" s="18"/>
    </row>
    <row r="36" spans="1:14">
      <c r="A36" s="16"/>
      <c r="B36" s="11" t="str">
        <f>+[3]Cuadro23!A24</f>
        <v>Florencia</v>
      </c>
      <c r="C36" s="24">
        <f>+[3]Cuadro23!B24</f>
        <v>0.28799999999999998</v>
      </c>
      <c r="D36" s="24">
        <f>+[3]Cuadro23!C24</f>
        <v>0.26533333333333298</v>
      </c>
      <c r="E36" s="24">
        <f>+[3]Cuadro23!D24</f>
        <v>0.22233333333333299</v>
      </c>
      <c r="F36" s="24">
        <f>+[3]Cuadro23!E24</f>
        <v>0.30266666666666697</v>
      </c>
      <c r="G36" s="25">
        <f>+[3]Cuadro23!F24</f>
        <v>0.166333333</v>
      </c>
      <c r="H36" s="27">
        <f t="shared" si="0"/>
        <v>-45.044052973568341</v>
      </c>
      <c r="I36" s="26">
        <f t="shared" si="1"/>
        <v>36.13193403298385</v>
      </c>
      <c r="J36" s="27">
        <f t="shared" si="2"/>
        <v>9.8240529651953012E-2</v>
      </c>
      <c r="K36" s="26">
        <f t="shared" si="3"/>
        <v>0.14716488788401866</v>
      </c>
      <c r="L36" s="18"/>
    </row>
    <row r="37" spans="1:14">
      <c r="A37" s="16"/>
      <c r="B37" s="11" t="str">
        <f>+[3]Cuadro23!A25</f>
        <v>Tunja</v>
      </c>
      <c r="C37" s="24">
        <f>+[3]Cuadro23!B25</f>
        <v>0.45133333333333298</v>
      </c>
      <c r="D37" s="24">
        <f>+[3]Cuadro23!C25</f>
        <v>0.16900000000000001</v>
      </c>
      <c r="E37" s="24">
        <f>+[3]Cuadro23!D25</f>
        <v>0.13466666666666699</v>
      </c>
      <c r="F37" s="24">
        <f>+[3]Cuadro23!E25</f>
        <v>0.113666666666667</v>
      </c>
      <c r="G37" s="25">
        <f>+[3]Cuadro23!F25</f>
        <v>5.0666666999999999E-2</v>
      </c>
      <c r="H37" s="27">
        <f t="shared" si="0"/>
        <v>-55.425219648093972</v>
      </c>
      <c r="I37" s="26">
        <f t="shared" si="1"/>
        <v>-15.594059405940552</v>
      </c>
      <c r="J37" s="27">
        <f t="shared" si="2"/>
        <v>2.9924971212950617E-2</v>
      </c>
      <c r="K37" s="26">
        <f t="shared" si="3"/>
        <v>5.5267870890363946E-2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tr">
        <f>IF(G46="","",1)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9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tr">
        <f>+[3]Cuadro24!A2</f>
        <v>Colombia</v>
      </c>
      <c r="C13" s="53">
        <f>+[3]Cuadro24!B2</f>
        <v>13987.5856666667</v>
      </c>
      <c r="D13" s="53">
        <f>+[3]Cuadro24!C2</f>
        <v>13165.707</v>
      </c>
      <c r="E13" s="53">
        <f>+[3]Cuadro24!D2</f>
        <v>13023.062666666699</v>
      </c>
      <c r="F13" s="53">
        <f>+[3]Cuadro24!E2</f>
        <v>12948.6176666667</v>
      </c>
      <c r="G13" s="53">
        <f>+[3]Cuadro24!F2</f>
        <v>12542.99567</v>
      </c>
      <c r="H13" s="27">
        <f>IF(OR(OR(G13=0,F13=0),G13=""),"",(G13/F13-1)*100)</f>
        <v>-3.1325505710998125</v>
      </c>
      <c r="I13" s="27">
        <f>IF(OR(OR(G13=0,F13=0),F13=""),"",(F13/E13-1)*100)</f>
        <v>-0.57163972796158147</v>
      </c>
      <c r="J13" s="27">
        <f>IF(G13=0,"",G13/$G$13*100)</f>
        <v>100</v>
      </c>
      <c r="K13" s="27">
        <f>IF(F13=0,"",F13/$F$13*100)</f>
        <v>100</v>
      </c>
      <c r="L13" s="18"/>
    </row>
    <row r="14" spans="1:15">
      <c r="A14" s="16"/>
      <c r="B14" s="11" t="s">
        <v>3</v>
      </c>
      <c r="C14" s="24">
        <f>C13-SUM(C15:C38)</f>
        <v>7488.2613333333647</v>
      </c>
      <c r="D14" s="24">
        <f>D13-SUM(D15:D38)</f>
        <v>6887.8353333333334</v>
      </c>
      <c r="E14" s="24">
        <f>E13-SUM(E15:E38)</f>
        <v>6783.4310000000296</v>
      </c>
      <c r="F14" s="24">
        <f>F13-SUM(F15:F38)</f>
        <v>6749.3216666667013</v>
      </c>
      <c r="G14" s="25">
        <f>G13-SUM(G15:G38)</f>
        <v>6589.2800030000017</v>
      </c>
      <c r="H14" s="27">
        <f t="shared" ref="H14:H37" si="0">IF(OR(OR(G14=0,F14=0),G14=""),"",(G14/F14-1)*100)</f>
        <v>-2.3712259034431193</v>
      </c>
      <c r="I14" s="26">
        <f t="shared" ref="I14:I37" si="1">IF(OR(OR(G14=0,F14=0),F14=""),"",(F14/E14-1)*100)</f>
        <v>-0.50283305503259212</v>
      </c>
      <c r="J14" s="27">
        <f t="shared" ref="J14:J37" si="2">IF(G14=0,"",G14/$G$13*100)</f>
        <v>52.533542834269362</v>
      </c>
      <c r="K14" s="26">
        <f t="shared" ref="K14:K37" si="3">IF(F14=0,"",F14/$F$13*100)</f>
        <v>52.123877933636962</v>
      </c>
      <c r="L14" s="18"/>
    </row>
    <row r="15" spans="1:15">
      <c r="A15" s="16"/>
      <c r="B15" s="12" t="str">
        <f>+[3]Cuadro24!A3</f>
        <v>Bogotá</v>
      </c>
      <c r="C15" s="97">
        <f>+[3]Cuadro24!B3</f>
        <v>1960.432</v>
      </c>
      <c r="D15" s="97">
        <f>+[3]Cuadro24!C3</f>
        <v>1933.75966666667</v>
      </c>
      <c r="E15" s="97">
        <f>+[3]Cuadro24!D3</f>
        <v>1868.62466666667</v>
      </c>
      <c r="F15" s="97">
        <f>+[3]Cuadro24!E3</f>
        <v>1745.8966666666699</v>
      </c>
      <c r="G15" s="97">
        <f>+[3]Cuadro24!F3</f>
        <v>1638.8116669999999</v>
      </c>
      <c r="H15" s="47">
        <f t="shared" si="0"/>
        <v>-6.1335244926677523</v>
      </c>
      <c r="I15" s="33">
        <f t="shared" si="1"/>
        <v>-6.5678251063081223</v>
      </c>
      <c r="J15" s="47">
        <f t="shared" si="2"/>
        <v>13.065552361782803</v>
      </c>
      <c r="K15" s="33">
        <f t="shared" si="3"/>
        <v>13.483266798131572</v>
      </c>
      <c r="L15" s="18"/>
      <c r="N15" s="22" t="s">
        <v>2</v>
      </c>
      <c r="O15" s="31">
        <f>J15</f>
        <v>13.065552361782803</v>
      </c>
    </row>
    <row r="16" spans="1:15">
      <c r="A16" s="16"/>
      <c r="B16" s="11" t="str">
        <f>+[3]Cuadro24!A4</f>
        <v>Medellín</v>
      </c>
      <c r="C16" s="52">
        <f>+[3]Cuadro24!B4</f>
        <v>1049.271</v>
      </c>
      <c r="D16" s="52">
        <f>+[3]Cuadro24!C4</f>
        <v>988.80166666666696</v>
      </c>
      <c r="E16" s="52">
        <f>+[3]Cuadro24!D4</f>
        <v>1007.099</v>
      </c>
      <c r="F16" s="52">
        <f>+[3]Cuadro24!E4</f>
        <v>1014.59933333333</v>
      </c>
      <c r="G16" s="53">
        <f>+[3]Cuadro24!F4</f>
        <v>999.19166670000004</v>
      </c>
      <c r="H16" s="27">
        <f t="shared" si="0"/>
        <v>-1.5185961716247309</v>
      </c>
      <c r="I16" s="26">
        <f t="shared" si="1"/>
        <v>0.74474637878996219</v>
      </c>
      <c r="J16" s="27">
        <f t="shared" si="2"/>
        <v>7.9661325969348757</v>
      </c>
      <c r="K16" s="26">
        <f t="shared" si="3"/>
        <v>7.8355802870385736</v>
      </c>
      <c r="L16" s="18"/>
      <c r="N16" s="22" t="s">
        <v>12</v>
      </c>
      <c r="O16" s="31">
        <f>100-O15</f>
        <v>86.934447638217193</v>
      </c>
    </row>
    <row r="17" spans="1:12">
      <c r="A17" s="16"/>
      <c r="B17" s="11" t="str">
        <f>+[3]Cuadro24!A5</f>
        <v>Cali</v>
      </c>
      <c r="C17" s="52">
        <f>+[3]Cuadro24!B5</f>
        <v>640.41399999999999</v>
      </c>
      <c r="D17" s="52">
        <f>+[3]Cuadro24!C5</f>
        <v>596.38699999999994</v>
      </c>
      <c r="E17" s="52">
        <f>+[3]Cuadro24!D5</f>
        <v>584.63066666666703</v>
      </c>
      <c r="F17" s="52">
        <f>+[3]Cuadro24!E5</f>
        <v>666.28133333333301</v>
      </c>
      <c r="G17" s="53">
        <f>+[3]Cuadro24!F5</f>
        <v>640.59733329999995</v>
      </c>
      <c r="H17" s="27">
        <f t="shared" si="0"/>
        <v>-3.85482809563924</v>
      </c>
      <c r="I17" s="26">
        <f t="shared" si="1"/>
        <v>13.966196322236367</v>
      </c>
      <c r="J17" s="27">
        <f t="shared" si="2"/>
        <v>5.107211627539372</v>
      </c>
      <c r="K17" s="26">
        <f t="shared" si="3"/>
        <v>5.145578860116661</v>
      </c>
      <c r="L17" s="18"/>
    </row>
    <row r="18" spans="1:12">
      <c r="A18" s="16"/>
      <c r="B18" s="11" t="str">
        <f>+[3]Cuadro24!A6</f>
        <v>Barranquilla</v>
      </c>
      <c r="C18" s="52">
        <f>+[3]Cuadro24!B6</f>
        <v>577.19066666666697</v>
      </c>
      <c r="D18" s="52">
        <f>+[3]Cuadro24!C6</f>
        <v>564.64466666666704</v>
      </c>
      <c r="E18" s="52">
        <f>+[3]Cuadro24!D6</f>
        <v>590.13300000000004</v>
      </c>
      <c r="F18" s="52">
        <f>+[3]Cuadro24!E6</f>
        <v>569.92100000000005</v>
      </c>
      <c r="G18" s="53">
        <f>+[3]Cuadro24!F6</f>
        <v>522.11866669999995</v>
      </c>
      <c r="H18" s="27">
        <f t="shared" si="0"/>
        <v>-8.3875367463210004</v>
      </c>
      <c r="I18" s="26">
        <f t="shared" si="1"/>
        <v>-3.4249906377037065</v>
      </c>
      <c r="J18" s="27">
        <f t="shared" si="2"/>
        <v>4.1626313237816817</v>
      </c>
      <c r="K18" s="26">
        <f t="shared" si="3"/>
        <v>4.4014041859242878</v>
      </c>
      <c r="L18" s="18"/>
    </row>
    <row r="19" spans="1:12">
      <c r="A19" s="16"/>
      <c r="B19" s="11" t="str">
        <f>+[3]Cuadro24!A7</f>
        <v>Cartagena</v>
      </c>
      <c r="C19" s="52">
        <f>+[3]Cuadro24!B7</f>
        <v>320.09500000000003</v>
      </c>
      <c r="D19" s="52">
        <f>+[3]Cuadro24!C7</f>
        <v>297.84666666666698</v>
      </c>
      <c r="E19" s="52">
        <f>+[3]Cuadro24!D7</f>
        <v>300.60333333333301</v>
      </c>
      <c r="F19" s="52">
        <f>+[3]Cuadro24!E7</f>
        <v>298.52166666666699</v>
      </c>
      <c r="G19" s="53">
        <f>+[3]Cuadro24!F7</f>
        <v>296.39400000000001</v>
      </c>
      <c r="H19" s="27">
        <f t="shared" si="0"/>
        <v>-0.71273441905399526</v>
      </c>
      <c r="I19" s="26">
        <f t="shared" si="1"/>
        <v>-0.69249620208226004</v>
      </c>
      <c r="J19" s="27">
        <f t="shared" si="2"/>
        <v>2.3630240159366966</v>
      </c>
      <c r="K19" s="26">
        <f t="shared" si="3"/>
        <v>2.3054327060342805</v>
      </c>
      <c r="L19" s="18"/>
    </row>
    <row r="20" spans="1:12">
      <c r="A20" s="16"/>
      <c r="B20" s="11" t="str">
        <f>+[3]Cuadro24!A8</f>
        <v>Bucaramanga</v>
      </c>
      <c r="C20" s="52">
        <f>+[3]Cuadro24!B8</f>
        <v>290.17633333333299</v>
      </c>
      <c r="D20" s="52">
        <f>+[3]Cuadro24!C8</f>
        <v>255.732</v>
      </c>
      <c r="E20" s="52">
        <f>+[3]Cuadro24!D8</f>
        <v>229.54433333333299</v>
      </c>
      <c r="F20" s="52">
        <f>+[3]Cuadro24!E8</f>
        <v>258.63433333333302</v>
      </c>
      <c r="G20" s="53">
        <f>+[3]Cuadro24!F8</f>
        <v>244.4146667</v>
      </c>
      <c r="H20" s="27">
        <f t="shared" si="0"/>
        <v>-5.497981049177425</v>
      </c>
      <c r="I20" s="26">
        <f t="shared" si="1"/>
        <v>12.672933187924507</v>
      </c>
      <c r="J20" s="27">
        <f t="shared" si="2"/>
        <v>1.9486147737783601</v>
      </c>
      <c r="K20" s="26">
        <f t="shared" si="3"/>
        <v>1.9973895282979037</v>
      </c>
      <c r="L20" s="18"/>
    </row>
    <row r="21" spans="1:12">
      <c r="A21" s="16"/>
      <c r="B21" s="11" t="str">
        <f>+[3]Cuadro24!A9</f>
        <v>Cúcuta</v>
      </c>
      <c r="C21" s="52">
        <f>+[3]Cuadro24!B9</f>
        <v>219.607</v>
      </c>
      <c r="D21" s="52">
        <f>+[3]Cuadro24!C9</f>
        <v>213.29533333333299</v>
      </c>
      <c r="E21" s="52">
        <f>+[3]Cuadro24!D9</f>
        <v>216.517</v>
      </c>
      <c r="F21" s="52">
        <f>+[3]Cuadro24!E9</f>
        <v>211.582666666667</v>
      </c>
      <c r="G21" s="53">
        <f>+[3]Cuadro24!F9</f>
        <v>202.0133333</v>
      </c>
      <c r="H21" s="27">
        <f t="shared" si="0"/>
        <v>-4.5227397486878207</v>
      </c>
      <c r="I21" s="26">
        <f t="shared" si="1"/>
        <v>-2.2789588500362612</v>
      </c>
      <c r="J21" s="27">
        <f t="shared" si="2"/>
        <v>1.6105668742529351</v>
      </c>
      <c r="K21" s="26">
        <f t="shared" si="3"/>
        <v>1.634017407212037</v>
      </c>
      <c r="L21" s="18"/>
    </row>
    <row r="22" spans="1:12">
      <c r="A22" s="16"/>
      <c r="B22" s="11" t="str">
        <f>+[3]Cuadro24!A10</f>
        <v>Pereira</v>
      </c>
      <c r="C22" s="52">
        <f>+[3]Cuadro24!B10</f>
        <v>198.470666666667</v>
      </c>
      <c r="D22" s="52">
        <f>+[3]Cuadro24!C10</f>
        <v>169.61133333333299</v>
      </c>
      <c r="E22" s="52">
        <f>+[3]Cuadro24!D10</f>
        <v>169.304</v>
      </c>
      <c r="F22" s="52">
        <f>+[3]Cuadro24!E10</f>
        <v>166.39766666666699</v>
      </c>
      <c r="G22" s="53">
        <f>+[3]Cuadro24!F10</f>
        <v>171.20633330000001</v>
      </c>
      <c r="H22" s="27">
        <f t="shared" si="0"/>
        <v>2.8898642208522674</v>
      </c>
      <c r="I22" s="26">
        <f t="shared" si="1"/>
        <v>-1.716635952684531</v>
      </c>
      <c r="J22" s="27">
        <f t="shared" si="2"/>
        <v>1.3649556916414052</v>
      </c>
      <c r="K22" s="26">
        <f t="shared" si="3"/>
        <v>1.2850612393554588</v>
      </c>
      <c r="L22" s="18"/>
    </row>
    <row r="23" spans="1:12">
      <c r="A23" s="16"/>
      <c r="B23" s="11" t="str">
        <f>+[3]Cuadro24!A11</f>
        <v>Manizales</v>
      </c>
      <c r="C23" s="52">
        <f>+[3]Cuadro24!B11</f>
        <v>141.97800000000001</v>
      </c>
      <c r="D23" s="52">
        <f>+[3]Cuadro24!C11</f>
        <v>140.19733333333301</v>
      </c>
      <c r="E23" s="52">
        <f>+[3]Cuadro24!D11</f>
        <v>137.05600000000001</v>
      </c>
      <c r="F23" s="52">
        <f>+[3]Cuadro24!E11</f>
        <v>136.660666666667</v>
      </c>
      <c r="G23" s="53">
        <f>+[3]Cuadro24!F11</f>
        <v>136.57033329999999</v>
      </c>
      <c r="H23" s="27">
        <f t="shared" si="0"/>
        <v>-6.6100487338716096E-2</v>
      </c>
      <c r="I23" s="26">
        <f t="shared" si="1"/>
        <v>-0.28844657171741561</v>
      </c>
      <c r="J23" s="27">
        <f t="shared" si="2"/>
        <v>1.0888175113274197</v>
      </c>
      <c r="K23" s="26">
        <f t="shared" si="3"/>
        <v>1.0554073815807312</v>
      </c>
      <c r="L23" s="18"/>
    </row>
    <row r="24" spans="1:12">
      <c r="A24" s="16"/>
      <c r="B24" s="11" t="str">
        <f>+[3]Cuadro24!A12</f>
        <v>Ibagué</v>
      </c>
      <c r="C24" s="52">
        <f>+[3]Cuadro24!B12</f>
        <v>116.855</v>
      </c>
      <c r="D24" s="52">
        <f>+[3]Cuadro24!C12</f>
        <v>115.542333333333</v>
      </c>
      <c r="E24" s="52">
        <f>+[3]Cuadro24!D12</f>
        <v>131.595333333333</v>
      </c>
      <c r="F24" s="52">
        <f>+[3]Cuadro24!E12</f>
        <v>121.84699999999999</v>
      </c>
      <c r="G24" s="53">
        <f>+[3]Cuadro24!F12</f>
        <v>126.60299999999999</v>
      </c>
      <c r="H24" s="27">
        <f t="shared" si="0"/>
        <v>3.9032557223403153</v>
      </c>
      <c r="I24" s="26">
        <f t="shared" si="1"/>
        <v>-7.4078108139597365</v>
      </c>
      <c r="J24" s="27">
        <f t="shared" si="2"/>
        <v>1.0093521781467696</v>
      </c>
      <c r="K24" s="26">
        <f t="shared" si="3"/>
        <v>0.94100392131947541</v>
      </c>
      <c r="L24" s="18"/>
    </row>
    <row r="25" spans="1:12">
      <c r="A25" s="16"/>
      <c r="B25" s="11" t="str">
        <f>+[3]Cuadro24!A13</f>
        <v>Santa Marta</v>
      </c>
      <c r="C25" s="52">
        <f>+[3]Cuadro24!B13</f>
        <v>118.241</v>
      </c>
      <c r="D25" s="52">
        <f>+[3]Cuadro24!C13</f>
        <v>124.49299999999999</v>
      </c>
      <c r="E25" s="52">
        <f>+[3]Cuadro24!D13</f>
        <v>123.563666666667</v>
      </c>
      <c r="F25" s="52">
        <f>+[3]Cuadro24!E13</f>
        <v>125.946666666667</v>
      </c>
      <c r="G25" s="53">
        <f>+[3]Cuadro24!F13</f>
        <v>122.54900000000001</v>
      </c>
      <c r="H25" s="27">
        <f t="shared" si="0"/>
        <v>-2.6977027313150992</v>
      </c>
      <c r="I25" s="26">
        <f t="shared" si="1"/>
        <v>1.9285604452225602</v>
      </c>
      <c r="J25" s="27">
        <f t="shared" si="2"/>
        <v>0.97703135059760415</v>
      </c>
      <c r="K25" s="26">
        <f t="shared" si="3"/>
        <v>0.97266495859931312</v>
      </c>
      <c r="L25" s="18"/>
    </row>
    <row r="26" spans="1:12">
      <c r="A26" s="16"/>
      <c r="B26" s="11" t="str">
        <f>+[3]Cuadro24!A14</f>
        <v>Villavicencio</v>
      </c>
      <c r="C26" s="52">
        <f>+[3]Cuadro24!B14</f>
        <v>104.399</v>
      </c>
      <c r="D26" s="52">
        <f>+[3]Cuadro24!C14</f>
        <v>106.82899999999999</v>
      </c>
      <c r="E26" s="52">
        <f>+[3]Cuadro24!D14</f>
        <v>113.634666666667</v>
      </c>
      <c r="F26" s="52">
        <f>+[3]Cuadro24!E14</f>
        <v>108.50700000000001</v>
      </c>
      <c r="G26" s="53">
        <f>+[3]Cuadro24!F14</f>
        <v>107.4886667</v>
      </c>
      <c r="H26" s="27">
        <f t="shared" si="0"/>
        <v>-0.93849548877031896</v>
      </c>
      <c r="I26" s="26">
        <f t="shared" si="1"/>
        <v>-4.5124140520501177</v>
      </c>
      <c r="J26" s="27">
        <f t="shared" si="2"/>
        <v>0.85696168226453673</v>
      </c>
      <c r="K26" s="26">
        <f t="shared" si="3"/>
        <v>0.83798134127727653</v>
      </c>
      <c r="L26" s="18"/>
    </row>
    <row r="27" spans="1:12">
      <c r="A27" s="16"/>
      <c r="B27" s="11" t="str">
        <f>+[3]Cuadro24!A15</f>
        <v>Valledupar</v>
      </c>
      <c r="C27" s="52">
        <f>+[3]Cuadro24!B15</f>
        <v>104.339</v>
      </c>
      <c r="D27" s="52">
        <f>+[3]Cuadro24!C15</f>
        <v>94.946666666666701</v>
      </c>
      <c r="E27" s="52">
        <f>+[3]Cuadro24!D15</f>
        <v>98.544333333333299</v>
      </c>
      <c r="F27" s="52">
        <f>+[3]Cuadro24!E15</f>
        <v>108.471</v>
      </c>
      <c r="G27" s="53">
        <f>+[3]Cuadro24!F15</f>
        <v>95.570999999999998</v>
      </c>
      <c r="H27" s="27">
        <f t="shared" si="0"/>
        <v>-11.892579583483142</v>
      </c>
      <c r="I27" s="26">
        <f t="shared" si="1"/>
        <v>10.073300341978108</v>
      </c>
      <c r="J27" s="27">
        <f t="shared" si="2"/>
        <v>0.7619471656885296</v>
      </c>
      <c r="K27" s="26">
        <f t="shared" si="3"/>
        <v>0.83770331932214015</v>
      </c>
      <c r="L27" s="18"/>
    </row>
    <row r="28" spans="1:12">
      <c r="A28" s="16"/>
      <c r="B28" s="11" t="str">
        <f>+[3]Cuadro24!A16</f>
        <v>Pasto</v>
      </c>
      <c r="C28" s="52">
        <f>+[3]Cuadro24!B16</f>
        <v>95.139333333333298</v>
      </c>
      <c r="D28" s="52">
        <f>+[3]Cuadro24!C16</f>
        <v>91.1816666666667</v>
      </c>
      <c r="E28" s="52">
        <f>+[3]Cuadro24!D16</f>
        <v>91.703333333333305</v>
      </c>
      <c r="F28" s="52">
        <f>+[3]Cuadro24!E16</f>
        <v>93.511666666666699</v>
      </c>
      <c r="G28" s="53">
        <f>+[3]Cuadro24!F16</f>
        <v>88.057000000000002</v>
      </c>
      <c r="H28" s="27">
        <f t="shared" si="0"/>
        <v>-5.8331402498797207</v>
      </c>
      <c r="I28" s="26">
        <f t="shared" si="1"/>
        <v>1.9719384973284182</v>
      </c>
      <c r="J28" s="27">
        <f t="shared" si="2"/>
        <v>0.70204122138551295</v>
      </c>
      <c r="K28" s="26">
        <f t="shared" si="3"/>
        <v>0.72217489985352967</v>
      </c>
      <c r="L28" s="18"/>
    </row>
    <row r="29" spans="1:12">
      <c r="A29" s="16"/>
      <c r="B29" s="11" t="str">
        <f>+[3]Cuadro24!A17</f>
        <v>Neiva</v>
      </c>
      <c r="C29" s="52">
        <f>+[3]Cuadro24!B17</f>
        <v>85.683999999999997</v>
      </c>
      <c r="D29" s="52">
        <f>+[3]Cuadro24!C17</f>
        <v>90.976333333333301</v>
      </c>
      <c r="E29" s="52">
        <f>+[3]Cuadro24!D17</f>
        <v>89.2023333333333</v>
      </c>
      <c r="F29" s="52">
        <f>+[3]Cuadro24!E17</f>
        <v>86.847666666666697</v>
      </c>
      <c r="G29" s="53">
        <f>+[3]Cuadro24!F17</f>
        <v>87.034333329999995</v>
      </c>
      <c r="H29" s="27">
        <f t="shared" si="0"/>
        <v>0.21493572654029958</v>
      </c>
      <c r="I29" s="26">
        <f t="shared" si="1"/>
        <v>-2.6396917868365954</v>
      </c>
      <c r="J29" s="27">
        <f t="shared" si="2"/>
        <v>0.69388793251492842</v>
      </c>
      <c r="K29" s="26">
        <f t="shared" si="3"/>
        <v>0.67070994682495311</v>
      </c>
      <c r="L29" s="18"/>
    </row>
    <row r="30" spans="1:12">
      <c r="A30" s="16"/>
      <c r="B30" s="11" t="str">
        <f>+[3]Cuadro24!A18</f>
        <v>Armenia</v>
      </c>
      <c r="C30" s="52">
        <f>+[3]Cuadro24!B18</f>
        <v>91.335333333333296</v>
      </c>
      <c r="D30" s="52">
        <f>+[3]Cuadro24!C18</f>
        <v>97.560666666666705</v>
      </c>
      <c r="E30" s="52">
        <f>+[3]Cuadro24!D18</f>
        <v>91.771000000000001</v>
      </c>
      <c r="F30" s="52">
        <f>+[3]Cuadro24!E18</f>
        <v>88.708666666666701</v>
      </c>
      <c r="G30" s="53">
        <f>+[3]Cuadro24!F18</f>
        <v>84.025999999999996</v>
      </c>
      <c r="H30" s="27">
        <f t="shared" si="0"/>
        <v>-5.2787025694596252</v>
      </c>
      <c r="I30" s="26">
        <f t="shared" si="1"/>
        <v>-3.3369292405371009</v>
      </c>
      <c r="J30" s="27">
        <f t="shared" si="2"/>
        <v>0.66990376310956656</v>
      </c>
      <c r="K30" s="26">
        <f t="shared" si="3"/>
        <v>0.68508213733908585</v>
      </c>
      <c r="L30" s="18"/>
    </row>
    <row r="31" spans="1:12">
      <c r="A31" s="16"/>
      <c r="B31" s="11" t="str">
        <f>+[3]Cuadro24!A19</f>
        <v>Popayán</v>
      </c>
      <c r="C31" s="52">
        <f>+[3]Cuadro24!B19</f>
        <v>73.774333333333303</v>
      </c>
      <c r="D31" s="52">
        <f>+[3]Cuadro24!C19</f>
        <v>81.771000000000001</v>
      </c>
      <c r="E31" s="52">
        <f>+[3]Cuadro24!D19</f>
        <v>79.114999999999995</v>
      </c>
      <c r="F31" s="52">
        <f>+[3]Cuadro24!E19</f>
        <v>80.888000000000005</v>
      </c>
      <c r="G31" s="53">
        <f>+[3]Cuadro24!F19</f>
        <v>82.637666670000002</v>
      </c>
      <c r="H31" s="27">
        <f t="shared" si="0"/>
        <v>2.1630732247057693</v>
      </c>
      <c r="I31" s="26">
        <f t="shared" si="1"/>
        <v>2.2410415218353075</v>
      </c>
      <c r="J31" s="27">
        <f t="shared" si="2"/>
        <v>0.65883516860051661</v>
      </c>
      <c r="K31" s="26">
        <f t="shared" si="3"/>
        <v>0.62468444186307204</v>
      </c>
      <c r="L31" s="18"/>
    </row>
    <row r="32" spans="1:12">
      <c r="A32" s="16"/>
      <c r="B32" s="66" t="str">
        <f>+[3]Cuadro24!A20</f>
        <v>Montería</v>
      </c>
      <c r="C32" s="52">
        <f>+[3]Cuadro24!B20</f>
        <v>74.4286666666667</v>
      </c>
      <c r="D32" s="52">
        <f>+[3]Cuadro24!C20</f>
        <v>73.707999999999998</v>
      </c>
      <c r="E32" s="52">
        <f>+[3]Cuadro24!D20</f>
        <v>75.040666666666695</v>
      </c>
      <c r="F32" s="52">
        <f>+[3]Cuadro24!E20</f>
        <v>78.591666666666697</v>
      </c>
      <c r="G32" s="53">
        <f>+[3]Cuadro24!F20</f>
        <v>79.510000000000005</v>
      </c>
      <c r="H32" s="27">
        <f t="shared" si="0"/>
        <v>1.1684869048881108</v>
      </c>
      <c r="I32" s="26">
        <f t="shared" si="1"/>
        <v>4.7321008164461942</v>
      </c>
      <c r="J32" s="27">
        <f t="shared" si="2"/>
        <v>0.63389960494182329</v>
      </c>
      <c r="K32" s="26">
        <f t="shared" si="3"/>
        <v>0.60695024511367912</v>
      </c>
      <c r="L32" s="18"/>
    </row>
    <row r="33" spans="1:14">
      <c r="A33" s="16"/>
      <c r="B33" s="11" t="str">
        <f>+[3]Cuadro24!A21</f>
        <v>Sincelejo</v>
      </c>
      <c r="C33" s="52">
        <f>+[3]Cuadro24!B21</f>
        <v>66.977000000000004</v>
      </c>
      <c r="D33" s="52">
        <f>+[3]Cuadro24!C21</f>
        <v>75.608333333333306</v>
      </c>
      <c r="E33" s="52">
        <f>+[3]Cuadro24!D21</f>
        <v>80.085333333333296</v>
      </c>
      <c r="F33" s="52">
        <f>+[3]Cuadro24!E21</f>
        <v>71.799333333333294</v>
      </c>
      <c r="G33" s="53">
        <f>+[3]Cuadro24!F21</f>
        <v>63.749333329999999</v>
      </c>
      <c r="H33" s="27">
        <f t="shared" si="0"/>
        <v>-11.211803271153819</v>
      </c>
      <c r="I33" s="26">
        <f t="shared" si="1"/>
        <v>-10.346463771976566</v>
      </c>
      <c r="J33" s="27">
        <f t="shared" si="2"/>
        <v>0.50824647482318708</v>
      </c>
      <c r="K33" s="26">
        <f t="shared" si="3"/>
        <v>0.55449419530058797</v>
      </c>
      <c r="L33" s="18"/>
    </row>
    <row r="34" spans="1:14">
      <c r="A34" s="16"/>
      <c r="B34" s="11" t="str">
        <f>+[3]Cuadro24!A22</f>
        <v>Tunja</v>
      </c>
      <c r="C34" s="52">
        <f>+[3]Cuadro24!B22</f>
        <v>49.082000000000001</v>
      </c>
      <c r="D34" s="52">
        <f>+[3]Cuadro24!C22</f>
        <v>50.373666666666701</v>
      </c>
      <c r="E34" s="52">
        <f>+[3]Cuadro24!D22</f>
        <v>49.029000000000003</v>
      </c>
      <c r="F34" s="52">
        <f>+[3]Cuadro24!E22</f>
        <v>49.756666666666703</v>
      </c>
      <c r="G34" s="53">
        <f>+[3]Cuadro24!F22</f>
        <v>50.149000000000001</v>
      </c>
      <c r="H34" s="27">
        <f t="shared" si="0"/>
        <v>0.78850405305814775</v>
      </c>
      <c r="I34" s="26">
        <f t="shared" si="1"/>
        <v>1.4841556357802599</v>
      </c>
      <c r="J34" s="27">
        <f t="shared" si="2"/>
        <v>0.3998167688118161</v>
      </c>
      <c r="K34" s="26">
        <f t="shared" si="3"/>
        <v>0.384262381881535</v>
      </c>
      <c r="L34" s="18"/>
    </row>
    <row r="35" spans="1:14">
      <c r="A35" s="16"/>
      <c r="B35" s="11" t="str">
        <f>+[3]Cuadro24!A23</f>
        <v>Florencia</v>
      </c>
      <c r="C35" s="52">
        <f>+[3]Cuadro24!B23</f>
        <v>40.749333333333297</v>
      </c>
      <c r="D35" s="52">
        <f>+[3]Cuadro24!C23</f>
        <v>43.171333333333301</v>
      </c>
      <c r="E35" s="52">
        <f>+[3]Cuadro24!D23</f>
        <v>43.393333333333302</v>
      </c>
      <c r="F35" s="52">
        <f>+[3]Cuadro24!E23</f>
        <v>41.887666666666703</v>
      </c>
      <c r="G35" s="53">
        <f>+[3]Cuadro24!F23</f>
        <v>45.091999999999999</v>
      </c>
      <c r="H35" s="27">
        <f t="shared" si="0"/>
        <v>7.649825326468318</v>
      </c>
      <c r="I35" s="26">
        <f t="shared" si="1"/>
        <v>-3.4698110308801655</v>
      </c>
      <c r="J35" s="27">
        <f t="shared" si="2"/>
        <v>0.35949944643487225</v>
      </c>
      <c r="K35" s="26">
        <f t="shared" si="3"/>
        <v>0.32349141618797711</v>
      </c>
      <c r="L35" s="18"/>
    </row>
    <row r="36" spans="1:14">
      <c r="A36" s="16"/>
      <c r="B36" s="11" t="str">
        <f>+[3]Cuadro24!A24</f>
        <v>Riohacha</v>
      </c>
      <c r="C36" s="52">
        <f>+[3]Cuadro24!B24</f>
        <v>46.210999999999999</v>
      </c>
      <c r="D36" s="52">
        <f>+[3]Cuadro24!C24</f>
        <v>37.8556666666667</v>
      </c>
      <c r="E36" s="52">
        <f>+[3]Cuadro24!D24</f>
        <v>40.035333333333298</v>
      </c>
      <c r="F36" s="52">
        <f>+[3]Cuadro24!E24</f>
        <v>45.717666666666702</v>
      </c>
      <c r="G36" s="53">
        <f>+[3]Cuadro24!F24</f>
        <v>42.874000000000002</v>
      </c>
      <c r="H36" s="27">
        <f t="shared" si="0"/>
        <v>-6.2200608080028026</v>
      </c>
      <c r="I36" s="26">
        <f t="shared" si="1"/>
        <v>14.19329592193581</v>
      </c>
      <c r="J36" s="27">
        <f t="shared" si="2"/>
        <v>0.34181627043486018</v>
      </c>
      <c r="K36" s="26">
        <f t="shared" si="3"/>
        <v>0.35306986308165189</v>
      </c>
      <c r="L36" s="18"/>
    </row>
    <row r="37" spans="1:14">
      <c r="A37" s="16"/>
      <c r="B37" s="11" t="str">
        <f>+[3]Cuadro24!A25</f>
        <v>Quibdó</v>
      </c>
      <c r="C37" s="52">
        <f>+[3]Cuadro24!B25</f>
        <v>34.4746666666667</v>
      </c>
      <c r="D37" s="52">
        <f>+[3]Cuadro24!C25</f>
        <v>33.578333333333298</v>
      </c>
      <c r="E37" s="52">
        <f>+[3]Cuadro24!D25</f>
        <v>29.406333333333301</v>
      </c>
      <c r="F37" s="52">
        <f>+[3]Cuadro24!E25</f>
        <v>28.32</v>
      </c>
      <c r="G37" s="53">
        <f>+[3]Cuadro24!F25</f>
        <v>27.056666669999998</v>
      </c>
      <c r="H37" s="27">
        <f t="shared" si="0"/>
        <v>-4.4609227754237368</v>
      </c>
      <c r="I37" s="26">
        <f t="shared" si="1"/>
        <v>-3.6942155318014258</v>
      </c>
      <c r="J37" s="27">
        <f t="shared" si="2"/>
        <v>0.21571136100057348</v>
      </c>
      <c r="K37" s="26">
        <f t="shared" si="3"/>
        <v>0.21871060470727671</v>
      </c>
      <c r="L37" s="18"/>
    </row>
    <row r="38" spans="1:14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tr">
        <f>IF(G46="","",1)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>
  <sheetPr codeName="Hoja25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32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54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tr">
        <f>+[3]Cuadro25!A2</f>
        <v>Colombia</v>
      </c>
      <c r="C13" s="25">
        <f>+[3]Cuadro25!B2</f>
        <v>5737.6976666666696</v>
      </c>
      <c r="D13" s="25">
        <f>+[3]Cuadro25!C2</f>
        <v>6203.6646666666702</v>
      </c>
      <c r="E13" s="25">
        <f>+[3]Cuadro25!D2</f>
        <v>7200.5519999999997</v>
      </c>
      <c r="F13" s="25">
        <f>+[3]Cuadro25!E2</f>
        <v>6950.1243333333296</v>
      </c>
      <c r="G13" s="25">
        <f>+[3]Cuadro25!F2</f>
        <v>7804.0596670000004</v>
      </c>
      <c r="H13" s="27">
        <f>IF(OR(OR(G13=0,F13=0),G13=""),"",(G13/F13-1)*100)</f>
        <v>12.286619529540378</v>
      </c>
      <c r="I13" s="26">
        <f>IF(OR(OR(G13=0,F13=0),F13=""),"",(F13/E13-1)*100)</f>
        <v>-3.4778953983898742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C13-SUM(C15:C38)</f>
        <v>2696.0710000000026</v>
      </c>
      <c r="D14" s="24">
        <f>D13-SUM(D15:D38)</f>
        <v>3092.8523333333364</v>
      </c>
      <c r="E14" s="24">
        <f>E13-SUM(E15:E38)</f>
        <v>3451.4463333333292</v>
      </c>
      <c r="F14" s="24">
        <f>F13-SUM(F15:F38)</f>
        <v>3443.2856666666621</v>
      </c>
      <c r="G14" s="25">
        <f>G13-SUM(G15:G38)</f>
        <v>3795.5646674430009</v>
      </c>
      <c r="H14" s="27">
        <f t="shared" ref="H14:H37" si="0">IF(OR(OR(G14=0,F14=0),G14=""),"",(G14/F14-1)*100)</f>
        <v>10.230896732926876</v>
      </c>
      <c r="I14" s="26">
        <f t="shared" ref="I14:I37" si="1">IF(OR(OR(G14=0,F14=0),F14=""),"",(F14/E14-1)*100)</f>
        <v>-0.2364419399442208</v>
      </c>
      <c r="J14" s="27">
        <f t="shared" ref="J14:J37" si="2">IF(G14=0,"",G14/$G$13*100)</f>
        <v>48.635772013543225</v>
      </c>
      <c r="K14" s="26">
        <f t="shared" ref="K14:K37" si="3">IF(F14=0,"",F14/$F$13*100)</f>
        <v>49.542792351964124</v>
      </c>
      <c r="L14" s="18"/>
    </row>
    <row r="15" spans="1:15">
      <c r="A15" s="16"/>
      <c r="B15" s="12" t="str">
        <f>+[3]Cuadro25!A3</f>
        <v>Bogotá</v>
      </c>
      <c r="C15" s="97">
        <f>+[3]Cuadro25!B3</f>
        <v>994.07166666666706</v>
      </c>
      <c r="D15" s="97">
        <f>+[3]Cuadro25!C3</f>
        <v>891.56766666666704</v>
      </c>
      <c r="E15" s="97">
        <f>+[3]Cuadro25!D3</f>
        <v>1328.11466666667</v>
      </c>
      <c r="F15" s="97">
        <f>+[3]Cuadro25!E3</f>
        <v>1397.2</v>
      </c>
      <c r="G15" s="97">
        <f>+[3]Cuadro25!F3</f>
        <v>1609.275333</v>
      </c>
      <c r="H15" s="47">
        <f t="shared" si="0"/>
        <v>15.178595261952466</v>
      </c>
      <c r="I15" s="33">
        <f t="shared" si="1"/>
        <v>5.2017596874162964</v>
      </c>
      <c r="J15" s="47">
        <f t="shared" si="2"/>
        <v>20.621002422686885</v>
      </c>
      <c r="K15" s="33">
        <f t="shared" si="3"/>
        <v>20.103237481650822</v>
      </c>
      <c r="L15" s="18"/>
      <c r="N15" s="22" t="s">
        <v>2</v>
      </c>
      <c r="O15" s="31">
        <f>J15</f>
        <v>20.621002422686885</v>
      </c>
    </row>
    <row r="16" spans="1:15">
      <c r="A16" s="16"/>
      <c r="B16" s="11" t="str">
        <f>+[3]Cuadro25!A4</f>
        <v>Medellín</v>
      </c>
      <c r="C16" s="52">
        <f>+[3]Cuadro25!B4</f>
        <v>448.952</v>
      </c>
      <c r="D16" s="52">
        <f>+[3]Cuadro25!C4</f>
        <v>505.13833333333298</v>
      </c>
      <c r="E16" s="52">
        <f>+[3]Cuadro25!D4</f>
        <v>546.97500000000002</v>
      </c>
      <c r="F16" s="52">
        <f>+[3]Cuadro25!E4</f>
        <v>552.41566666666699</v>
      </c>
      <c r="G16" s="53">
        <f>+[3]Cuadro25!F4</f>
        <v>617.70733329999996</v>
      </c>
      <c r="H16" s="27">
        <f t="shared" si="0"/>
        <v>11.819300315523208</v>
      </c>
      <c r="I16" s="26">
        <f t="shared" si="1"/>
        <v>0.99468287703587954</v>
      </c>
      <c r="J16" s="27">
        <f t="shared" si="2"/>
        <v>7.9152051580540519</v>
      </c>
      <c r="K16" s="26">
        <f t="shared" si="3"/>
        <v>7.9482846661784023</v>
      </c>
      <c r="L16" s="18"/>
      <c r="N16" s="22" t="s">
        <v>12</v>
      </c>
      <c r="O16" s="31">
        <f>100-O15</f>
        <v>79.378997577313115</v>
      </c>
    </row>
    <row r="17" spans="1:12">
      <c r="A17" s="16"/>
      <c r="B17" s="11" t="str">
        <f>+[3]Cuadro25!A5</f>
        <v>Cali</v>
      </c>
      <c r="C17" s="52">
        <f>+[3]Cuadro25!B5</f>
        <v>400.97933333333299</v>
      </c>
      <c r="D17" s="52">
        <f>+[3]Cuadro25!C5</f>
        <v>494.60166666666697</v>
      </c>
      <c r="E17" s="52">
        <f>+[3]Cuadro25!D5</f>
        <v>512.56333333333305</v>
      </c>
      <c r="F17" s="52">
        <f>+[3]Cuadro25!E5</f>
        <v>342.55766666666699</v>
      </c>
      <c r="G17" s="53">
        <f>+[3]Cuadro25!F5</f>
        <v>421.15300000000002</v>
      </c>
      <c r="H17" s="27">
        <f t="shared" si="0"/>
        <v>22.943679555656217</v>
      </c>
      <c r="I17" s="26">
        <f t="shared" si="1"/>
        <v>-33.167738620918286</v>
      </c>
      <c r="J17" s="27">
        <f t="shared" si="2"/>
        <v>5.3965886726990862</v>
      </c>
      <c r="K17" s="26">
        <f t="shared" si="3"/>
        <v>4.9287991154882533</v>
      </c>
      <c r="L17" s="18"/>
    </row>
    <row r="18" spans="1:12">
      <c r="A18" s="16"/>
      <c r="B18" s="11" t="str">
        <f>+[3]Cuadro25!A6</f>
        <v>Bucaramanga</v>
      </c>
      <c r="C18" s="52">
        <f>+[3]Cuadro25!B6</f>
        <v>184.92466666666701</v>
      </c>
      <c r="D18" s="52">
        <f>+[3]Cuadro25!C6</f>
        <v>197.429</v>
      </c>
      <c r="E18" s="52">
        <f>+[3]Cuadro25!D6</f>
        <v>231.863666666667</v>
      </c>
      <c r="F18" s="52">
        <f>+[3]Cuadro25!E6</f>
        <v>193.58199999999999</v>
      </c>
      <c r="G18" s="53">
        <f>+[3]Cuadro25!F6</f>
        <v>202.7873333</v>
      </c>
      <c r="H18" s="27">
        <f t="shared" si="0"/>
        <v>4.7552630409852137</v>
      </c>
      <c r="I18" s="26">
        <f t="shared" si="1"/>
        <v>-16.51042063511472</v>
      </c>
      <c r="J18" s="27">
        <f t="shared" si="2"/>
        <v>2.5984851724993865</v>
      </c>
      <c r="K18" s="26">
        <f t="shared" si="3"/>
        <v>2.7853026897888125</v>
      </c>
      <c r="L18" s="18"/>
    </row>
    <row r="19" spans="1:12">
      <c r="A19" s="16"/>
      <c r="B19" s="11" t="str">
        <f>+[3]Cuadro25!A7</f>
        <v>Barranquilla</v>
      </c>
      <c r="C19" s="52">
        <f>+[3]Cuadro25!B7</f>
        <v>93.676666666666705</v>
      </c>
      <c r="D19" s="52">
        <f>+[3]Cuadro25!C7</f>
        <v>128.18199999999999</v>
      </c>
      <c r="E19" s="52">
        <f>+[3]Cuadro25!D7</f>
        <v>125.148333333333</v>
      </c>
      <c r="F19" s="52">
        <f>+[3]Cuadro25!E7</f>
        <v>94.605666666666707</v>
      </c>
      <c r="G19" s="53">
        <f>+[3]Cuadro25!F7</f>
        <v>140.54533330000001</v>
      </c>
      <c r="H19" s="27">
        <f t="shared" si="0"/>
        <v>48.559106713128486</v>
      </c>
      <c r="I19" s="26">
        <f t="shared" si="1"/>
        <v>-24.405172528599163</v>
      </c>
      <c r="J19" s="27">
        <f t="shared" si="2"/>
        <v>1.8009259192917955</v>
      </c>
      <c r="K19" s="26">
        <f t="shared" si="3"/>
        <v>1.3612082623174189</v>
      </c>
      <c r="L19" s="18"/>
    </row>
    <row r="20" spans="1:12">
      <c r="A20" s="16"/>
      <c r="B20" s="11" t="str">
        <f>+[3]Cuadro25!A8</f>
        <v>Cúcuta</v>
      </c>
      <c r="C20" s="52">
        <f>+[3]Cuadro25!B8</f>
        <v>119.04300000000001</v>
      </c>
      <c r="D20" s="52">
        <f>+[3]Cuadro25!C8</f>
        <v>112.607</v>
      </c>
      <c r="E20" s="52">
        <f>+[3]Cuadro25!D8</f>
        <v>130.19266666666701</v>
      </c>
      <c r="F20" s="52">
        <f>+[3]Cuadro25!E8</f>
        <v>110.728666666667</v>
      </c>
      <c r="G20" s="53">
        <f>+[3]Cuadro25!F8</f>
        <v>136.709</v>
      </c>
      <c r="H20" s="27">
        <f t="shared" si="0"/>
        <v>23.463059852010247</v>
      </c>
      <c r="I20" s="26">
        <f t="shared" si="1"/>
        <v>-14.95015080214448</v>
      </c>
      <c r="J20" s="27">
        <f t="shared" si="2"/>
        <v>1.7517677443969752</v>
      </c>
      <c r="K20" s="26">
        <f t="shared" si="3"/>
        <v>1.5931897237521899</v>
      </c>
      <c r="L20" s="18"/>
    </row>
    <row r="21" spans="1:12">
      <c r="A21" s="16"/>
      <c r="B21" s="11" t="str">
        <f>+[3]Cuadro25!A9</f>
        <v>Ibagué</v>
      </c>
      <c r="C21" s="52">
        <f>+[3]Cuadro25!B9</f>
        <v>90.094666666666697</v>
      </c>
      <c r="D21" s="52">
        <f>+[3]Cuadro25!C9</f>
        <v>76.216666666666697</v>
      </c>
      <c r="E21" s="52">
        <f>+[3]Cuadro25!D9</f>
        <v>91.853666666666697</v>
      </c>
      <c r="F21" s="52">
        <f>+[3]Cuadro25!E9</f>
        <v>97.097666666666697</v>
      </c>
      <c r="G21" s="53">
        <f>+[3]Cuadro25!F9</f>
        <v>109.437</v>
      </c>
      <c r="H21" s="27">
        <f t="shared" si="0"/>
        <v>12.708166691269573</v>
      </c>
      <c r="I21" s="26">
        <f t="shared" si="1"/>
        <v>5.7090807480013384</v>
      </c>
      <c r="J21" s="27">
        <f t="shared" si="2"/>
        <v>1.4023086018006992</v>
      </c>
      <c r="K21" s="26">
        <f t="shared" si="3"/>
        <v>1.3970637359820866</v>
      </c>
      <c r="L21" s="18"/>
    </row>
    <row r="22" spans="1:12">
      <c r="A22" s="16"/>
      <c r="B22" s="11" t="str">
        <f>+[3]Cuadro25!A10</f>
        <v>Pasto</v>
      </c>
      <c r="C22" s="52">
        <f>+[3]Cuadro25!B10</f>
        <v>63.001333333333299</v>
      </c>
      <c r="D22" s="52">
        <f>+[3]Cuadro25!C10</f>
        <v>58.152666666666697</v>
      </c>
      <c r="E22" s="52">
        <f>+[3]Cuadro25!D10</f>
        <v>65.849333333333306</v>
      </c>
      <c r="F22" s="52">
        <f>+[3]Cuadro25!E10</f>
        <v>70.613</v>
      </c>
      <c r="G22" s="53">
        <f>+[3]Cuadro25!F10</f>
        <v>86.057666670000003</v>
      </c>
      <c r="H22" s="27">
        <f t="shared" si="0"/>
        <v>21.872270927449634</v>
      </c>
      <c r="I22" s="26">
        <f t="shared" si="1"/>
        <v>7.2341911839148398</v>
      </c>
      <c r="J22" s="27">
        <f t="shared" si="2"/>
        <v>1.1027294810917545</v>
      </c>
      <c r="K22" s="26">
        <f t="shared" si="3"/>
        <v>1.0159962126337025</v>
      </c>
      <c r="L22" s="18"/>
    </row>
    <row r="23" spans="1:12">
      <c r="A23" s="16"/>
      <c r="B23" s="11" t="str">
        <f>+[3]Cuadro25!A11</f>
        <v>Pereira</v>
      </c>
      <c r="C23" s="52">
        <f>+[3]Cuadro25!B11</f>
        <v>74.418666666666695</v>
      </c>
      <c r="D23" s="52">
        <f>+[3]Cuadro25!C11</f>
        <v>69.266999999999996</v>
      </c>
      <c r="E23" s="52">
        <f>+[3]Cuadro25!D11</f>
        <v>97.674666666666695</v>
      </c>
      <c r="F23" s="52">
        <f>+[3]Cuadro25!E11</f>
        <v>85.286333333333303</v>
      </c>
      <c r="G23" s="53">
        <f>+[3]Cuadro25!F11</f>
        <v>84.599000000000004</v>
      </c>
      <c r="H23" s="27">
        <f t="shared" si="0"/>
        <v>-0.80591263156656323</v>
      </c>
      <c r="I23" s="26">
        <f t="shared" si="1"/>
        <v>-12.68326143933608</v>
      </c>
      <c r="J23" s="27">
        <f t="shared" si="2"/>
        <v>1.0840383545212071</v>
      </c>
      <c r="K23" s="26">
        <f t="shared" si="3"/>
        <v>1.2271195340246435</v>
      </c>
      <c r="L23" s="18"/>
    </row>
    <row r="24" spans="1:12">
      <c r="A24" s="16"/>
      <c r="B24" s="11" t="str">
        <f>+[3]Cuadro25!A12</f>
        <v>Santa Marta</v>
      </c>
      <c r="C24" s="52">
        <f>+[3]Cuadro25!B12</f>
        <v>53.423000000000002</v>
      </c>
      <c r="D24" s="52">
        <f>+[3]Cuadro25!C12</f>
        <v>63.689333333333302</v>
      </c>
      <c r="E24" s="52">
        <f>+[3]Cuadro25!D12</f>
        <v>55.246333333333297</v>
      </c>
      <c r="F24" s="52">
        <f>+[3]Cuadro25!E12</f>
        <v>66.302333333333294</v>
      </c>
      <c r="G24" s="53">
        <f>+[3]Cuadro25!F12</f>
        <v>73.048000000000002</v>
      </c>
      <c r="H24" s="27">
        <f t="shared" si="0"/>
        <v>10.174101464503572</v>
      </c>
      <c r="I24" s="26">
        <f t="shared" si="1"/>
        <v>20.012187837503561</v>
      </c>
      <c r="J24" s="27">
        <f t="shared" si="2"/>
        <v>0.9360256471242584</v>
      </c>
      <c r="K24" s="26">
        <f t="shared" si="3"/>
        <v>0.95397334138818524</v>
      </c>
      <c r="L24" s="18"/>
    </row>
    <row r="25" spans="1:12">
      <c r="A25" s="16"/>
      <c r="B25" s="11" t="str">
        <f>+[3]Cuadro25!A13</f>
        <v>Cartagena</v>
      </c>
      <c r="C25" s="52">
        <f>+[3]Cuadro25!B13</f>
        <v>59.7856666666667</v>
      </c>
      <c r="D25" s="52">
        <f>+[3]Cuadro25!C13</f>
        <v>114.163</v>
      </c>
      <c r="E25" s="52">
        <f>+[3]Cuadro25!D13</f>
        <v>109.556666666667</v>
      </c>
      <c r="F25" s="52">
        <f>+[3]Cuadro25!E13</f>
        <v>72.049000000000007</v>
      </c>
      <c r="G25" s="53">
        <f>+[3]Cuadro25!F13</f>
        <v>69.594999999999999</v>
      </c>
      <c r="H25" s="27">
        <f t="shared" si="0"/>
        <v>-3.4060153506641377</v>
      </c>
      <c r="I25" s="26">
        <f t="shared" si="1"/>
        <v>-34.235859676879741</v>
      </c>
      <c r="J25" s="27">
        <f t="shared" si="2"/>
        <v>0.89177944518142538</v>
      </c>
      <c r="K25" s="26">
        <f t="shared" si="3"/>
        <v>1.0366577135094903</v>
      </c>
      <c r="L25" s="18"/>
    </row>
    <row r="26" spans="1:12">
      <c r="A26" s="16"/>
      <c r="B26" s="11" t="str">
        <f>+[3]Cuadro25!A14</f>
        <v>Villavicencio</v>
      </c>
      <c r="C26" s="52">
        <f>+[3]Cuadro25!B14</f>
        <v>63.781333333333301</v>
      </c>
      <c r="D26" s="52">
        <f>+[3]Cuadro25!C14</f>
        <v>55.456000000000003</v>
      </c>
      <c r="E26" s="52">
        <f>+[3]Cuadro25!D14</f>
        <v>51.956333333333298</v>
      </c>
      <c r="F26" s="52">
        <f>+[3]Cuadro25!E14</f>
        <v>57.7603333333333</v>
      </c>
      <c r="G26" s="53">
        <f>+[3]Cuadro25!F14</f>
        <v>65.992000000000004</v>
      </c>
      <c r="H26" s="27">
        <f t="shared" si="0"/>
        <v>14.251418216653944</v>
      </c>
      <c r="I26" s="26">
        <f t="shared" si="1"/>
        <v>11.17091916930244</v>
      </c>
      <c r="J26" s="27">
        <f t="shared" si="2"/>
        <v>0.84561116669893865</v>
      </c>
      <c r="K26" s="26">
        <f t="shared" si="3"/>
        <v>0.83106906528722535</v>
      </c>
      <c r="L26" s="18"/>
    </row>
    <row r="27" spans="1:12">
      <c r="A27" s="16"/>
      <c r="B27" s="11" t="str">
        <f>+[3]Cuadro25!A15</f>
        <v>Manizales</v>
      </c>
      <c r="C27" s="52">
        <f>+[3]Cuadro25!B15</f>
        <v>49.938333333333297</v>
      </c>
      <c r="D27" s="52">
        <f>+[3]Cuadro25!C15</f>
        <v>47.057000000000002</v>
      </c>
      <c r="E27" s="52">
        <f>+[3]Cuadro25!D15</f>
        <v>51.000333333333302</v>
      </c>
      <c r="F27" s="52">
        <f>+[3]Cuadro25!E15</f>
        <v>67.430666666666696</v>
      </c>
      <c r="G27" s="53">
        <f>+[3]Cuadro25!F15</f>
        <v>61.566333329999999</v>
      </c>
      <c r="H27" s="27">
        <f t="shared" si="0"/>
        <v>-8.6968342841042041</v>
      </c>
      <c r="I27" s="26">
        <f t="shared" si="1"/>
        <v>32.216129306344541</v>
      </c>
      <c r="J27" s="27">
        <f t="shared" si="2"/>
        <v>0.78890136617403694</v>
      </c>
      <c r="K27" s="26">
        <f t="shared" si="3"/>
        <v>0.97020806294448647</v>
      </c>
      <c r="L27" s="18"/>
    </row>
    <row r="28" spans="1:12">
      <c r="A28" s="16"/>
      <c r="B28" s="11" t="str">
        <f>+[3]Cuadro25!A16</f>
        <v>Neiva</v>
      </c>
      <c r="C28" s="52">
        <f>+[3]Cuadro25!B16</f>
        <v>55.743666666666698</v>
      </c>
      <c r="D28" s="52">
        <f>+[3]Cuadro25!C16</f>
        <v>47.612333333333297</v>
      </c>
      <c r="E28" s="52">
        <f>+[3]Cuadro25!D16</f>
        <v>58.326000000000001</v>
      </c>
      <c r="F28" s="52">
        <f>+[3]Cuadro25!E16</f>
        <v>57.460999999999999</v>
      </c>
      <c r="G28" s="53">
        <f>+[3]Cuadro25!F16</f>
        <v>58.887</v>
      </c>
      <c r="H28" s="27">
        <f t="shared" si="0"/>
        <v>2.4816832286246315</v>
      </c>
      <c r="I28" s="26">
        <f t="shared" si="1"/>
        <v>-1.4830435826218236</v>
      </c>
      <c r="J28" s="27">
        <f t="shared" si="2"/>
        <v>0.75456880793733172</v>
      </c>
      <c r="K28" s="26">
        <f t="shared" si="3"/>
        <v>0.82676218789946876</v>
      </c>
      <c r="L28" s="18"/>
    </row>
    <row r="29" spans="1:12">
      <c r="A29" s="16"/>
      <c r="B29" s="11" t="str">
        <f>+[3]Cuadro25!A17</f>
        <v>Sincelejo</v>
      </c>
      <c r="C29" s="52">
        <f>+[3]Cuadro25!B17</f>
        <v>32.487666666666698</v>
      </c>
      <c r="D29" s="52">
        <f>+[3]Cuadro25!C17</f>
        <v>36.945333333333302</v>
      </c>
      <c r="E29" s="52">
        <f>+[3]Cuadro25!D17</f>
        <v>45.701666666666704</v>
      </c>
      <c r="F29" s="52">
        <f>+[3]Cuadro25!E17</f>
        <v>44.198333333333302</v>
      </c>
      <c r="G29" s="53">
        <f>+[3]Cuadro25!F17</f>
        <v>47.511666669999997</v>
      </c>
      <c r="H29" s="27">
        <f t="shared" si="0"/>
        <v>7.4965119423810123</v>
      </c>
      <c r="I29" s="26">
        <f t="shared" si="1"/>
        <v>-3.2894496918421612</v>
      </c>
      <c r="J29" s="27">
        <f t="shared" si="2"/>
        <v>0.60880706577509047</v>
      </c>
      <c r="K29" s="26">
        <f t="shared" si="3"/>
        <v>0.63593586551185421</v>
      </c>
      <c r="L29" s="18"/>
    </row>
    <row r="30" spans="1:12">
      <c r="A30" s="16"/>
      <c r="B30" s="11" t="str">
        <f>+[3]Cuadro25!A18</f>
        <v>Armenia</v>
      </c>
      <c r="C30" s="52">
        <f>+[3]Cuadro25!B18</f>
        <v>47.154666666666699</v>
      </c>
      <c r="D30" s="52">
        <f>+[3]Cuadro25!C18</f>
        <v>34.155000000000001</v>
      </c>
      <c r="E30" s="52">
        <f>+[3]Cuadro25!D18</f>
        <v>34.654333333333298</v>
      </c>
      <c r="F30" s="52">
        <f>+[3]Cuadro25!E18</f>
        <v>34.466000000000001</v>
      </c>
      <c r="G30" s="53">
        <f>+[3]Cuadro25!F18</f>
        <v>41.500333329999997</v>
      </c>
      <c r="H30" s="27">
        <f t="shared" si="0"/>
        <v>20.409485667034154</v>
      </c>
      <c r="I30" s="26">
        <f t="shared" si="1"/>
        <v>-0.5434625780324609</v>
      </c>
      <c r="J30" s="27">
        <f t="shared" si="2"/>
        <v>0.53177878054273464</v>
      </c>
      <c r="K30" s="26">
        <f t="shared" si="3"/>
        <v>0.4959047974825202</v>
      </c>
      <c r="L30" s="18"/>
    </row>
    <row r="31" spans="1:12">
      <c r="A31" s="16"/>
      <c r="B31" s="11" t="str">
        <f>+[3]Cuadro25!A19</f>
        <v>Valledupar</v>
      </c>
      <c r="C31" s="52">
        <f>+[3]Cuadro25!B19</f>
        <v>41.924333333333301</v>
      </c>
      <c r="D31" s="52">
        <f>+[3]Cuadro25!C19</f>
        <v>35.6503333333333</v>
      </c>
      <c r="E31" s="52">
        <f>+[3]Cuadro25!D19</f>
        <v>41.975333333333303</v>
      </c>
      <c r="F31" s="52">
        <f>+[3]Cuadro25!E19</f>
        <v>30.872666666666699</v>
      </c>
      <c r="G31" s="53">
        <f>+[3]Cuadro25!F19</f>
        <v>39.426333329999999</v>
      </c>
      <c r="H31" s="27">
        <f t="shared" si="0"/>
        <v>27.706277386684963</v>
      </c>
      <c r="I31" s="26">
        <f t="shared" si="1"/>
        <v>-26.450455029143971</v>
      </c>
      <c r="J31" s="27">
        <f t="shared" si="2"/>
        <v>0.50520286892111987</v>
      </c>
      <c r="K31" s="26">
        <f t="shared" si="3"/>
        <v>0.44420308452035917</v>
      </c>
      <c r="L31" s="18"/>
    </row>
    <row r="32" spans="1:12">
      <c r="A32" s="16"/>
      <c r="B32" s="66" t="str">
        <f>+[3]Cuadro25!A20</f>
        <v>Riohacha</v>
      </c>
      <c r="C32" s="52">
        <f>+[3]Cuadro25!B20</f>
        <v>24.4903333333333</v>
      </c>
      <c r="D32" s="52">
        <f>+[3]Cuadro25!C20</f>
        <v>30.753</v>
      </c>
      <c r="E32" s="52">
        <f>+[3]Cuadro25!D20</f>
        <v>36.533999999999999</v>
      </c>
      <c r="F32" s="52">
        <f>+[3]Cuadro25!E20</f>
        <v>20.266666666666701</v>
      </c>
      <c r="G32" s="53">
        <f>+[3]Cuadro25!F20</f>
        <v>38.493000000000002</v>
      </c>
      <c r="H32" s="27">
        <f t="shared" si="0"/>
        <v>89.932565789473372</v>
      </c>
      <c r="I32" s="26">
        <f t="shared" si="1"/>
        <v>-44.52655973431132</v>
      </c>
      <c r="J32" s="27">
        <f t="shared" si="2"/>
        <v>0.49324328160598624</v>
      </c>
      <c r="K32" s="26">
        <f t="shared" si="3"/>
        <v>0.29160149796840634</v>
      </c>
      <c r="L32" s="18"/>
    </row>
    <row r="33" spans="1:14">
      <c r="A33" s="16"/>
      <c r="B33" s="11" t="str">
        <f>+[3]Cuadro25!A21</f>
        <v>Montería</v>
      </c>
      <c r="C33" s="52">
        <f>+[3]Cuadro25!B21</f>
        <v>60.7603333333333</v>
      </c>
      <c r="D33" s="52">
        <f>+[3]Cuadro25!C21</f>
        <v>49.540666666666702</v>
      </c>
      <c r="E33" s="52">
        <f>+[3]Cuadro25!D21</f>
        <v>51.512666666666703</v>
      </c>
      <c r="F33" s="52">
        <f>+[3]Cuadro25!E21</f>
        <v>37.654666666666699</v>
      </c>
      <c r="G33" s="53">
        <f>+[3]Cuadro25!F21</f>
        <v>32.552999999999997</v>
      </c>
      <c r="H33" s="27">
        <f t="shared" si="0"/>
        <v>-13.548564144329244</v>
      </c>
      <c r="I33" s="26">
        <f t="shared" si="1"/>
        <v>-26.902121161138346</v>
      </c>
      <c r="J33" s="27">
        <f t="shared" si="2"/>
        <v>0.41712905063569133</v>
      </c>
      <c r="K33" s="26">
        <f t="shared" si="3"/>
        <v>0.54178407263985229</v>
      </c>
      <c r="L33" s="18"/>
    </row>
    <row r="34" spans="1:14">
      <c r="A34" s="16"/>
      <c r="B34" s="11" t="str">
        <f>+[3]Cuadro25!A22</f>
        <v>Popayán</v>
      </c>
      <c r="C34" s="52">
        <f>+[3]Cuadro25!B22</f>
        <v>42.518333333333302</v>
      </c>
      <c r="D34" s="52">
        <f>+[3]Cuadro25!C22</f>
        <v>37.576333333333302</v>
      </c>
      <c r="E34" s="52">
        <f>+[3]Cuadro25!D22</f>
        <v>40.832333333333303</v>
      </c>
      <c r="F34" s="52">
        <f>+[3]Cuadro25!E22</f>
        <v>34.8066666666667</v>
      </c>
      <c r="G34" s="53">
        <f>+[3]Cuadro25!F22</f>
        <v>31.567</v>
      </c>
      <c r="H34" s="27">
        <f t="shared" si="0"/>
        <v>-9.3076039072975352</v>
      </c>
      <c r="I34" s="26">
        <f t="shared" si="1"/>
        <v>-14.757096092149046</v>
      </c>
      <c r="J34" s="27">
        <f t="shared" si="2"/>
        <v>0.4044946008483663</v>
      </c>
      <c r="K34" s="26">
        <f t="shared" si="3"/>
        <v>0.50080638845166059</v>
      </c>
      <c r="L34" s="18"/>
    </row>
    <row r="35" spans="1:14">
      <c r="A35" s="16"/>
      <c r="B35" s="11" t="str">
        <f>+[3]Cuadro25!A23</f>
        <v>Tunja</v>
      </c>
      <c r="C35" s="52">
        <f>+[3]Cuadro25!B23</f>
        <v>18.489999999999998</v>
      </c>
      <c r="D35" s="52">
        <f>+[3]Cuadro25!C23</f>
        <v>8.3610000000000007</v>
      </c>
      <c r="E35" s="52">
        <f>+[3]Cuadro25!D23</f>
        <v>21.783333333333299</v>
      </c>
      <c r="F35" s="52">
        <f>+[3]Cuadro25!E23</f>
        <v>18.408999999999999</v>
      </c>
      <c r="G35" s="53">
        <f>+[3]Cuadro25!F23</f>
        <v>18.740333329999999</v>
      </c>
      <c r="H35" s="27">
        <f t="shared" si="0"/>
        <v>1.7998442609593157</v>
      </c>
      <c r="I35" s="26">
        <f t="shared" si="1"/>
        <v>-15.490436113236294</v>
      </c>
      <c r="J35" s="27">
        <f t="shared" si="2"/>
        <v>0.2401357002592481</v>
      </c>
      <c r="K35" s="26">
        <f t="shared" si="3"/>
        <v>0.26487295934705835</v>
      </c>
      <c r="L35" s="18"/>
    </row>
    <row r="36" spans="1:14">
      <c r="A36" s="16"/>
      <c r="B36" s="11" t="str">
        <f>+[3]Cuadro25!A24</f>
        <v>Quibdó</v>
      </c>
      <c r="C36" s="52">
        <f>+[3]Cuadro25!B24</f>
        <v>8.0670000000000002</v>
      </c>
      <c r="D36" s="52">
        <f>+[3]Cuadro25!C24</f>
        <v>8.8746666666666592</v>
      </c>
      <c r="E36" s="52">
        <f>+[3]Cuadro25!D24</f>
        <v>8.0933333333333302</v>
      </c>
      <c r="F36" s="52">
        <f>+[3]Cuadro25!E24</f>
        <v>8.7880000000000003</v>
      </c>
      <c r="G36" s="53">
        <f>+[3]Cuadro25!F24</f>
        <v>11.57433333</v>
      </c>
      <c r="H36" s="27">
        <f t="shared" si="0"/>
        <v>31.706114360491576</v>
      </c>
      <c r="I36" s="26">
        <f t="shared" si="1"/>
        <v>8.5831960461285384</v>
      </c>
      <c r="J36" s="27">
        <f t="shared" si="2"/>
        <v>0.14831169703818206</v>
      </c>
      <c r="K36" s="26">
        <f t="shared" si="3"/>
        <v>0.12644378112564228</v>
      </c>
      <c r="L36" s="18"/>
    </row>
    <row r="37" spans="1:14">
      <c r="A37" s="16"/>
      <c r="B37" s="11" t="str">
        <f>+[3]Cuadro25!A25</f>
        <v>Florencia</v>
      </c>
      <c r="C37" s="52">
        <f>+[3]Cuadro25!B25</f>
        <v>13.9</v>
      </c>
      <c r="D37" s="52">
        <f>+[3]Cuadro25!C25</f>
        <v>7.81633333333333</v>
      </c>
      <c r="E37" s="52">
        <f>+[3]Cuadro25!D25</f>
        <v>11.6976666666667</v>
      </c>
      <c r="F37" s="52">
        <f>+[3]Cuadro25!E25</f>
        <v>12.286666666666701</v>
      </c>
      <c r="G37" s="53">
        <f>+[3]Cuadro25!F25</f>
        <v>9.7696666669999992</v>
      </c>
      <c r="H37" s="27">
        <f t="shared" si="0"/>
        <v>-20.485621266956279</v>
      </c>
      <c r="I37" s="26">
        <f t="shared" si="1"/>
        <v>5.0351922035733576</v>
      </c>
      <c r="J37" s="27">
        <f t="shared" si="2"/>
        <v>0.12518698067252998</v>
      </c>
      <c r="K37" s="26">
        <f t="shared" si="3"/>
        <v>0.1767834081433465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tr">
        <f>IF(G46="","",1)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51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54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tr">
        <f>+[3]Cuadro26!A2</f>
        <v>Colombia</v>
      </c>
      <c r="C13" s="25">
        <f>+[3]Cuadro26!B2</f>
        <v>1617.70033333333</v>
      </c>
      <c r="D13" s="25">
        <f>+[3]Cuadro26!C2</f>
        <v>1849.10666666667</v>
      </c>
      <c r="E13" s="25">
        <f>+[3]Cuadro26!D2</f>
        <v>2391.5163333333298</v>
      </c>
      <c r="F13" s="25">
        <f>+[3]Cuadro26!E2</f>
        <v>2268.74866666667</v>
      </c>
      <c r="G13" s="25">
        <f>+[3]Cuadro26!F2</f>
        <v>2634.5386669999998</v>
      </c>
      <c r="H13" s="27">
        <f>IF(OR(OR(G13=0,F13=0),G13=""),"",(G13/F13-1)*100)</f>
        <v>16.122984696703412</v>
      </c>
      <c r="I13" s="26">
        <f>IF(OR(OR(G13=0,F13=0),F13=""),"",(F13/E13-1)*100)</f>
        <v>-5.133465532118886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C13-SUM(C15:C38)</f>
        <v>759.35799999999642</v>
      </c>
      <c r="D14" s="24">
        <f>D13-SUM(D15:D38)</f>
        <v>940.23233333333678</v>
      </c>
      <c r="E14" s="24">
        <f>E13-SUM(E15:E38)</f>
        <v>1089.4653333333285</v>
      </c>
      <c r="F14" s="24">
        <f>F13-SUM(F15:F38)</f>
        <v>1119.0700000000033</v>
      </c>
      <c r="G14" s="24">
        <f>G13-SUM(G15:G38)</f>
        <v>1273.6470004129994</v>
      </c>
      <c r="H14" s="24">
        <f t="shared" ref="H14:H37" si="0">IF(OR(OR(G14=0,F14=0),G14=""),"",(G14/F14-1)*100)</f>
        <v>13.812987606941096</v>
      </c>
      <c r="I14" s="26">
        <f t="shared" ref="I14:I37" si="1">IF(OR(OR(G14=0,F14=0),F14=""),"",(F14/E14-1)*100)</f>
        <v>2.7173573826434927</v>
      </c>
      <c r="J14" s="24">
        <f t="shared" ref="J14:J37" si="2">IF(G14=0,"",G14/$G$13*100)</f>
        <v>48.344213594835026</v>
      </c>
      <c r="K14" s="24">
        <f t="shared" ref="K14:K37" si="3">IF(F14=0,"",F14/$F$13*100)</f>
        <v>49.325428437350119</v>
      </c>
      <c r="L14" s="18"/>
    </row>
    <row r="15" spans="1:15">
      <c r="A15" s="16"/>
      <c r="B15" s="12" t="str">
        <f>+[3]Cuadro26!A3</f>
        <v>Bogotá</v>
      </c>
      <c r="C15" s="97">
        <f>+[3]Cuadro26!B3</f>
        <v>277.80566666666698</v>
      </c>
      <c r="D15" s="97">
        <f>+[3]Cuadro26!C3</f>
        <v>231.26</v>
      </c>
      <c r="E15" s="97">
        <f>+[3]Cuadro26!D3</f>
        <v>472.62966666666699</v>
      </c>
      <c r="F15" s="97">
        <f>+[3]Cuadro26!E3</f>
        <v>507.50766666666698</v>
      </c>
      <c r="G15" s="97">
        <f>+[3]Cuadro26!F3</f>
        <v>562.68433330000005</v>
      </c>
      <c r="H15" s="47">
        <f t="shared" si="0"/>
        <v>10.872085341239446</v>
      </c>
      <c r="I15" s="33">
        <f t="shared" si="1"/>
        <v>7.3795621519032739</v>
      </c>
      <c r="J15" s="47">
        <f t="shared" si="2"/>
        <v>21.357983481060067</v>
      </c>
      <c r="K15" s="33">
        <f t="shared" si="3"/>
        <v>22.369497076655747</v>
      </c>
      <c r="L15" s="18"/>
      <c r="N15" s="22" t="s">
        <v>2</v>
      </c>
      <c r="O15" s="31">
        <f>J15</f>
        <v>21.357983481060067</v>
      </c>
    </row>
    <row r="16" spans="1:15">
      <c r="A16" s="16"/>
      <c r="B16" s="11" t="str">
        <f>+[3]Cuadro26!A4</f>
        <v>Medellín</v>
      </c>
      <c r="C16" s="52">
        <f>+[3]Cuadro26!B4</f>
        <v>151.429</v>
      </c>
      <c r="D16" s="52">
        <f>+[3]Cuadro26!C4</f>
        <v>199.345</v>
      </c>
      <c r="E16" s="52">
        <f>+[3]Cuadro26!D4</f>
        <v>224.77166666666699</v>
      </c>
      <c r="F16" s="52">
        <f>+[3]Cuadro26!E4</f>
        <v>210.13233333333301</v>
      </c>
      <c r="G16" s="53">
        <f>+[3]Cuadro26!F4</f>
        <v>258.8283333</v>
      </c>
      <c r="H16" s="27">
        <f t="shared" si="0"/>
        <v>23.173968134366319</v>
      </c>
      <c r="I16" s="26">
        <f t="shared" si="1"/>
        <v>-6.512979838799648</v>
      </c>
      <c r="J16" s="27">
        <f t="shared" si="2"/>
        <v>9.8244271963839811</v>
      </c>
      <c r="K16" s="26">
        <f t="shared" si="3"/>
        <v>9.2620366645577921</v>
      </c>
      <c r="L16" s="18"/>
      <c r="N16" s="22" t="s">
        <v>12</v>
      </c>
      <c r="O16" s="31">
        <f>100-O15</f>
        <v>78.642016518939926</v>
      </c>
    </row>
    <row r="17" spans="1:12">
      <c r="A17" s="16"/>
      <c r="B17" s="11" t="str">
        <f>+[3]Cuadro26!A5</f>
        <v>Cali</v>
      </c>
      <c r="C17" s="52">
        <f>+[3]Cuadro26!B5</f>
        <v>142.376</v>
      </c>
      <c r="D17" s="52">
        <f>+[3]Cuadro26!C5</f>
        <v>200.14033333333299</v>
      </c>
      <c r="E17" s="52">
        <f>+[3]Cuadro26!D5</f>
        <v>236.731666666667</v>
      </c>
      <c r="F17" s="52">
        <f>+[3]Cuadro26!E5</f>
        <v>98.665666666666695</v>
      </c>
      <c r="G17" s="53">
        <f>+[3]Cuadro26!F5</f>
        <v>140.09800000000001</v>
      </c>
      <c r="H17" s="27">
        <f t="shared" si="0"/>
        <v>41.992655330966166</v>
      </c>
      <c r="I17" s="26">
        <f t="shared" si="1"/>
        <v>-58.321728539344875</v>
      </c>
      <c r="J17" s="27">
        <f t="shared" si="2"/>
        <v>5.3177431690358272</v>
      </c>
      <c r="K17" s="26">
        <f t="shared" si="3"/>
        <v>4.3489024640014433</v>
      </c>
      <c r="L17" s="18"/>
    </row>
    <row r="18" spans="1:12">
      <c r="A18" s="16"/>
      <c r="B18" s="11" t="str">
        <f>+[3]Cuadro26!A6</f>
        <v>Bucaramanga</v>
      </c>
      <c r="C18" s="52">
        <f>+[3]Cuadro26!B6</f>
        <v>41.863</v>
      </c>
      <c r="D18" s="52">
        <f>+[3]Cuadro26!C6</f>
        <v>53.001333333333299</v>
      </c>
      <c r="E18" s="52">
        <f>+[3]Cuadro26!D6</f>
        <v>68.3243333333333</v>
      </c>
      <c r="F18" s="52">
        <f>+[3]Cuadro26!E6</f>
        <v>74.267666666666699</v>
      </c>
      <c r="G18" s="53">
        <f>+[3]Cuadro26!F6</f>
        <v>67.506</v>
      </c>
      <c r="H18" s="27">
        <f t="shared" si="0"/>
        <v>-9.1044555055363237</v>
      </c>
      <c r="I18" s="26">
        <f t="shared" si="1"/>
        <v>8.6987066589259143</v>
      </c>
      <c r="J18" s="27">
        <f t="shared" si="2"/>
        <v>2.5623461460472847</v>
      </c>
      <c r="K18" s="26">
        <f t="shared" si="3"/>
        <v>3.2735078926033494</v>
      </c>
      <c r="L18" s="18"/>
    </row>
    <row r="19" spans="1:12">
      <c r="A19" s="16"/>
      <c r="B19" s="11" t="str">
        <f>+[3]Cuadro26!A7</f>
        <v>Ibagué</v>
      </c>
      <c r="C19" s="52">
        <f>+[3]Cuadro26!B7</f>
        <v>34.871000000000002</v>
      </c>
      <c r="D19" s="52">
        <f>+[3]Cuadro26!C7</f>
        <v>32.382666666666701</v>
      </c>
      <c r="E19" s="52">
        <f>+[3]Cuadro26!D7</f>
        <v>30.559333333333299</v>
      </c>
      <c r="F19" s="52">
        <f>+[3]Cuadro26!E7</f>
        <v>32.494333333333302</v>
      </c>
      <c r="G19" s="53">
        <f>+[3]Cuadro26!F7</f>
        <v>47.638333330000002</v>
      </c>
      <c r="H19" s="27">
        <f t="shared" si="0"/>
        <v>46.605049075223512</v>
      </c>
      <c r="I19" s="26">
        <f t="shared" si="1"/>
        <v>6.3319444141451742</v>
      </c>
      <c r="J19" s="27">
        <f t="shared" si="2"/>
        <v>1.8082229699914292</v>
      </c>
      <c r="K19" s="26">
        <f t="shared" si="3"/>
        <v>1.4322579583517812</v>
      </c>
      <c r="L19" s="18"/>
    </row>
    <row r="20" spans="1:12">
      <c r="A20" s="16"/>
      <c r="B20" s="11" t="str">
        <f>+[3]Cuadro26!A8</f>
        <v>Cúcuta</v>
      </c>
      <c r="C20" s="52">
        <f>+[3]Cuadro26!B8</f>
        <v>26.0386666666667</v>
      </c>
      <c r="D20" s="52">
        <f>+[3]Cuadro26!C8</f>
        <v>30.915666666666699</v>
      </c>
      <c r="E20" s="52">
        <f>+[3]Cuadro26!D8</f>
        <v>50.548000000000002</v>
      </c>
      <c r="F20" s="52">
        <f>+[3]Cuadro26!E8</f>
        <v>38.073666666666703</v>
      </c>
      <c r="G20" s="53">
        <f>+[3]Cuadro26!F8</f>
        <v>39.144333330000002</v>
      </c>
      <c r="H20" s="27">
        <f t="shared" si="0"/>
        <v>2.8120923385366092</v>
      </c>
      <c r="I20" s="26">
        <f t="shared" si="1"/>
        <v>-24.678193664107972</v>
      </c>
      <c r="J20" s="27">
        <f t="shared" si="2"/>
        <v>1.4858135817218585</v>
      </c>
      <c r="K20" s="26">
        <f t="shared" si="3"/>
        <v>1.678179131344943</v>
      </c>
      <c r="L20" s="18"/>
    </row>
    <row r="21" spans="1:12">
      <c r="A21" s="16"/>
      <c r="B21" s="11" t="str">
        <f>+[3]Cuadro26!A9</f>
        <v>Barranquilla</v>
      </c>
      <c r="C21" s="52">
        <f>+[3]Cuadro26!B9</f>
        <v>17.766666666666701</v>
      </c>
      <c r="D21" s="52">
        <f>+[3]Cuadro26!C9</f>
        <v>17.602333333333299</v>
      </c>
      <c r="E21" s="52">
        <f>+[3]Cuadro26!D9</f>
        <v>28.773</v>
      </c>
      <c r="F21" s="52">
        <f>+[3]Cuadro26!E9</f>
        <v>25.969000000000001</v>
      </c>
      <c r="G21" s="53">
        <f>+[3]Cuadro26!F9</f>
        <v>36.970999999999997</v>
      </c>
      <c r="H21" s="27">
        <f t="shared" si="0"/>
        <v>42.365897801224527</v>
      </c>
      <c r="I21" s="26">
        <f t="shared" si="1"/>
        <v>-9.7452472804365193</v>
      </c>
      <c r="J21" s="27">
        <f t="shared" si="2"/>
        <v>1.4033196955161638</v>
      </c>
      <c r="K21" s="26">
        <f t="shared" si="3"/>
        <v>1.1446397911565331</v>
      </c>
      <c r="L21" s="18"/>
    </row>
    <row r="22" spans="1:12">
      <c r="A22" s="16"/>
      <c r="B22" s="11" t="str">
        <f>+[3]Cuadro26!A10</f>
        <v>Pasto</v>
      </c>
      <c r="C22" s="52">
        <f>+[3]Cuadro26!B10</f>
        <v>20.059666666666701</v>
      </c>
      <c r="D22" s="52">
        <f>+[3]Cuadro26!C10</f>
        <v>17.515000000000001</v>
      </c>
      <c r="E22" s="52">
        <f>+[3]Cuadro26!D10</f>
        <v>21.708666666666701</v>
      </c>
      <c r="F22" s="52">
        <f>+[3]Cuadro26!E10</f>
        <v>21.261333333333301</v>
      </c>
      <c r="G22" s="53">
        <f>+[3]Cuadro26!F10</f>
        <v>31.100666669999999</v>
      </c>
      <c r="H22" s="27">
        <f t="shared" si="0"/>
        <v>46.278063479869779</v>
      </c>
      <c r="I22" s="26">
        <f t="shared" si="1"/>
        <v>-2.0606209501584649</v>
      </c>
      <c r="J22" s="27">
        <f t="shared" si="2"/>
        <v>1.1804976354898193</v>
      </c>
      <c r="K22" s="26">
        <f t="shared" si="3"/>
        <v>0.93713921007262757</v>
      </c>
      <c r="L22" s="18"/>
    </row>
    <row r="23" spans="1:12">
      <c r="A23" s="16"/>
      <c r="B23" s="11" t="str">
        <f>+[3]Cuadro26!A11</f>
        <v>Manizales</v>
      </c>
      <c r="C23" s="52">
        <f>+[3]Cuadro26!B11</f>
        <v>15.4876666666667</v>
      </c>
      <c r="D23" s="52">
        <f>+[3]Cuadro26!C11</f>
        <v>16.853999999999999</v>
      </c>
      <c r="E23" s="52">
        <f>+[3]Cuadro26!D11</f>
        <v>17.422000000000001</v>
      </c>
      <c r="F23" s="52">
        <f>+[3]Cuadro26!E11</f>
        <v>24.138000000000002</v>
      </c>
      <c r="G23" s="53">
        <f>+[3]Cuadro26!F11</f>
        <v>26.968666670000001</v>
      </c>
      <c r="H23" s="27">
        <f t="shared" si="0"/>
        <v>11.727014127102485</v>
      </c>
      <c r="I23" s="26">
        <f t="shared" si="1"/>
        <v>38.548961083687303</v>
      </c>
      <c r="J23" s="27">
        <f t="shared" si="2"/>
        <v>1.0236580319661712</v>
      </c>
      <c r="K23" s="26">
        <f t="shared" si="3"/>
        <v>1.0639345095666526</v>
      </c>
      <c r="L23" s="18"/>
    </row>
    <row r="24" spans="1:12">
      <c r="A24" s="16"/>
      <c r="B24" s="11" t="str">
        <f>+[3]Cuadro26!A12</f>
        <v>Pereira</v>
      </c>
      <c r="C24" s="52">
        <f>+[3]Cuadro26!B12</f>
        <v>19.434000000000001</v>
      </c>
      <c r="D24" s="52">
        <f>+[3]Cuadro26!C12</f>
        <v>17.533000000000001</v>
      </c>
      <c r="E24" s="52">
        <f>+[3]Cuadro26!D12</f>
        <v>33.314666666666703</v>
      </c>
      <c r="F24" s="52">
        <f>+[3]Cuadro26!E12</f>
        <v>20.876333333333299</v>
      </c>
      <c r="G24" s="53">
        <f>+[3]Cuadro26!F12</f>
        <v>25.025333329999999</v>
      </c>
      <c r="H24" s="27">
        <f t="shared" si="0"/>
        <v>19.874179677146554</v>
      </c>
      <c r="I24" s="26">
        <f t="shared" si="1"/>
        <v>-37.335908108540949</v>
      </c>
      <c r="J24" s="27">
        <f t="shared" si="2"/>
        <v>0.9498943266031783</v>
      </c>
      <c r="K24" s="26">
        <f t="shared" si="3"/>
        <v>0.92016950312991641</v>
      </c>
      <c r="L24" s="18"/>
    </row>
    <row r="25" spans="1:12">
      <c r="A25" s="16"/>
      <c r="B25" s="11" t="str">
        <f>+[3]Cuadro26!A13</f>
        <v>Neiva</v>
      </c>
      <c r="C25" s="52">
        <f>+[3]Cuadro26!B13</f>
        <v>13.5033333333333</v>
      </c>
      <c r="D25" s="52">
        <f>+[3]Cuadro26!C13</f>
        <v>12.882999999999999</v>
      </c>
      <c r="E25" s="52">
        <f>+[3]Cuadro26!D13</f>
        <v>21.455666666666701</v>
      </c>
      <c r="F25" s="52">
        <f>+[3]Cuadro26!E13</f>
        <v>19.004000000000001</v>
      </c>
      <c r="G25" s="53">
        <f>+[3]Cuadro26!F13</f>
        <v>20.716999999999999</v>
      </c>
      <c r="H25" s="27">
        <f t="shared" si="0"/>
        <v>9.01389181225003</v>
      </c>
      <c r="I25" s="26">
        <f t="shared" si="1"/>
        <v>-11.426662730902615</v>
      </c>
      <c r="J25" s="27">
        <f t="shared" si="2"/>
        <v>0.78636158426897751</v>
      </c>
      <c r="K25" s="26">
        <f t="shared" si="3"/>
        <v>0.83764236555657723</v>
      </c>
      <c r="L25" s="18"/>
    </row>
    <row r="26" spans="1:12">
      <c r="A26" s="16"/>
      <c r="B26" s="11" t="str">
        <f>+[3]Cuadro26!A14</f>
        <v>Cartagena</v>
      </c>
      <c r="C26" s="52">
        <f>+[3]Cuadro26!B14</f>
        <v>8.2539999999999996</v>
      </c>
      <c r="D26" s="52">
        <f>+[3]Cuadro26!C14</f>
        <v>12.274333333333299</v>
      </c>
      <c r="E26" s="52">
        <f>+[3]Cuadro26!D14</f>
        <v>13.886333333333299</v>
      </c>
      <c r="F26" s="52">
        <f>+[3]Cuadro26!E14</f>
        <v>6.8673333333333302</v>
      </c>
      <c r="G26" s="53">
        <f>+[3]Cuadro26!F14</f>
        <v>18.944333329999999</v>
      </c>
      <c r="H26" s="27">
        <f t="shared" si="0"/>
        <v>175.86156678963221</v>
      </c>
      <c r="I26" s="26">
        <f t="shared" si="1"/>
        <v>-50.54610048248869</v>
      </c>
      <c r="J26" s="27">
        <f t="shared" si="2"/>
        <v>0.71907592654816788</v>
      </c>
      <c r="K26" s="26">
        <f t="shared" si="3"/>
        <v>0.30269255621968355</v>
      </c>
      <c r="L26" s="18"/>
    </row>
    <row r="27" spans="1:12">
      <c r="A27" s="16"/>
      <c r="B27" s="11" t="str">
        <f>+[3]Cuadro26!A15</f>
        <v>Riohacha</v>
      </c>
      <c r="C27" s="52">
        <f>+[3]Cuadro26!B15</f>
        <v>6.7706666666666697</v>
      </c>
      <c r="D27" s="52">
        <f>+[3]Cuadro26!C15</f>
        <v>8.6986666666666697</v>
      </c>
      <c r="E27" s="52">
        <f>+[3]Cuadro26!D15</f>
        <v>7.6420000000000003</v>
      </c>
      <c r="F27" s="52">
        <f>+[3]Cuadro26!E15</f>
        <v>2.5793333333333299</v>
      </c>
      <c r="G27" s="53">
        <f>+[3]Cuadro26!F15</f>
        <v>11.89233333</v>
      </c>
      <c r="H27" s="27">
        <f t="shared" si="0"/>
        <v>361.0622898681836</v>
      </c>
      <c r="I27" s="26">
        <f t="shared" si="1"/>
        <v>-66.247928116548934</v>
      </c>
      <c r="J27" s="27">
        <f t="shared" si="2"/>
        <v>0.45140097881129337</v>
      </c>
      <c r="K27" s="26">
        <f t="shared" si="3"/>
        <v>0.1136896903226827</v>
      </c>
      <c r="L27" s="18"/>
    </row>
    <row r="28" spans="1:12">
      <c r="A28" s="16"/>
      <c r="B28" s="11" t="str">
        <f>+[3]Cuadro26!A16</f>
        <v>Armenia</v>
      </c>
      <c r="C28" s="52">
        <f>+[3]Cuadro26!B16</f>
        <v>17.1123333333333</v>
      </c>
      <c r="D28" s="52">
        <f>+[3]Cuadro26!C16</f>
        <v>14.481999999999999</v>
      </c>
      <c r="E28" s="52">
        <f>+[3]Cuadro26!D16</f>
        <v>13.933</v>
      </c>
      <c r="F28" s="52">
        <f>+[3]Cuadro26!E16</f>
        <v>9.3206666666666695</v>
      </c>
      <c r="G28" s="53">
        <f>+[3]Cuadro26!F16</f>
        <v>11.88366667</v>
      </c>
      <c r="H28" s="27">
        <f t="shared" si="0"/>
        <v>27.498033080609364</v>
      </c>
      <c r="I28" s="26">
        <f t="shared" si="1"/>
        <v>-33.103662767051823</v>
      </c>
      <c r="J28" s="27">
        <f t="shared" si="2"/>
        <v>0.45107201571393757</v>
      </c>
      <c r="K28" s="26">
        <f t="shared" si="3"/>
        <v>0.41082852427020666</v>
      </c>
      <c r="L28" s="18"/>
    </row>
    <row r="29" spans="1:12">
      <c r="A29" s="16"/>
      <c r="B29" s="11" t="str">
        <f>+[3]Cuadro26!A17</f>
        <v>Villavicencio</v>
      </c>
      <c r="C29" s="52">
        <f>+[3]Cuadro26!B17</f>
        <v>9.9226666666666699</v>
      </c>
      <c r="D29" s="52">
        <f>+[3]Cuadro26!C17</f>
        <v>7.95766666666667</v>
      </c>
      <c r="E29" s="52">
        <f>+[3]Cuadro26!D17</f>
        <v>10.3656666666667</v>
      </c>
      <c r="F29" s="52">
        <f>+[3]Cuadro26!E17</f>
        <v>14.8213333333333</v>
      </c>
      <c r="G29" s="53">
        <f>+[3]Cuadro26!F17</f>
        <v>11.86033333</v>
      </c>
      <c r="H29" s="27">
        <f t="shared" si="0"/>
        <v>-19.977959720222927</v>
      </c>
      <c r="I29" s="26">
        <f t="shared" si="1"/>
        <v>42.984853844421522</v>
      </c>
      <c r="J29" s="27">
        <f t="shared" si="2"/>
        <v>0.45018634490210729</v>
      </c>
      <c r="K29" s="26">
        <f t="shared" si="3"/>
        <v>0.65328229394000492</v>
      </c>
      <c r="L29" s="18"/>
    </row>
    <row r="30" spans="1:12">
      <c r="A30" s="16"/>
      <c r="B30" s="11" t="str">
        <f>+[3]Cuadro26!A18</f>
        <v>Sincelejo</v>
      </c>
      <c r="C30" s="52">
        <f>+[3]Cuadro26!B18</f>
        <v>8.1263333333333296</v>
      </c>
      <c r="D30" s="52">
        <f>+[3]Cuadro26!C18</f>
        <v>6.0486666666666702</v>
      </c>
      <c r="E30" s="52">
        <f>+[3]Cuadro26!D18</f>
        <v>8.7516666666666705</v>
      </c>
      <c r="F30" s="52">
        <f>+[3]Cuadro26!E18</f>
        <v>7.2956666666666701</v>
      </c>
      <c r="G30" s="53">
        <f>+[3]Cuadro26!F18</f>
        <v>11.77333333</v>
      </c>
      <c r="H30" s="27">
        <f t="shared" si="0"/>
        <v>61.374331749440223</v>
      </c>
      <c r="I30" s="26">
        <f t="shared" si="1"/>
        <v>-16.636831079794323</v>
      </c>
      <c r="J30" s="27">
        <f t="shared" si="2"/>
        <v>0.44688405896150774</v>
      </c>
      <c r="K30" s="26">
        <f t="shared" si="3"/>
        <v>0.32157227346763512</v>
      </c>
      <c r="L30" s="18"/>
    </row>
    <row r="31" spans="1:12">
      <c r="A31" s="16"/>
      <c r="B31" s="11" t="str">
        <f>+[3]Cuadro26!A19</f>
        <v>Santa Marta</v>
      </c>
      <c r="C31" s="52">
        <f>+[3]Cuadro26!B19</f>
        <v>7.1319999999999997</v>
      </c>
      <c r="D31" s="52">
        <f>+[3]Cuadro26!C19</f>
        <v>7.7463333333333297</v>
      </c>
      <c r="E31" s="52">
        <f>+[3]Cuadro26!D19</f>
        <v>6.78466666666667</v>
      </c>
      <c r="F31" s="52">
        <f>+[3]Cuadro26!E19</f>
        <v>8.91733333333333</v>
      </c>
      <c r="G31" s="53">
        <f>+[3]Cuadro26!F19</f>
        <v>10.385999999999999</v>
      </c>
      <c r="H31" s="27">
        <f t="shared" si="0"/>
        <v>16.469796650717726</v>
      </c>
      <c r="I31" s="26">
        <f t="shared" si="1"/>
        <v>31.433624840326104</v>
      </c>
      <c r="J31" s="27">
        <f t="shared" si="2"/>
        <v>0.39422461815019549</v>
      </c>
      <c r="K31" s="26">
        <f t="shared" si="3"/>
        <v>0.39305073604450891</v>
      </c>
      <c r="L31" s="18"/>
    </row>
    <row r="32" spans="1:12">
      <c r="A32" s="16"/>
      <c r="B32" s="66" t="str">
        <f>+[3]Cuadro26!A20</f>
        <v>Tunja</v>
      </c>
      <c r="C32" s="52">
        <f>+[3]Cuadro26!B20</f>
        <v>4.2916666666666696</v>
      </c>
      <c r="D32" s="52">
        <f>+[3]Cuadro26!C20</f>
        <v>2.1139999999999999</v>
      </c>
      <c r="E32" s="52">
        <f>+[3]Cuadro26!D20</f>
        <v>5.94</v>
      </c>
      <c r="F32" s="52">
        <f>+[3]Cuadro26!E20</f>
        <v>5.4383333333333299</v>
      </c>
      <c r="G32" s="53">
        <f>+[3]Cuadro26!F20</f>
        <v>6.7043333330000001</v>
      </c>
      <c r="H32" s="27">
        <f t="shared" si="0"/>
        <v>23.279190922464068</v>
      </c>
      <c r="I32" s="26">
        <f t="shared" si="1"/>
        <v>-8.4455667789001705</v>
      </c>
      <c r="J32" s="27">
        <f t="shared" si="2"/>
        <v>0.25447845639837785</v>
      </c>
      <c r="K32" s="26">
        <f t="shared" si="3"/>
        <v>0.23970629330764662</v>
      </c>
      <c r="L32" s="18"/>
    </row>
    <row r="33" spans="1:14">
      <c r="A33" s="16"/>
      <c r="B33" s="11" t="str">
        <f>+[3]Cuadro26!A21</f>
        <v>Valledupar</v>
      </c>
      <c r="C33" s="52">
        <f>+[3]Cuadro26!B21</f>
        <v>6.0110000000000001</v>
      </c>
      <c r="D33" s="52">
        <f>+[3]Cuadro26!C21</f>
        <v>3.38133333333333</v>
      </c>
      <c r="E33" s="52">
        <f>+[3]Cuadro26!D21</f>
        <v>6.649</v>
      </c>
      <c r="F33" s="52">
        <f>+[3]Cuadro26!E21</f>
        <v>4.8916666666666702</v>
      </c>
      <c r="G33" s="53">
        <f>+[3]Cuadro26!F21</f>
        <v>5.7606666669999997</v>
      </c>
      <c r="H33" s="27">
        <f t="shared" si="0"/>
        <v>17.764906310051011</v>
      </c>
      <c r="I33" s="26">
        <f t="shared" si="1"/>
        <v>-26.43003960495307</v>
      </c>
      <c r="J33" s="27">
        <f t="shared" si="2"/>
        <v>0.21865940853924842</v>
      </c>
      <c r="K33" s="26">
        <f t="shared" si="3"/>
        <v>0.21561077868769346</v>
      </c>
      <c r="L33" s="18"/>
    </row>
    <row r="34" spans="1:14">
      <c r="A34" s="16"/>
      <c r="B34" s="11" t="str">
        <f>+[3]Cuadro26!A22</f>
        <v>Popayán</v>
      </c>
      <c r="C34" s="52">
        <f>+[3]Cuadro26!B22</f>
        <v>11.757666666666699</v>
      </c>
      <c r="D34" s="52">
        <f>+[3]Cuadro26!C22</f>
        <v>8.3873333333333306</v>
      </c>
      <c r="E34" s="52">
        <f>+[3]Cuadro26!D22</f>
        <v>10.019</v>
      </c>
      <c r="F34" s="52">
        <f>+[3]Cuadro26!E22</f>
        <v>7.6203333333333303</v>
      </c>
      <c r="G34" s="53">
        <f>+[3]Cuadro26!F22</f>
        <v>5.3036666669999999</v>
      </c>
      <c r="H34" s="27">
        <f t="shared" si="0"/>
        <v>-30.401119806657594</v>
      </c>
      <c r="I34" s="26">
        <f t="shared" si="1"/>
        <v>-23.941178427654151</v>
      </c>
      <c r="J34" s="27">
        <f t="shared" si="2"/>
        <v>0.20131291802368526</v>
      </c>
      <c r="K34" s="26">
        <f t="shared" si="3"/>
        <v>0.33588265836997305</v>
      </c>
      <c r="L34" s="18"/>
    </row>
    <row r="35" spans="1:14">
      <c r="A35" s="16"/>
      <c r="B35" s="11" t="str">
        <f>+[3]Cuadro26!A23</f>
        <v>Montería</v>
      </c>
      <c r="C35" s="52">
        <f>+[3]Cuadro26!B23</f>
        <v>14.071999999999999</v>
      </c>
      <c r="D35" s="52">
        <f>+[3]Cuadro26!C23</f>
        <v>5.9359999999999999</v>
      </c>
      <c r="E35" s="52">
        <f>+[3]Cuadro26!D23</f>
        <v>9.7910000000000004</v>
      </c>
      <c r="F35" s="52">
        <f>+[3]Cuadro26!E23</f>
        <v>5.2346666666666701</v>
      </c>
      <c r="G35" s="53">
        <f>+[3]Cuadro26!F23</f>
        <v>5.1913333330000002</v>
      </c>
      <c r="H35" s="27">
        <f t="shared" si="0"/>
        <v>-0.82781457590428431</v>
      </c>
      <c r="I35" s="26">
        <f t="shared" si="1"/>
        <v>-46.535934361488408</v>
      </c>
      <c r="J35" s="27">
        <f t="shared" si="2"/>
        <v>0.19704904687967523</v>
      </c>
      <c r="K35" s="26">
        <f t="shared" si="3"/>
        <v>0.23072924487301791</v>
      </c>
      <c r="L35" s="18"/>
    </row>
    <row r="36" spans="1:14">
      <c r="A36" s="16"/>
      <c r="B36" s="11" t="str">
        <f>+[3]Cuadro26!A24</f>
        <v>Quibdó</v>
      </c>
      <c r="C36" s="52">
        <f>+[3]Cuadro26!B24</f>
        <v>1.1903333333333299</v>
      </c>
      <c r="D36" s="52">
        <f>+[3]Cuadro26!C24</f>
        <v>0.77133333333333298</v>
      </c>
      <c r="E36" s="52">
        <f>+[3]Cuadro26!D24</f>
        <v>0.98933333333333295</v>
      </c>
      <c r="F36" s="52">
        <f>+[3]Cuadro26!E24</f>
        <v>1.2713333333333301</v>
      </c>
      <c r="G36" s="53">
        <f>+[3]Cuadro26!F24</f>
        <v>2.9936666669999998</v>
      </c>
      <c r="H36" s="27">
        <f t="shared" si="0"/>
        <v>135.47456740954436</v>
      </c>
      <c r="I36" s="26">
        <f t="shared" si="1"/>
        <v>28.504043126684351</v>
      </c>
      <c r="J36" s="27">
        <f t="shared" si="2"/>
        <v>0.11363153270431768</v>
      </c>
      <c r="K36" s="26">
        <f t="shared" si="3"/>
        <v>5.6036763878355031E-2</v>
      </c>
      <c r="L36" s="18"/>
    </row>
    <row r="37" spans="1:14">
      <c r="A37" s="16"/>
      <c r="B37" s="11" t="str">
        <f>+[3]Cuadro26!A25</f>
        <v>Florencia</v>
      </c>
      <c r="C37" s="52">
        <f>+[3]Cuadro26!B25</f>
        <v>3.0670000000000002</v>
      </c>
      <c r="D37" s="52">
        <f>+[3]Cuadro26!C25</f>
        <v>1.6443333333333301</v>
      </c>
      <c r="E37" s="52">
        <f>+[3]Cuadro26!D25</f>
        <v>1.06066666666667</v>
      </c>
      <c r="F37" s="52">
        <f>+[3]Cuadro26!E25</f>
        <v>3.03066666666667</v>
      </c>
      <c r="G37" s="53">
        <f>+[3]Cuadro26!F25</f>
        <v>1.516</v>
      </c>
      <c r="H37" s="27">
        <f t="shared" si="0"/>
        <v>-49.978002639683297</v>
      </c>
      <c r="I37" s="26">
        <f t="shared" si="1"/>
        <v>185.73224387177817</v>
      </c>
      <c r="J37" s="27">
        <f t="shared" si="2"/>
        <v>5.7543281447688846E-2</v>
      </c>
      <c r="K37" s="26">
        <f t="shared" si="3"/>
        <v>0.13358318227110799</v>
      </c>
      <c r="L37" s="18"/>
    </row>
    <row r="38" spans="1:14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tr">
        <f>IF(G46="","",1)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>
  <sheetPr codeName="Hoja27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50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170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tr">
        <f>+[3]Cuadro27!A2</f>
        <v>Colombia</v>
      </c>
      <c r="C13" s="25">
        <f>+[3]Cuadro27!B2</f>
        <v>3160.3213333333301</v>
      </c>
      <c r="D13" s="25">
        <f>+[3]Cuadro27!C2</f>
        <v>3049.5230000000001</v>
      </c>
      <c r="E13" s="25">
        <f>+[3]Cuadro27!D2</f>
        <v>3522.8973333333302</v>
      </c>
      <c r="F13" s="25">
        <f>+[3]Cuadro27!E2</f>
        <v>3569.8933333333298</v>
      </c>
      <c r="G13" s="25">
        <f>+[3]Cuadro27!F2</f>
        <v>4007.2036670000002</v>
      </c>
      <c r="H13" s="27">
        <f>IF(OR(OR(G13=0,F13=0),G13=""),"",(G13/F13-1)*100)</f>
        <v>12.249955190071148</v>
      </c>
      <c r="I13" s="27">
        <f>IF(OR(OR(G13=0,F13=0),F13=""),"",(F13/E13-1)*100)</f>
        <v>1.3340156000382963</v>
      </c>
      <c r="J13" s="27">
        <f>IF(G13=0,"",G13/$G$13*100)</f>
        <v>100</v>
      </c>
      <c r="K13" s="27">
        <f>IF(F13=0,"",F13/$F$13*100)</f>
        <v>100</v>
      </c>
      <c r="L13" s="18"/>
    </row>
    <row r="14" spans="1:15">
      <c r="A14" s="16"/>
      <c r="B14" s="11" t="s">
        <v>3</v>
      </c>
      <c r="C14" s="24">
        <f>C13-SUM(C15:C38)</f>
        <v>1365.4489999999967</v>
      </c>
      <c r="D14" s="24">
        <f>D13-SUM(D15:D38)</f>
        <v>1351.779</v>
      </c>
      <c r="E14" s="24">
        <f>E13-SUM(E15:E38)</f>
        <v>1459.0073333333312</v>
      </c>
      <c r="F14" s="24">
        <f>F13-SUM(F15:F38)</f>
        <v>1584.5203333333304</v>
      </c>
      <c r="G14" s="25">
        <f>G13-SUM(G15:G38)</f>
        <v>1743.3570003330005</v>
      </c>
      <c r="H14" s="27">
        <f t="shared" ref="H14:H37" si="0">IF(OR(OR(G14=0,F14=0),G14=""),"",(G14/F14-1)*100)</f>
        <v>10.024274454435545</v>
      </c>
      <c r="I14" s="26">
        <f t="shared" ref="I14:I37" si="1">IF(OR(OR(G14=0,F14=0),F14=""),"",(F14/E14-1)*100)</f>
        <v>8.6026298245701849</v>
      </c>
      <c r="J14" s="27">
        <f t="shared" ref="J14:J37" si="2">IF(G14=0,"",G14/$G$13*100)</f>
        <v>43.505575089428078</v>
      </c>
      <c r="K14" s="26">
        <f t="shared" ref="K14:K37" si="3">IF(F14=0,"",F14/$F$13*100)</f>
        <v>44.385649244421835</v>
      </c>
      <c r="L14" s="18"/>
    </row>
    <row r="15" spans="1:15">
      <c r="A15" s="16"/>
      <c r="B15" s="12" t="str">
        <f>+[3]Cuadro27!A3</f>
        <v>Bogotá</v>
      </c>
      <c r="C15" s="97">
        <f>+[3]Cuadro27!B3</f>
        <v>693.07500000000005</v>
      </c>
      <c r="D15" s="97">
        <f>+[3]Cuadro27!C3</f>
        <v>570.41399999999999</v>
      </c>
      <c r="E15" s="97">
        <f>+[3]Cuadro27!D3</f>
        <v>800.035666666667</v>
      </c>
      <c r="F15" s="97">
        <f>+[3]Cuadro27!E3</f>
        <v>815.73566666666704</v>
      </c>
      <c r="G15" s="97">
        <f>+[3]Cuadro27!F3</f>
        <v>931.04866670000001</v>
      </c>
      <c r="H15" s="47">
        <f t="shared" si="0"/>
        <v>14.136074312471258</v>
      </c>
      <c r="I15" s="33">
        <f t="shared" si="1"/>
        <v>1.9624125091089795</v>
      </c>
      <c r="J15" s="47">
        <f t="shared" si="2"/>
        <v>23.234373495096921</v>
      </c>
      <c r="K15" s="33">
        <f t="shared" si="3"/>
        <v>22.850421301103335</v>
      </c>
      <c r="L15" s="18"/>
      <c r="N15" s="22" t="s">
        <v>2</v>
      </c>
      <c r="O15" s="31">
        <f>J15</f>
        <v>23.234373495096921</v>
      </c>
    </row>
    <row r="16" spans="1:15">
      <c r="A16" s="16"/>
      <c r="B16" s="11" t="str">
        <f>+[3]Cuadro27!A4</f>
        <v>Medellín</v>
      </c>
      <c r="C16" s="52">
        <f>+[3]Cuadro27!B4</f>
        <v>171.21100000000001</v>
      </c>
      <c r="D16" s="52">
        <f>+[3]Cuadro27!C4</f>
        <v>261.66666666666703</v>
      </c>
      <c r="E16" s="52">
        <f>+[3]Cuadro27!D4</f>
        <v>278.93833333333299</v>
      </c>
      <c r="F16" s="52">
        <f>+[3]Cuadro27!E4</f>
        <v>303.48500000000001</v>
      </c>
      <c r="G16" s="53">
        <f>+[3]Cuadro27!F4</f>
        <v>385.51966670000002</v>
      </c>
      <c r="H16" s="27">
        <f t="shared" si="0"/>
        <v>27.030880175296957</v>
      </c>
      <c r="I16" s="26">
        <f t="shared" si="1"/>
        <v>8.8000334602034158</v>
      </c>
      <c r="J16" s="27">
        <f t="shared" si="2"/>
        <v>9.6206656495855114</v>
      </c>
      <c r="K16" s="26">
        <f t="shared" si="3"/>
        <v>8.5012343972929258</v>
      </c>
      <c r="L16" s="18"/>
      <c r="N16" s="22" t="s">
        <v>12</v>
      </c>
      <c r="O16" s="31">
        <f>100-O15</f>
        <v>76.765626504903082</v>
      </c>
    </row>
    <row r="17" spans="1:12">
      <c r="A17" s="16"/>
      <c r="B17" s="11" t="str">
        <f>+[3]Cuadro27!A5</f>
        <v>Cali</v>
      </c>
      <c r="C17" s="52">
        <f>+[3]Cuadro27!B5</f>
        <v>221.56633333333301</v>
      </c>
      <c r="D17" s="52">
        <f>+[3]Cuadro27!C5</f>
        <v>270.952</v>
      </c>
      <c r="E17" s="52">
        <f>+[3]Cuadro27!D5</f>
        <v>274.197</v>
      </c>
      <c r="F17" s="52">
        <f>+[3]Cuadro27!E5</f>
        <v>180.74633333333301</v>
      </c>
      <c r="G17" s="53">
        <f>+[3]Cuadro27!F5</f>
        <v>198.17133329999999</v>
      </c>
      <c r="H17" s="27">
        <f t="shared" si="0"/>
        <v>9.6405828241791891</v>
      </c>
      <c r="I17" s="26">
        <f t="shared" si="1"/>
        <v>-34.081578816204036</v>
      </c>
      <c r="J17" s="27">
        <f t="shared" si="2"/>
        <v>4.9453771200095069</v>
      </c>
      <c r="K17" s="26">
        <f t="shared" si="3"/>
        <v>5.0630737799822176</v>
      </c>
      <c r="L17" s="18"/>
    </row>
    <row r="18" spans="1:12">
      <c r="A18" s="16"/>
      <c r="B18" s="11" t="str">
        <f>+[3]Cuadro27!A6</f>
        <v>Bucaramanga</v>
      </c>
      <c r="C18" s="52">
        <f>+[3]Cuadro27!B6</f>
        <v>152.79466666666701</v>
      </c>
      <c r="D18" s="52">
        <f>+[3]Cuadro27!C6</f>
        <v>105.23399999999999</v>
      </c>
      <c r="E18" s="52">
        <f>+[3]Cuadro27!D6</f>
        <v>142.315333333333</v>
      </c>
      <c r="F18" s="52">
        <f>+[3]Cuadro27!E6</f>
        <v>117.33433333333301</v>
      </c>
      <c r="G18" s="53">
        <f>+[3]Cuadro27!F6</f>
        <v>135.411</v>
      </c>
      <c r="H18" s="27">
        <f t="shared" si="0"/>
        <v>15.406118697852333</v>
      </c>
      <c r="I18" s="26">
        <f t="shared" si="1"/>
        <v>-17.553273716114013</v>
      </c>
      <c r="J18" s="27">
        <f t="shared" si="2"/>
        <v>3.3791893612778527</v>
      </c>
      <c r="K18" s="26">
        <f t="shared" si="3"/>
        <v>3.2867742080062086</v>
      </c>
      <c r="L18" s="18"/>
    </row>
    <row r="19" spans="1:12">
      <c r="A19" s="16"/>
      <c r="B19" s="11" t="str">
        <f>+[3]Cuadro27!A7</f>
        <v>Barranquilla</v>
      </c>
      <c r="C19" s="52">
        <f>+[3]Cuadro27!B7</f>
        <v>50.491666666666703</v>
      </c>
      <c r="D19" s="52">
        <f>+[3]Cuadro27!C7</f>
        <v>65.536000000000001</v>
      </c>
      <c r="E19" s="52">
        <f>+[3]Cuadro27!D7</f>
        <v>73.643666666666704</v>
      </c>
      <c r="F19" s="52">
        <f>+[3]Cuadro27!E7</f>
        <v>70.894000000000005</v>
      </c>
      <c r="G19" s="53">
        <f>+[3]Cuadro27!F7</f>
        <v>110.3463333</v>
      </c>
      <c r="H19" s="27">
        <f t="shared" si="0"/>
        <v>55.64974934409117</v>
      </c>
      <c r="I19" s="26">
        <f t="shared" si="1"/>
        <v>-3.7337449248860954</v>
      </c>
      <c r="J19" s="27">
        <f t="shared" si="2"/>
        <v>2.7536991495770655</v>
      </c>
      <c r="K19" s="26">
        <f t="shared" si="3"/>
        <v>1.9858856660516491</v>
      </c>
      <c r="L19" s="18"/>
    </row>
    <row r="20" spans="1:12">
      <c r="A20" s="16"/>
      <c r="B20" s="11" t="str">
        <f>+[3]Cuadro27!A8</f>
        <v>Cúcuta</v>
      </c>
      <c r="C20" s="52">
        <f>+[3]Cuadro27!B8</f>
        <v>71.542333333333303</v>
      </c>
      <c r="D20" s="52">
        <f>+[3]Cuadro27!C8</f>
        <v>54.271999999999998</v>
      </c>
      <c r="E20" s="52">
        <f>+[3]Cuadro27!D8</f>
        <v>81.582666666666697</v>
      </c>
      <c r="F20" s="52">
        <f>+[3]Cuadro27!E8</f>
        <v>65.474000000000004</v>
      </c>
      <c r="G20" s="53">
        <f>+[3]Cuadro27!F8</f>
        <v>86.477666670000005</v>
      </c>
      <c r="H20" s="27">
        <f t="shared" si="0"/>
        <v>32.079400479579689</v>
      </c>
      <c r="I20" s="26">
        <f t="shared" si="1"/>
        <v>-19.745207315279412</v>
      </c>
      <c r="J20" s="27">
        <f t="shared" si="2"/>
        <v>2.1580551890126825</v>
      </c>
      <c r="K20" s="26">
        <f t="shared" si="3"/>
        <v>1.8340604014312305</v>
      </c>
      <c r="L20" s="18"/>
    </row>
    <row r="21" spans="1:12">
      <c r="A21" s="16"/>
      <c r="B21" s="11" t="str">
        <f>+[3]Cuadro27!A9</f>
        <v>Ibagué</v>
      </c>
      <c r="C21" s="52">
        <f>+[3]Cuadro27!B9</f>
        <v>48.470999999999997</v>
      </c>
      <c r="D21" s="52">
        <f>+[3]Cuadro27!C9</f>
        <v>44.5833333333333</v>
      </c>
      <c r="E21" s="52">
        <f>+[3]Cuadro27!D9</f>
        <v>43.664333333333303</v>
      </c>
      <c r="F21" s="52">
        <f>+[3]Cuadro27!E9</f>
        <v>61.267666666666699</v>
      </c>
      <c r="G21" s="53">
        <f>+[3]Cuadro27!F9</f>
        <v>53.561333329999997</v>
      </c>
      <c r="H21" s="27">
        <f t="shared" si="0"/>
        <v>-12.578140732197019</v>
      </c>
      <c r="I21" s="26">
        <f t="shared" si="1"/>
        <v>40.31513134289635</v>
      </c>
      <c r="J21" s="27">
        <f t="shared" si="2"/>
        <v>1.3366261807725579</v>
      </c>
      <c r="K21" s="26">
        <f t="shared" si="3"/>
        <v>1.7162324177753234</v>
      </c>
      <c r="L21" s="18"/>
    </row>
    <row r="22" spans="1:12">
      <c r="A22" s="16"/>
      <c r="B22" s="11" t="str">
        <f>+[3]Cuadro27!A10</f>
        <v>Pasto</v>
      </c>
      <c r="C22" s="52">
        <f>+[3]Cuadro27!B10</f>
        <v>28.641999999999999</v>
      </c>
      <c r="D22" s="52">
        <f>+[3]Cuadro27!C10</f>
        <v>20.981666666666701</v>
      </c>
      <c r="E22" s="52">
        <f>+[3]Cuadro27!D10</f>
        <v>24.439333333333298</v>
      </c>
      <c r="F22" s="52">
        <f>+[3]Cuadro27!E10</f>
        <v>34.887999999999998</v>
      </c>
      <c r="G22" s="53">
        <f>+[3]Cuadro27!F10</f>
        <v>40.398000000000003</v>
      </c>
      <c r="H22" s="27">
        <f t="shared" si="0"/>
        <v>15.793396010089445</v>
      </c>
      <c r="I22" s="26">
        <f t="shared" si="1"/>
        <v>42.753484819553364</v>
      </c>
      <c r="J22" s="27">
        <f t="shared" si="2"/>
        <v>1.0081344338118965</v>
      </c>
      <c r="K22" s="26">
        <f t="shared" si="3"/>
        <v>0.97728410185925352</v>
      </c>
      <c r="L22" s="18"/>
    </row>
    <row r="23" spans="1:12">
      <c r="A23" s="16"/>
      <c r="B23" s="11" t="str">
        <f>+[3]Cuadro27!A11</f>
        <v>Manizales</v>
      </c>
      <c r="C23" s="52">
        <f>+[3]Cuadro27!B11</f>
        <v>32.629666666666701</v>
      </c>
      <c r="D23" s="52">
        <f>+[3]Cuadro27!C11</f>
        <v>34.031333333333301</v>
      </c>
      <c r="E23" s="52">
        <f>+[3]Cuadro27!D11</f>
        <v>36.307000000000002</v>
      </c>
      <c r="F23" s="52">
        <f>+[3]Cuadro27!E11</f>
        <v>44.916333333333299</v>
      </c>
      <c r="G23" s="53">
        <f>+[3]Cuadro27!F11</f>
        <v>40.261333329999999</v>
      </c>
      <c r="H23" s="27">
        <f t="shared" si="0"/>
        <v>-10.363713281731146</v>
      </c>
      <c r="I23" s="26">
        <f t="shared" si="1"/>
        <v>23.712599039670845</v>
      </c>
      <c r="J23" s="27">
        <f t="shared" si="2"/>
        <v>1.004723909132917</v>
      </c>
      <c r="K23" s="26">
        <f t="shared" si="3"/>
        <v>1.258198190795617</v>
      </c>
      <c r="L23" s="18"/>
    </row>
    <row r="24" spans="1:12">
      <c r="A24" s="16"/>
      <c r="B24" s="11" t="str">
        <f>+[3]Cuadro27!A12</f>
        <v>Neiva</v>
      </c>
      <c r="C24" s="52">
        <f>+[3]Cuadro27!B12</f>
        <v>42.490333333333297</v>
      </c>
      <c r="D24" s="52">
        <f>+[3]Cuadro27!C12</f>
        <v>33.191333333333297</v>
      </c>
      <c r="E24" s="52">
        <f>+[3]Cuadro27!D12</f>
        <v>40.898000000000003</v>
      </c>
      <c r="F24" s="52">
        <f>+[3]Cuadro27!E12</f>
        <v>41.097333333333303</v>
      </c>
      <c r="G24" s="53">
        <f>+[3]Cuadro27!F12</f>
        <v>40.225333329999998</v>
      </c>
      <c r="H24" s="27">
        <f t="shared" si="0"/>
        <v>-2.121792176296855</v>
      </c>
      <c r="I24" s="26">
        <f t="shared" si="1"/>
        <v>0.48739139648221741</v>
      </c>
      <c r="J24" s="27">
        <f t="shared" si="2"/>
        <v>1.0038255270442684</v>
      </c>
      <c r="K24" s="26">
        <f t="shared" si="3"/>
        <v>1.1512202045252522</v>
      </c>
      <c r="L24" s="18"/>
    </row>
    <row r="25" spans="1:12">
      <c r="A25" s="16"/>
      <c r="B25" s="11" t="str">
        <f>+[3]Cuadro27!A13</f>
        <v>Villavicencio</v>
      </c>
      <c r="C25" s="52">
        <f>+[3]Cuadro27!B13</f>
        <v>41.246333333333297</v>
      </c>
      <c r="D25" s="52">
        <f>+[3]Cuadro27!C13</f>
        <v>42.1696666666667</v>
      </c>
      <c r="E25" s="52">
        <f>+[3]Cuadro27!D13</f>
        <v>30.477</v>
      </c>
      <c r="F25" s="52">
        <f>+[3]Cuadro27!E13</f>
        <v>32.186333333333302</v>
      </c>
      <c r="G25" s="53">
        <f>+[3]Cuadro27!F13</f>
        <v>31.059666669999999</v>
      </c>
      <c r="H25" s="27">
        <f t="shared" si="0"/>
        <v>-3.5004504914093015</v>
      </c>
      <c r="I25" s="26">
        <f t="shared" si="1"/>
        <v>5.6086010215352644</v>
      </c>
      <c r="J25" s="27">
        <f t="shared" si="2"/>
        <v>0.77509578377015387</v>
      </c>
      <c r="K25" s="26">
        <f t="shared" si="3"/>
        <v>0.90160490322773423</v>
      </c>
      <c r="L25" s="18"/>
    </row>
    <row r="26" spans="1:12">
      <c r="A26" s="16"/>
      <c r="B26" s="11" t="str">
        <f>+[3]Cuadro27!A14</f>
        <v>Valledupar</v>
      </c>
      <c r="C26" s="52">
        <f>+[3]Cuadro27!B14</f>
        <v>32.731999999999999</v>
      </c>
      <c r="D26" s="52">
        <f>+[3]Cuadro27!C14</f>
        <v>27.564</v>
      </c>
      <c r="E26" s="52">
        <f>+[3]Cuadro27!D14</f>
        <v>35.893333333333302</v>
      </c>
      <c r="F26" s="52">
        <f>+[3]Cuadro27!E14</f>
        <v>27.196000000000002</v>
      </c>
      <c r="G26" s="53">
        <f>+[3]Cuadro27!F14</f>
        <v>30.405999999999999</v>
      </c>
      <c r="H26" s="27">
        <f t="shared" si="0"/>
        <v>11.803206353875551</v>
      </c>
      <c r="I26" s="26">
        <f t="shared" si="1"/>
        <v>-24.231054977711675</v>
      </c>
      <c r="J26" s="27">
        <f t="shared" si="2"/>
        <v>0.7587834940958591</v>
      </c>
      <c r="K26" s="26">
        <f t="shared" si="3"/>
        <v>0.7618154790806082</v>
      </c>
      <c r="L26" s="18"/>
    </row>
    <row r="27" spans="1:12">
      <c r="A27" s="16"/>
      <c r="B27" s="11" t="str">
        <f>+[3]Cuadro27!A15</f>
        <v>Armenia</v>
      </c>
      <c r="C27" s="52">
        <f>+[3]Cuadro27!B15</f>
        <v>24.182666666666702</v>
      </c>
      <c r="D27" s="52">
        <f>+[3]Cuadro27!C15</f>
        <v>18.920666666666701</v>
      </c>
      <c r="E27" s="52">
        <f>+[3]Cuadro27!D15</f>
        <v>23.468333333333302</v>
      </c>
      <c r="F27" s="52">
        <f>+[3]Cuadro27!E15</f>
        <v>26.866333333333301</v>
      </c>
      <c r="G27" s="53">
        <f>+[3]Cuadro27!F15</f>
        <v>24.978333330000002</v>
      </c>
      <c r="H27" s="27">
        <f t="shared" si="0"/>
        <v>-7.0273824861349476</v>
      </c>
      <c r="I27" s="26">
        <f t="shared" si="1"/>
        <v>14.47908529223778</v>
      </c>
      <c r="J27" s="27">
        <f t="shared" si="2"/>
        <v>0.62333575744354608</v>
      </c>
      <c r="K27" s="26">
        <f t="shared" si="3"/>
        <v>0.75258084275160397</v>
      </c>
      <c r="L27" s="18"/>
    </row>
    <row r="28" spans="1:12">
      <c r="A28" s="16"/>
      <c r="B28" s="11" t="str">
        <f>+[3]Cuadro27!A16</f>
        <v>Sincelejo</v>
      </c>
      <c r="C28" s="52">
        <f>+[3]Cuadro27!B16</f>
        <v>22.56</v>
      </c>
      <c r="D28" s="52">
        <f>+[3]Cuadro27!C16</f>
        <v>12.9723333333333</v>
      </c>
      <c r="E28" s="52">
        <f>+[3]Cuadro27!D16</f>
        <v>31.129000000000001</v>
      </c>
      <c r="F28" s="52">
        <f>+[3]Cuadro27!E16</f>
        <v>15.0613333333333</v>
      </c>
      <c r="G28" s="53">
        <f>+[3]Cuadro27!F16</f>
        <v>22.303999999999998</v>
      </c>
      <c r="H28" s="27">
        <f t="shared" si="0"/>
        <v>48.087818696884163</v>
      </c>
      <c r="I28" s="26">
        <f t="shared" si="1"/>
        <v>-51.616392003169722</v>
      </c>
      <c r="J28" s="27">
        <f t="shared" si="2"/>
        <v>0.55659761403387631</v>
      </c>
      <c r="K28" s="26">
        <f t="shared" si="3"/>
        <v>0.4218986935183866</v>
      </c>
      <c r="L28" s="18"/>
    </row>
    <row r="29" spans="1:12">
      <c r="A29" s="16"/>
      <c r="B29" s="11" t="str">
        <f>+[3]Cuadro27!A17</f>
        <v>Pereira</v>
      </c>
      <c r="C29" s="52">
        <f>+[3]Cuadro27!B17</f>
        <v>25.880666666666698</v>
      </c>
      <c r="D29" s="52">
        <f>+[3]Cuadro27!C17</f>
        <v>15.303333333333301</v>
      </c>
      <c r="E29" s="52">
        <f>+[3]Cuadro27!D17</f>
        <v>21.259333333333299</v>
      </c>
      <c r="F29" s="52">
        <f>+[3]Cuadro27!E17</f>
        <v>28.6473333333333</v>
      </c>
      <c r="G29" s="53">
        <f>+[3]Cuadro27!F17</f>
        <v>21.095333329999999</v>
      </c>
      <c r="H29" s="27">
        <f t="shared" si="0"/>
        <v>-26.361965057829618</v>
      </c>
      <c r="I29" s="26">
        <f t="shared" si="1"/>
        <v>34.751795289911946</v>
      </c>
      <c r="J29" s="27">
        <f t="shared" si="2"/>
        <v>0.52643526715958155</v>
      </c>
      <c r="K29" s="26">
        <f t="shared" si="3"/>
        <v>0.80247028856137614</v>
      </c>
      <c r="L29" s="18"/>
    </row>
    <row r="30" spans="1:12">
      <c r="A30" s="16"/>
      <c r="B30" s="11" t="str">
        <f>+[3]Cuadro27!A18</f>
        <v>Cartagena</v>
      </c>
      <c r="C30" s="52">
        <f>+[3]Cuadro27!B18</f>
        <v>23.844000000000001</v>
      </c>
      <c r="D30" s="52">
        <f>+[3]Cuadro27!C18</f>
        <v>23.107333333333301</v>
      </c>
      <c r="E30" s="52">
        <f>+[3]Cuadro27!D18</f>
        <v>33.483333333333299</v>
      </c>
      <c r="F30" s="52">
        <f>+[3]Cuadro27!E18</f>
        <v>29.3073333333333</v>
      </c>
      <c r="G30" s="53">
        <f>+[3]Cuadro27!F18</f>
        <v>20.925666669999998</v>
      </c>
      <c r="H30" s="27">
        <f t="shared" si="0"/>
        <v>-28.599212927367368</v>
      </c>
      <c r="I30" s="26">
        <f t="shared" si="1"/>
        <v>-12.471876555500261</v>
      </c>
      <c r="J30" s="27">
        <f t="shared" si="2"/>
        <v>0.52220122581555817</v>
      </c>
      <c r="K30" s="26">
        <f t="shared" si="3"/>
        <v>0.82095823591367789</v>
      </c>
      <c r="L30" s="18"/>
    </row>
    <row r="31" spans="1:12">
      <c r="A31" s="16"/>
      <c r="B31" s="11" t="str">
        <f>+[3]Cuadro27!A19</f>
        <v>Santa Marta</v>
      </c>
      <c r="C31" s="52">
        <f>+[3]Cuadro27!B19</f>
        <v>24.972000000000001</v>
      </c>
      <c r="D31" s="52">
        <f>+[3]Cuadro27!C19</f>
        <v>35.082333333333303</v>
      </c>
      <c r="E31" s="52">
        <f>+[3]Cuadro27!D19</f>
        <v>10.2703333333333</v>
      </c>
      <c r="F31" s="52">
        <f>+[3]Cuadro27!E19</f>
        <v>17.622333333333302</v>
      </c>
      <c r="G31" s="53">
        <f>+[3]Cuadro27!F19</f>
        <v>19.887666670000002</v>
      </c>
      <c r="H31" s="27">
        <f t="shared" si="0"/>
        <v>12.854900051071771</v>
      </c>
      <c r="I31" s="26">
        <f t="shared" si="1"/>
        <v>71.584823601960593</v>
      </c>
      <c r="J31" s="27">
        <f t="shared" si="2"/>
        <v>0.49629787559285538</v>
      </c>
      <c r="K31" s="26">
        <f t="shared" si="3"/>
        <v>0.49363753165360647</v>
      </c>
      <c r="L31" s="18"/>
    </row>
    <row r="32" spans="1:12">
      <c r="A32" s="16"/>
      <c r="B32" s="66" t="str">
        <f>+[3]Cuadro27!A20</f>
        <v>Popayán</v>
      </c>
      <c r="C32" s="52">
        <f>+[3]Cuadro27!B20</f>
        <v>17.382999999999999</v>
      </c>
      <c r="D32" s="52">
        <f>+[3]Cuadro27!C20</f>
        <v>20.297333333333299</v>
      </c>
      <c r="E32" s="52">
        <f>+[3]Cuadro27!D20</f>
        <v>28.2663333333333</v>
      </c>
      <c r="F32" s="52">
        <f>+[3]Cuadro27!E20</f>
        <v>24.348333333333301</v>
      </c>
      <c r="G32" s="53">
        <f>+[3]Cuadro27!F20</f>
        <v>19.47366667</v>
      </c>
      <c r="H32" s="27">
        <f t="shared" si="0"/>
        <v>-20.02053527277695</v>
      </c>
      <c r="I32" s="26">
        <f t="shared" si="1"/>
        <v>-13.861012511940018</v>
      </c>
      <c r="J32" s="27">
        <f t="shared" si="2"/>
        <v>0.48596648157339595</v>
      </c>
      <c r="K32" s="26">
        <f t="shared" si="3"/>
        <v>0.68204652239842811</v>
      </c>
      <c r="L32" s="18"/>
    </row>
    <row r="33" spans="1:14">
      <c r="A33" s="16"/>
      <c r="B33" s="11" t="str">
        <f>+[3]Cuadro27!A21</f>
        <v>Riohacha</v>
      </c>
      <c r="C33" s="52">
        <f>+[3]Cuadro27!B21</f>
        <v>18.6606666666667</v>
      </c>
      <c r="D33" s="52">
        <f>+[3]Cuadro27!C21</f>
        <v>17.6956666666667</v>
      </c>
      <c r="E33" s="52">
        <f>+[3]Cuadro27!D21</f>
        <v>19.41</v>
      </c>
      <c r="F33" s="52">
        <f>+[3]Cuadro27!E21</f>
        <v>11.913</v>
      </c>
      <c r="G33" s="53">
        <f>+[3]Cuadro27!F21</f>
        <v>16.579333330000001</v>
      </c>
      <c r="H33" s="27">
        <f t="shared" si="0"/>
        <v>39.170094266767407</v>
      </c>
      <c r="I33" s="26">
        <f t="shared" si="1"/>
        <v>-38.624420401854707</v>
      </c>
      <c r="J33" s="27">
        <f t="shared" si="2"/>
        <v>0.41373822515021169</v>
      </c>
      <c r="K33" s="26">
        <f t="shared" si="3"/>
        <v>0.33370744970904864</v>
      </c>
      <c r="L33" s="18"/>
    </row>
    <row r="34" spans="1:14">
      <c r="A34" s="16"/>
      <c r="B34" s="11" t="str">
        <f>+[3]Cuadro27!A22</f>
        <v>Tunja</v>
      </c>
      <c r="C34" s="52">
        <f>+[3]Cuadro27!B22</f>
        <v>12.482666666666701</v>
      </c>
      <c r="D34" s="52">
        <f>+[3]Cuadro27!C22</f>
        <v>6.23166666666667</v>
      </c>
      <c r="E34" s="52">
        <f>+[3]Cuadro27!D22</f>
        <v>13.8053333333333</v>
      </c>
      <c r="F34" s="52">
        <f>+[3]Cuadro27!E22</f>
        <v>13.1126666666667</v>
      </c>
      <c r="G34" s="53">
        <f>+[3]Cuadro27!F22</f>
        <v>11.91366667</v>
      </c>
      <c r="H34" s="27">
        <f t="shared" si="0"/>
        <v>-9.1438303675837389</v>
      </c>
      <c r="I34" s="26">
        <f t="shared" si="1"/>
        <v>-5.0173845856669068</v>
      </c>
      <c r="J34" s="27">
        <f t="shared" si="2"/>
        <v>0.29730624295717883</v>
      </c>
      <c r="K34" s="26">
        <f t="shared" si="3"/>
        <v>0.36731256209335983</v>
      </c>
      <c r="L34" s="18"/>
    </row>
    <row r="35" spans="1:14">
      <c r="A35" s="16"/>
      <c r="B35" s="11" t="str">
        <f>+[3]Cuadro27!A23</f>
        <v>Montería</v>
      </c>
      <c r="C35" s="52">
        <f>+[3]Cuadro27!B23</f>
        <v>26.642666666666699</v>
      </c>
      <c r="D35" s="52">
        <f>+[3]Cuadro27!C23</f>
        <v>7.6036666666666699</v>
      </c>
      <c r="E35" s="52">
        <f>+[3]Cuadro27!D23</f>
        <v>12.145</v>
      </c>
      <c r="F35" s="52">
        <f>+[3]Cuadro27!E23</f>
        <v>9.5016666666666705</v>
      </c>
      <c r="G35" s="53">
        <f>+[3]Cuadro27!F23</f>
        <v>9.1156666669999993</v>
      </c>
      <c r="H35" s="27">
        <f t="shared" si="0"/>
        <v>-4.0624451815471474</v>
      </c>
      <c r="I35" s="26">
        <f t="shared" si="1"/>
        <v>-21.764786606285135</v>
      </c>
      <c r="J35" s="27">
        <f t="shared" si="2"/>
        <v>0.22748199054789892</v>
      </c>
      <c r="K35" s="26">
        <f t="shared" si="3"/>
        <v>0.26616108044311348</v>
      </c>
      <c r="L35" s="18"/>
    </row>
    <row r="36" spans="1:14">
      <c r="A36" s="16"/>
      <c r="B36" s="11" t="str">
        <f>+[3]Cuadro27!A24</f>
        <v>Quibdó</v>
      </c>
      <c r="C36" s="52">
        <f>+[3]Cuadro27!B24</f>
        <v>5.9290000000000003</v>
      </c>
      <c r="D36" s="52">
        <f>+[3]Cuadro27!C24</f>
        <v>6.2336666666666698</v>
      </c>
      <c r="E36" s="52">
        <f>+[3]Cuadro27!D24</f>
        <v>6.0549999999999997</v>
      </c>
      <c r="F36" s="52">
        <f>+[3]Cuadro27!E24</f>
        <v>6.5880000000000001</v>
      </c>
      <c r="G36" s="53">
        <f>+[3]Cuadro27!F24</f>
        <v>7.9290000000000003</v>
      </c>
      <c r="H36" s="27">
        <f t="shared" si="0"/>
        <v>20.355191256830608</v>
      </c>
      <c r="I36" s="26">
        <f t="shared" si="1"/>
        <v>8.8026424442609432</v>
      </c>
      <c r="J36" s="27">
        <f t="shared" si="2"/>
        <v>0.19786865502486572</v>
      </c>
      <c r="K36" s="26">
        <f t="shared" si="3"/>
        <v>0.18454332902570403</v>
      </c>
      <c r="L36" s="18"/>
    </row>
    <row r="37" spans="1:14">
      <c r="A37" s="16"/>
      <c r="B37" s="11" t="str">
        <f>+[3]Cuadro27!A25</f>
        <v>Florencia</v>
      </c>
      <c r="C37" s="52">
        <f>+[3]Cuadro27!B25</f>
        <v>5.4426666666666703</v>
      </c>
      <c r="D37" s="52">
        <f>+[3]Cuadro27!C25</f>
        <v>3.7</v>
      </c>
      <c r="E37" s="52">
        <f>+[3]Cuadro27!D25</f>
        <v>2.2063333333333301</v>
      </c>
      <c r="F37" s="52">
        <f>+[3]Cuadro27!E25</f>
        <v>7.18366666666667</v>
      </c>
      <c r="G37" s="53">
        <f>+[3]Cuadro27!F25</f>
        <v>6.758</v>
      </c>
      <c r="H37" s="27">
        <f t="shared" si="0"/>
        <v>-5.9254790960976749</v>
      </c>
      <c r="I37" s="26">
        <f t="shared" si="1"/>
        <v>225.59298987762566</v>
      </c>
      <c r="J37" s="27">
        <f t="shared" si="2"/>
        <v>0.16864628208576651</v>
      </c>
      <c r="K37" s="26">
        <f t="shared" si="3"/>
        <v>0.20122916837851396</v>
      </c>
      <c r="L37" s="18"/>
    </row>
    <row r="38" spans="1:14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tr">
        <f>IF(G46="","",1)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>
  <sheetPr codeName="Hoja28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52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170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tr">
        <f>+[3]Cuadro28!A2</f>
        <v>Colombia</v>
      </c>
      <c r="C13" s="25">
        <f>+[3]Cuadro28!B2</f>
        <v>5077.8239999999996</v>
      </c>
      <c r="D13" s="25">
        <f>+[3]Cuadro28!C2</f>
        <v>5480.6523333333298</v>
      </c>
      <c r="E13" s="25">
        <f>+[3]Cuadro28!D2</f>
        <v>6237.2843333333303</v>
      </c>
      <c r="F13" s="25">
        <f>+[3]Cuadro28!E2</f>
        <v>6100.6013333333303</v>
      </c>
      <c r="G13" s="25">
        <f>+[3]Cuadro28!F2</f>
        <v>6765.1726669999998</v>
      </c>
      <c r="H13" s="27">
        <f>IF(OR(OR(G13=0,F13=0),G13=""),"",(G13/F13-1)*100)</f>
        <v>10.893538150665428</v>
      </c>
      <c r="I13" s="27">
        <f>IF(OR(OR(G13=0,F13=0),F13=""),"",(F13/E13-1)*100)</f>
        <v>-2.1913863902201514</v>
      </c>
      <c r="J13" s="27">
        <f>IF(G13=0,"",G13/$G$13*100)</f>
        <v>100</v>
      </c>
      <c r="K13" s="27">
        <f>IF(F13=0,"",F13/$F$13*100)</f>
        <v>100</v>
      </c>
      <c r="L13" s="18"/>
    </row>
    <row r="14" spans="1:15">
      <c r="A14" s="16"/>
      <c r="B14" s="11" t="s">
        <v>3</v>
      </c>
      <c r="C14" s="24">
        <f>C13-SUM(C15:C38)</f>
        <v>2417.9349999999986</v>
      </c>
      <c r="D14" s="24">
        <f>D13-SUM(D15:D38)</f>
        <v>2766.964999999997</v>
      </c>
      <c r="E14" s="24">
        <f>E13-SUM(E15:E38)</f>
        <v>3055.3353333333275</v>
      </c>
      <c r="F14" s="24">
        <f>F13-SUM(F15:F38)</f>
        <v>3084.5609999999938</v>
      </c>
      <c r="G14" s="25">
        <f>G13-SUM(G15:G38)</f>
        <v>3341.2756672769992</v>
      </c>
      <c r="H14" s="27">
        <f t="shared" ref="H14:H37" si="0">IF(OR(OR(G14=0,F14=0),G14=""),"",(G14/F14-1)*100)</f>
        <v>8.3225673694573121</v>
      </c>
      <c r="I14" s="26">
        <f t="shared" ref="I14:I37" si="1">IF(OR(OR(G14=0,F14=0),F14=""),"",(F14/E14-1)*100)</f>
        <v>0.95654530446520614</v>
      </c>
      <c r="J14" s="27">
        <f t="shared" ref="J14:J37" si="2">IF(G14=0,"",G14/$G$13*100)</f>
        <v>49.389362722040921</v>
      </c>
      <c r="K14" s="26">
        <f t="shared" ref="K14:K37" si="3">IF(F14=0,"",F14/$F$13*100)</f>
        <v>50.561589447684973</v>
      </c>
      <c r="L14" s="18"/>
    </row>
    <row r="15" spans="1:15">
      <c r="A15" s="16"/>
      <c r="B15" s="12" t="str">
        <f>+[3]Cuadro28!A3</f>
        <v>Bogotá</v>
      </c>
      <c r="C15" s="97">
        <f>+[3]Cuadro28!B3</f>
        <v>853.81366666666702</v>
      </c>
      <c r="D15" s="97">
        <f>+[3]Cuadro28!C3</f>
        <v>769.46566666666695</v>
      </c>
      <c r="E15" s="97">
        <f>+[3]Cuadro28!D3</f>
        <v>1100.19066666667</v>
      </c>
      <c r="F15" s="97">
        <f>+[3]Cuadro28!E3</f>
        <v>1176.96366666667</v>
      </c>
      <c r="G15" s="97">
        <f>+[3]Cuadro28!F3</f>
        <v>1331.6173329999999</v>
      </c>
      <c r="H15" s="47">
        <f t="shared" si="0"/>
        <v>13.140054422523617</v>
      </c>
      <c r="I15" s="33">
        <f t="shared" si="1"/>
        <v>6.9781540896547423</v>
      </c>
      <c r="J15" s="47">
        <f t="shared" si="2"/>
        <v>19.683419752100761</v>
      </c>
      <c r="K15" s="33">
        <f t="shared" si="3"/>
        <v>19.29258449057815</v>
      </c>
      <c r="L15" s="18"/>
      <c r="N15" s="22" t="s">
        <v>2</v>
      </c>
      <c r="O15" s="31">
        <f>J15</f>
        <v>19.683419752100761</v>
      </c>
    </row>
    <row r="16" spans="1:15">
      <c r="A16" s="16"/>
      <c r="B16" s="11" t="str">
        <f>+[3]Cuadro28!A4</f>
        <v>Medellín</v>
      </c>
      <c r="C16" s="52">
        <f>+[3]Cuadro28!B4</f>
        <v>371.69633333333297</v>
      </c>
      <c r="D16" s="52">
        <f>+[3]Cuadro28!C4</f>
        <v>418.37799999999999</v>
      </c>
      <c r="E16" s="52">
        <f>+[3]Cuadro28!D4</f>
        <v>452.88833333333298</v>
      </c>
      <c r="F16" s="52">
        <f>+[3]Cuadro28!E4</f>
        <v>457.70600000000002</v>
      </c>
      <c r="G16" s="53">
        <f>+[3]Cuadro28!F4</f>
        <v>525.73400000000004</v>
      </c>
      <c r="H16" s="27">
        <f t="shared" si="0"/>
        <v>14.862815868701752</v>
      </c>
      <c r="I16" s="26">
        <f t="shared" si="1"/>
        <v>1.0637647985339393</v>
      </c>
      <c r="J16" s="27">
        <f t="shared" si="2"/>
        <v>7.771183765412089</v>
      </c>
      <c r="K16" s="26">
        <f t="shared" si="3"/>
        <v>7.5026374449207349</v>
      </c>
      <c r="L16" s="18"/>
      <c r="N16" s="22" t="s">
        <v>12</v>
      </c>
      <c r="O16" s="31">
        <f>100-O15</f>
        <v>80.316580247899239</v>
      </c>
    </row>
    <row r="17" spans="1:12">
      <c r="A17" s="16"/>
      <c r="B17" s="11" t="str">
        <f>+[3]Cuadro28!A5</f>
        <v>Cali</v>
      </c>
      <c r="C17" s="52">
        <f>+[3]Cuadro28!B5</f>
        <v>349.76666666666699</v>
      </c>
      <c r="D17" s="52">
        <f>+[3]Cuadro28!C5</f>
        <v>414.17733333333302</v>
      </c>
      <c r="E17" s="52">
        <f>+[3]Cuadro28!D5</f>
        <v>408.72033333333297</v>
      </c>
      <c r="F17" s="52">
        <f>+[3]Cuadro28!E5</f>
        <v>293.47433333333299</v>
      </c>
      <c r="G17" s="53">
        <f>+[3]Cuadro28!F5</f>
        <v>355.27199999999999</v>
      </c>
      <c r="H17" s="27">
        <f t="shared" si="0"/>
        <v>21.057264519441365</v>
      </c>
      <c r="I17" s="26">
        <f t="shared" si="1"/>
        <v>-28.196786555762277</v>
      </c>
      <c r="J17" s="27">
        <f t="shared" si="2"/>
        <v>5.2514845886046624</v>
      </c>
      <c r="K17" s="26">
        <f t="shared" si="3"/>
        <v>4.8105804214710171</v>
      </c>
      <c r="L17" s="18"/>
    </row>
    <row r="18" spans="1:12">
      <c r="A18" s="16"/>
      <c r="B18" s="11" t="str">
        <f>+[3]Cuadro28!A6</f>
        <v>Bucaramanga</v>
      </c>
      <c r="C18" s="52">
        <f>+[3]Cuadro28!B6</f>
        <v>167.18966666666699</v>
      </c>
      <c r="D18" s="52">
        <f>+[3]Cuadro28!C6</f>
        <v>177.28833333333299</v>
      </c>
      <c r="E18" s="52">
        <f>+[3]Cuadro28!D6</f>
        <v>204.63499999999999</v>
      </c>
      <c r="F18" s="52">
        <f>+[3]Cuadro28!E6</f>
        <v>161.869333333333</v>
      </c>
      <c r="G18" s="53">
        <f>+[3]Cuadro28!F6</f>
        <v>173.13866669999999</v>
      </c>
      <c r="H18" s="27">
        <f t="shared" si="0"/>
        <v>6.961994056935028</v>
      </c>
      <c r="I18" s="26">
        <f t="shared" si="1"/>
        <v>-20.898510355836976</v>
      </c>
      <c r="J18" s="27">
        <f t="shared" si="2"/>
        <v>2.5592645631139219</v>
      </c>
      <c r="K18" s="26">
        <f t="shared" si="3"/>
        <v>2.6533340647730643</v>
      </c>
      <c r="L18" s="18"/>
    </row>
    <row r="19" spans="1:12">
      <c r="A19" s="16"/>
      <c r="B19" s="11" t="str">
        <f>+[3]Cuadro28!A7</f>
        <v>Barranquilla</v>
      </c>
      <c r="C19" s="52">
        <f>+[3]Cuadro28!B7</f>
        <v>89.465666666666706</v>
      </c>
      <c r="D19" s="52">
        <f>+[3]Cuadro28!C7</f>
        <v>121.694</v>
      </c>
      <c r="E19" s="52">
        <f>+[3]Cuadro28!D7</f>
        <v>113.94866666666699</v>
      </c>
      <c r="F19" s="52">
        <f>+[3]Cuadro28!E7</f>
        <v>85.892666666666699</v>
      </c>
      <c r="G19" s="53">
        <f>+[3]Cuadro28!F7</f>
        <v>131.57499999999999</v>
      </c>
      <c r="H19" s="27">
        <f t="shared" si="0"/>
        <v>53.185370889249306</v>
      </c>
      <c r="I19" s="26">
        <f t="shared" si="1"/>
        <v>-24.621613241050255</v>
      </c>
      <c r="J19" s="27">
        <f t="shared" si="2"/>
        <v>1.9448875361572495</v>
      </c>
      <c r="K19" s="26">
        <f t="shared" si="3"/>
        <v>1.4079377093099688</v>
      </c>
      <c r="L19" s="18"/>
    </row>
    <row r="20" spans="1:12">
      <c r="A20" s="16"/>
      <c r="B20" s="11" t="str">
        <f>+[3]Cuadro28!A8</f>
        <v>Cúcuta</v>
      </c>
      <c r="C20" s="52">
        <f>+[3]Cuadro28!B8</f>
        <v>107.246</v>
      </c>
      <c r="D20" s="52">
        <f>+[3]Cuadro28!C8</f>
        <v>96.730666666666707</v>
      </c>
      <c r="E20" s="52">
        <f>+[3]Cuadro28!D8</f>
        <v>107.395666666667</v>
      </c>
      <c r="F20" s="52">
        <f>+[3]Cuadro28!E8</f>
        <v>95.718999999999994</v>
      </c>
      <c r="G20" s="53">
        <f>+[3]Cuadro28!F8</f>
        <v>120.5306667</v>
      </c>
      <c r="H20" s="27">
        <f t="shared" si="0"/>
        <v>25.921360127038518</v>
      </c>
      <c r="I20" s="26">
        <f t="shared" si="1"/>
        <v>-10.872567794479881</v>
      </c>
      <c r="J20" s="27">
        <f t="shared" si="2"/>
        <v>1.7816347436029161</v>
      </c>
      <c r="K20" s="26">
        <f t="shared" si="3"/>
        <v>1.5690092626934489</v>
      </c>
      <c r="L20" s="18"/>
    </row>
    <row r="21" spans="1:12">
      <c r="A21" s="16"/>
      <c r="B21" s="11" t="str">
        <f>+[3]Cuadro28!A9</f>
        <v>Ibagué</v>
      </c>
      <c r="C21" s="52">
        <f>+[3]Cuadro28!B9</f>
        <v>76.287000000000006</v>
      </c>
      <c r="D21" s="52">
        <f>+[3]Cuadro28!C9</f>
        <v>65.749666666666698</v>
      </c>
      <c r="E21" s="52">
        <f>+[3]Cuadro28!D9</f>
        <v>80.388000000000005</v>
      </c>
      <c r="F21" s="52">
        <f>+[3]Cuadro28!E9</f>
        <v>85.7023333333333</v>
      </c>
      <c r="G21" s="53">
        <f>+[3]Cuadro28!F9</f>
        <v>90.692999999999998</v>
      </c>
      <c r="H21" s="27">
        <f t="shared" si="0"/>
        <v>5.8232564652071384</v>
      </c>
      <c r="I21" s="26">
        <f t="shared" si="1"/>
        <v>6.6108540246470726</v>
      </c>
      <c r="J21" s="27">
        <f t="shared" si="2"/>
        <v>1.3405866260057719</v>
      </c>
      <c r="K21" s="26">
        <f t="shared" si="3"/>
        <v>1.4048177982891743</v>
      </c>
      <c r="L21" s="18"/>
    </row>
    <row r="22" spans="1:12">
      <c r="A22" s="16"/>
      <c r="B22" s="11" t="str">
        <f>+[3]Cuadro28!A10</f>
        <v>Pereira</v>
      </c>
      <c r="C22" s="52">
        <f>+[3]Cuadro28!B10</f>
        <v>65.749333333333297</v>
      </c>
      <c r="D22" s="52">
        <f>+[3]Cuadro28!C10</f>
        <v>62.97</v>
      </c>
      <c r="E22" s="52">
        <f>+[3]Cuadro28!D10</f>
        <v>84.804666666666705</v>
      </c>
      <c r="F22" s="52">
        <f>+[3]Cuadro28!E10</f>
        <v>78.520666666666699</v>
      </c>
      <c r="G22" s="53">
        <f>+[3]Cuadro28!F10</f>
        <v>75.574333330000002</v>
      </c>
      <c r="H22" s="27">
        <f t="shared" si="0"/>
        <v>-3.7523030072762587</v>
      </c>
      <c r="I22" s="26">
        <f t="shared" si="1"/>
        <v>-7.4099695771459135</v>
      </c>
      <c r="J22" s="27">
        <f t="shared" si="2"/>
        <v>1.1171087132579169</v>
      </c>
      <c r="K22" s="26">
        <f t="shared" si="3"/>
        <v>1.2870971626622174</v>
      </c>
      <c r="L22" s="18"/>
    </row>
    <row r="23" spans="1:12">
      <c r="A23" s="16"/>
      <c r="B23" s="11" t="str">
        <f>+[3]Cuadro28!A11</f>
        <v>Pasto</v>
      </c>
      <c r="C23" s="52">
        <f>+[3]Cuadro28!B11</f>
        <v>54.337000000000003</v>
      </c>
      <c r="D23" s="52">
        <f>+[3]Cuadro28!C11</f>
        <v>50.838333333333303</v>
      </c>
      <c r="E23" s="52">
        <f>+[3]Cuadro28!D11</f>
        <v>56</v>
      </c>
      <c r="F23" s="52">
        <f>+[3]Cuadro28!E11</f>
        <v>61.909666666666702</v>
      </c>
      <c r="G23" s="53">
        <f>+[3]Cuadro28!F11</f>
        <v>74.606333329999998</v>
      </c>
      <c r="H23" s="27">
        <f t="shared" si="0"/>
        <v>20.508375100280453</v>
      </c>
      <c r="I23" s="26">
        <f t="shared" si="1"/>
        <v>10.55297619047626</v>
      </c>
      <c r="J23" s="27">
        <f t="shared" si="2"/>
        <v>1.1028001353745787</v>
      </c>
      <c r="K23" s="26">
        <f t="shared" si="3"/>
        <v>1.0148125288632759</v>
      </c>
      <c r="L23" s="18"/>
    </row>
    <row r="24" spans="1:12">
      <c r="A24" s="16"/>
      <c r="B24" s="11" t="str">
        <f>+[3]Cuadro28!A12</f>
        <v>Santa Marta</v>
      </c>
      <c r="C24" s="52">
        <f>+[3]Cuadro28!B12</f>
        <v>51.384</v>
      </c>
      <c r="D24" s="52">
        <f>+[3]Cuadro28!C12</f>
        <v>60.8526666666667</v>
      </c>
      <c r="E24" s="52">
        <f>+[3]Cuadro28!D12</f>
        <v>53.320666666666703</v>
      </c>
      <c r="F24" s="52">
        <f>+[3]Cuadro28!E12</f>
        <v>62.234666666666698</v>
      </c>
      <c r="G24" s="53">
        <f>+[3]Cuadro28!F12</f>
        <v>69.835666669999995</v>
      </c>
      <c r="H24" s="27">
        <f t="shared" si="0"/>
        <v>12.213450172465446</v>
      </c>
      <c r="I24" s="26">
        <f t="shared" si="1"/>
        <v>16.717720458608888</v>
      </c>
      <c r="J24" s="27">
        <f t="shared" si="2"/>
        <v>1.0322821028745222</v>
      </c>
      <c r="K24" s="26">
        <f t="shared" si="3"/>
        <v>1.0201398725502697</v>
      </c>
      <c r="L24" s="18"/>
    </row>
    <row r="25" spans="1:12">
      <c r="A25" s="16"/>
      <c r="B25" s="11" t="str">
        <f>+[3]Cuadro28!A13</f>
        <v>Cartagena</v>
      </c>
      <c r="C25" s="52">
        <f>+[3]Cuadro28!B13</f>
        <v>55.969000000000001</v>
      </c>
      <c r="D25" s="52">
        <f>+[3]Cuadro28!C13</f>
        <v>111.21599999999999</v>
      </c>
      <c r="E25" s="52">
        <f>+[3]Cuadro28!D13</f>
        <v>106.026333333333</v>
      </c>
      <c r="F25" s="52">
        <f>+[3]Cuadro28!E13</f>
        <v>70.032666666666699</v>
      </c>
      <c r="G25" s="53">
        <f>+[3]Cuadro28!F13</f>
        <v>65.017666669999997</v>
      </c>
      <c r="H25" s="27">
        <f t="shared" si="0"/>
        <v>-7.1609439356872029</v>
      </c>
      <c r="I25" s="26">
        <f t="shared" si="1"/>
        <v>-33.947855721377152</v>
      </c>
      <c r="J25" s="27">
        <f t="shared" si="2"/>
        <v>0.96106440840972551</v>
      </c>
      <c r="K25" s="26">
        <f t="shared" si="3"/>
        <v>1.1479633373846654</v>
      </c>
      <c r="L25" s="18"/>
    </row>
    <row r="26" spans="1:12">
      <c r="A26" s="16"/>
      <c r="B26" s="11" t="str">
        <f>+[3]Cuadro28!A14</f>
        <v>Villavicencio</v>
      </c>
      <c r="C26" s="52">
        <f>+[3]Cuadro28!B14</f>
        <v>58.832666666666697</v>
      </c>
      <c r="D26" s="52">
        <f>+[3]Cuadro28!C14</f>
        <v>51.376333333333299</v>
      </c>
      <c r="E26" s="52">
        <f>+[3]Cuadro28!D14</f>
        <v>46.891666666666701</v>
      </c>
      <c r="F26" s="52">
        <f>+[3]Cuadro28!E14</f>
        <v>49.674666666666702</v>
      </c>
      <c r="G26" s="53">
        <f>+[3]Cuadro28!F14</f>
        <v>60.416666669999998</v>
      </c>
      <c r="H26" s="27">
        <f t="shared" si="0"/>
        <v>21.624704752254576</v>
      </c>
      <c r="I26" s="26">
        <f t="shared" si="1"/>
        <v>5.9349564599253668</v>
      </c>
      <c r="J26" s="27">
        <f t="shared" si="2"/>
        <v>0.89305431869770202</v>
      </c>
      <c r="K26" s="26">
        <f t="shared" si="3"/>
        <v>0.81425852883136651</v>
      </c>
      <c r="L26" s="18"/>
    </row>
    <row r="27" spans="1:12">
      <c r="A27" s="16"/>
      <c r="B27" s="11" t="str">
        <f>+[3]Cuadro28!A15</f>
        <v>Neiva</v>
      </c>
      <c r="C27" s="52">
        <f>+[3]Cuadro28!B15</f>
        <v>50.3883333333333</v>
      </c>
      <c r="D27" s="52">
        <f>+[3]Cuadro28!C15</f>
        <v>42.045666666666698</v>
      </c>
      <c r="E27" s="52">
        <f>+[3]Cuadro28!D15</f>
        <v>50.182666666666698</v>
      </c>
      <c r="F27" s="52">
        <f>+[3]Cuadro28!E15</f>
        <v>50.512333333333302</v>
      </c>
      <c r="G27" s="53">
        <f>+[3]Cuadro28!F15</f>
        <v>50.317</v>
      </c>
      <c r="H27" s="27">
        <f t="shared" si="0"/>
        <v>-0.38670423724892489</v>
      </c>
      <c r="I27" s="26">
        <f t="shared" si="1"/>
        <v>0.65693333687582012</v>
      </c>
      <c r="J27" s="27">
        <f t="shared" si="2"/>
        <v>0.74376519974785738</v>
      </c>
      <c r="K27" s="26">
        <f t="shared" si="3"/>
        <v>0.82798941568820206</v>
      </c>
      <c r="L27" s="18"/>
    </row>
    <row r="28" spans="1:12">
      <c r="A28" s="16"/>
      <c r="B28" s="11" t="str">
        <f>+[3]Cuadro28!A16</f>
        <v>Manizales</v>
      </c>
      <c r="C28" s="52">
        <f>+[3]Cuadro28!B16</f>
        <v>43.875</v>
      </c>
      <c r="D28" s="52">
        <f>+[3]Cuadro28!C16</f>
        <v>39.161000000000001</v>
      </c>
      <c r="E28" s="52">
        <f>+[3]Cuadro28!D16</f>
        <v>43.152333333333303</v>
      </c>
      <c r="F28" s="52">
        <f>+[3]Cuadro28!E16</f>
        <v>58.034333333333301</v>
      </c>
      <c r="G28" s="53">
        <f>+[3]Cuadro28!F16</f>
        <v>50.076333329999997</v>
      </c>
      <c r="H28" s="27">
        <f t="shared" si="0"/>
        <v>-13.712572448493088</v>
      </c>
      <c r="I28" s="26">
        <f t="shared" si="1"/>
        <v>34.487126999698759</v>
      </c>
      <c r="J28" s="27">
        <f t="shared" si="2"/>
        <v>0.74020776401271415</v>
      </c>
      <c r="K28" s="26">
        <f t="shared" si="3"/>
        <v>0.95128873634533506</v>
      </c>
      <c r="L28" s="18"/>
    </row>
    <row r="29" spans="1:12">
      <c r="A29" s="16"/>
      <c r="B29" s="11" t="str">
        <f>+[3]Cuadro28!A17</f>
        <v>Sincelejo</v>
      </c>
      <c r="C29" s="52">
        <f>+[3]Cuadro28!B17</f>
        <v>30.470666666666698</v>
      </c>
      <c r="D29" s="52">
        <f>+[3]Cuadro28!C17</f>
        <v>35.981000000000002</v>
      </c>
      <c r="E29" s="52">
        <f>+[3]Cuadro28!D17</f>
        <v>44.805999999999997</v>
      </c>
      <c r="F29" s="52">
        <f>+[3]Cuadro28!E17</f>
        <v>43.204666666666697</v>
      </c>
      <c r="G29" s="53">
        <f>+[3]Cuadro28!F17</f>
        <v>44.037333330000003</v>
      </c>
      <c r="H29" s="27">
        <f t="shared" si="0"/>
        <v>1.9272609363185422</v>
      </c>
      <c r="I29" s="26">
        <f t="shared" si="1"/>
        <v>-3.5739261110862452</v>
      </c>
      <c r="J29" s="27">
        <f t="shared" si="2"/>
        <v>0.65094174971779772</v>
      </c>
      <c r="K29" s="26">
        <f t="shared" si="3"/>
        <v>0.70820340989336439</v>
      </c>
      <c r="L29" s="18"/>
    </row>
    <row r="30" spans="1:12">
      <c r="A30" s="16"/>
      <c r="B30" s="11" t="str">
        <f>+[3]Cuadro28!A18</f>
        <v>Valledupar</v>
      </c>
      <c r="C30" s="52">
        <f>+[3]Cuadro28!B18</f>
        <v>39.76</v>
      </c>
      <c r="D30" s="52">
        <f>+[3]Cuadro28!C18</f>
        <v>33.841333333333303</v>
      </c>
      <c r="E30" s="52">
        <f>+[3]Cuadro28!D18</f>
        <v>38.898000000000003</v>
      </c>
      <c r="F30" s="52">
        <f>+[3]Cuadro28!E18</f>
        <v>28.991666666666699</v>
      </c>
      <c r="G30" s="53">
        <f>+[3]Cuadro28!F18</f>
        <v>37.579000000000001</v>
      </c>
      <c r="H30" s="27">
        <f t="shared" si="0"/>
        <v>29.620005748778233</v>
      </c>
      <c r="I30" s="26">
        <f t="shared" si="1"/>
        <v>-25.467461908924115</v>
      </c>
      <c r="J30" s="27">
        <f t="shared" si="2"/>
        <v>0.55547732260120297</v>
      </c>
      <c r="K30" s="26">
        <f t="shared" si="3"/>
        <v>0.47522637659107347</v>
      </c>
      <c r="L30" s="18"/>
    </row>
    <row r="31" spans="1:12">
      <c r="A31" s="16"/>
      <c r="B31" s="11" t="str">
        <f>+[3]Cuadro28!A19</f>
        <v>Armenia</v>
      </c>
      <c r="C31" s="52">
        <f>+[3]Cuadro28!B19</f>
        <v>40.443666666666701</v>
      </c>
      <c r="D31" s="52">
        <f>+[3]Cuadro28!C19</f>
        <v>27.900666666666702</v>
      </c>
      <c r="E31" s="52">
        <f>+[3]Cuadro28!D19</f>
        <v>29.489000000000001</v>
      </c>
      <c r="F31" s="52">
        <f>+[3]Cuadro28!E19</f>
        <v>31.507000000000001</v>
      </c>
      <c r="G31" s="53">
        <f>+[3]Cuadro28!F19</f>
        <v>37.139333329999999</v>
      </c>
      <c r="H31" s="27">
        <f t="shared" si="0"/>
        <v>17.876450725235649</v>
      </c>
      <c r="I31" s="26">
        <f t="shared" si="1"/>
        <v>6.8432296788633051</v>
      </c>
      <c r="J31" s="27">
        <f t="shared" si="2"/>
        <v>0.54897835071029089</v>
      </c>
      <c r="K31" s="26">
        <f t="shared" si="3"/>
        <v>0.51645728475728425</v>
      </c>
      <c r="L31" s="18"/>
    </row>
    <row r="32" spans="1:12">
      <c r="A32" s="16"/>
      <c r="B32" s="66" t="str">
        <f>+[3]Cuadro28!A20</f>
        <v>Riohacha</v>
      </c>
      <c r="C32" s="52">
        <f>+[3]Cuadro28!B20</f>
        <v>21.724</v>
      </c>
      <c r="D32" s="52">
        <f>+[3]Cuadro28!C20</f>
        <v>27.7753333333333</v>
      </c>
      <c r="E32" s="52">
        <f>+[3]Cuadro28!D20</f>
        <v>34.441000000000003</v>
      </c>
      <c r="F32" s="52">
        <f>+[3]Cuadro28!E20</f>
        <v>19.487666666666701</v>
      </c>
      <c r="G32" s="53">
        <f>+[3]Cuadro28!F20</f>
        <v>33.674666670000001</v>
      </c>
      <c r="H32" s="27">
        <f t="shared" si="0"/>
        <v>72.799890546157101</v>
      </c>
      <c r="I32" s="26">
        <f t="shared" si="1"/>
        <v>-43.417244950301381</v>
      </c>
      <c r="J32" s="27">
        <f t="shared" si="2"/>
        <v>0.49776507308176299</v>
      </c>
      <c r="K32" s="26">
        <f t="shared" si="3"/>
        <v>0.31943845535664206</v>
      </c>
      <c r="L32" s="18"/>
    </row>
    <row r="33" spans="1:14">
      <c r="A33" s="16"/>
      <c r="B33" s="11" t="str">
        <f>+[3]Cuadro28!A21</f>
        <v>Montería</v>
      </c>
      <c r="C33" s="52">
        <f>+[3]Cuadro28!B21</f>
        <v>56.106999999999999</v>
      </c>
      <c r="D33" s="52">
        <f>+[3]Cuadro28!C21</f>
        <v>47.861333333333299</v>
      </c>
      <c r="E33" s="52">
        <f>+[3]Cuadro28!D21</f>
        <v>48.890666666666696</v>
      </c>
      <c r="F33" s="52">
        <f>+[3]Cuadro28!E21</f>
        <v>35.999333333333297</v>
      </c>
      <c r="G33" s="53">
        <f>+[3]Cuadro28!F21</f>
        <v>31.193999999999999</v>
      </c>
      <c r="H33" s="27">
        <f t="shared" si="0"/>
        <v>-13.348395340654374</v>
      </c>
      <c r="I33" s="26">
        <f t="shared" si="1"/>
        <v>-26.367677538998702</v>
      </c>
      <c r="J33" s="27">
        <f t="shared" si="2"/>
        <v>0.46109687860831655</v>
      </c>
      <c r="K33" s="26">
        <f t="shared" si="3"/>
        <v>0.59009483436714727</v>
      </c>
      <c r="L33" s="18"/>
    </row>
    <row r="34" spans="1:14">
      <c r="A34" s="16"/>
      <c r="B34" s="11" t="str">
        <f>+[3]Cuadro28!A22</f>
        <v>Popayán</v>
      </c>
      <c r="C34" s="52">
        <f>+[3]Cuadro28!B22</f>
        <v>37.972666666666697</v>
      </c>
      <c r="D34" s="52">
        <f>+[3]Cuadro28!C22</f>
        <v>34.987666666666698</v>
      </c>
      <c r="E34" s="52">
        <f>+[3]Cuadro28!D22</f>
        <v>37.963333333333303</v>
      </c>
      <c r="F34" s="52">
        <f>+[3]Cuadro28!E22</f>
        <v>32.084666666666699</v>
      </c>
      <c r="G34" s="53">
        <f>+[3]Cuadro28!F22</f>
        <v>29.554333329999999</v>
      </c>
      <c r="H34" s="27">
        <f t="shared" si="0"/>
        <v>-7.8864255095893121</v>
      </c>
      <c r="I34" s="26">
        <f t="shared" si="1"/>
        <v>-15.485117218368449</v>
      </c>
      <c r="J34" s="27">
        <f t="shared" si="2"/>
        <v>0.43686000025045629</v>
      </c>
      <c r="K34" s="26">
        <f t="shared" si="3"/>
        <v>0.52592629666452639</v>
      </c>
      <c r="L34" s="18"/>
    </row>
    <row r="35" spans="1:14">
      <c r="A35" s="16"/>
      <c r="B35" s="11" t="str">
        <f>+[3]Cuadro28!A23</f>
        <v>Tunja</v>
      </c>
      <c r="C35" s="52">
        <f>+[3]Cuadro28!B23</f>
        <v>16.802</v>
      </c>
      <c r="D35" s="52">
        <f>+[3]Cuadro28!C23</f>
        <v>7.6269999999999998</v>
      </c>
      <c r="E35" s="52">
        <f>+[3]Cuadro28!D23</f>
        <v>20.0856666666667</v>
      </c>
      <c r="F35" s="52">
        <f>+[3]Cuadro28!E23</f>
        <v>16.8676666666667</v>
      </c>
      <c r="G35" s="53">
        <f>+[3]Cuadro28!F23</f>
        <v>17.03</v>
      </c>
      <c r="H35" s="27">
        <f t="shared" si="0"/>
        <v>0.96239353397999938</v>
      </c>
      <c r="I35" s="26">
        <f t="shared" si="1"/>
        <v>-16.021375109945701</v>
      </c>
      <c r="J35" s="27">
        <f t="shared" si="2"/>
        <v>0.25173045594343885</v>
      </c>
      <c r="K35" s="26">
        <f t="shared" si="3"/>
        <v>0.27649186932610648</v>
      </c>
      <c r="L35" s="18"/>
    </row>
    <row r="36" spans="1:14">
      <c r="A36" s="16"/>
      <c r="B36" s="11" t="str">
        <f>+[3]Cuadro28!A24</f>
        <v>Quibdó</v>
      </c>
      <c r="C36" s="52">
        <f>+[3]Cuadro28!B24</f>
        <v>7.6523333333333303</v>
      </c>
      <c r="D36" s="52">
        <f>+[3]Cuadro28!C24</f>
        <v>8.6023333333333305</v>
      </c>
      <c r="E36" s="52">
        <f>+[3]Cuadro28!D24</f>
        <v>7.5756666666666703</v>
      </c>
      <c r="F36" s="52">
        <f>+[3]Cuadro28!E24</f>
        <v>8.3333333333333304</v>
      </c>
      <c r="G36" s="53">
        <f>+[3]Cuadro28!F24</f>
        <v>10.08333333</v>
      </c>
      <c r="H36" s="27">
        <f t="shared" si="0"/>
        <v>20.999999960000039</v>
      </c>
      <c r="I36" s="26">
        <f t="shared" si="1"/>
        <v>10.001320015840086</v>
      </c>
      <c r="J36" s="27">
        <f t="shared" si="2"/>
        <v>0.14904768623550049</v>
      </c>
      <c r="K36" s="26">
        <f t="shared" si="3"/>
        <v>0.1365985560767671</v>
      </c>
      <c r="L36" s="18"/>
    </row>
    <row r="37" spans="1:14">
      <c r="A37" s="16"/>
      <c r="B37" s="11" t="str">
        <f>+[3]Cuadro28!A25</f>
        <v>Florencia</v>
      </c>
      <c r="C37" s="52">
        <f>+[3]Cuadro28!B25</f>
        <v>12.9563333333333</v>
      </c>
      <c r="D37" s="52">
        <f>+[3]Cuadro28!C25</f>
        <v>7.1669999999999998</v>
      </c>
      <c r="E37" s="52">
        <f>+[3]Cuadro28!D25</f>
        <v>11.254666666666701</v>
      </c>
      <c r="F37" s="52">
        <f>+[3]Cuadro28!E25</f>
        <v>11.318</v>
      </c>
      <c r="G37" s="53">
        <f>+[3]Cuadro28!F25</f>
        <v>9.2003333329999997</v>
      </c>
      <c r="H37" s="27">
        <f t="shared" si="0"/>
        <v>-18.710608473228486</v>
      </c>
      <c r="I37" s="26">
        <f t="shared" si="1"/>
        <v>0.5627295344150518</v>
      </c>
      <c r="J37" s="27">
        <f t="shared" si="2"/>
        <v>0.13599554343791592</v>
      </c>
      <c r="K37" s="26">
        <f t="shared" si="3"/>
        <v>0.18552269492122206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33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54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tr">
        <f>+[3]Cuadro29!A2</f>
        <v>Colombia</v>
      </c>
      <c r="C13" s="25">
        <f>+[3]Cuadro29!B2</f>
        <v>1851.49</v>
      </c>
      <c r="D13" s="25">
        <f>+[3]Cuadro29!C2</f>
        <v>2411.0439999999999</v>
      </c>
      <c r="E13" s="25">
        <f>+[3]Cuadro29!D2</f>
        <v>2732.8906666666699</v>
      </c>
      <c r="F13" s="25">
        <f>+[3]Cuadro29!E2</f>
        <v>2643.8243333333298</v>
      </c>
      <c r="G13" s="25">
        <f>+[3]Cuadro29!F2</f>
        <v>2958.5639999999999</v>
      </c>
      <c r="H13" s="27">
        <f>IF(OR(OR(G13=0,F13=0),G13=""),"",(G13/F13-1)*100)</f>
        <v>11.904711772958333</v>
      </c>
      <c r="I13" s="27">
        <f>IF(OR(OR(G13=0,F13=0),F13=""),"",(F13/E13-1)*100)</f>
        <v>-3.2590521977220233</v>
      </c>
      <c r="J13" s="27">
        <f>IF(G13=0,"",G13/$G$13*100)</f>
        <v>100</v>
      </c>
      <c r="K13" s="27">
        <f>IF(F13=0,"",F13/$F$13*100)</f>
        <v>100</v>
      </c>
      <c r="L13" s="18"/>
    </row>
    <row r="14" spans="1:15">
      <c r="A14" s="16"/>
      <c r="B14" s="11" t="s">
        <v>3</v>
      </c>
      <c r="C14" s="24">
        <f>C13-SUM(C15:C38)</f>
        <v>722.1143333333348</v>
      </c>
      <c r="D14" s="24">
        <f>D13-SUM(D15:D38)</f>
        <v>1004.7433333333333</v>
      </c>
      <c r="E14" s="24">
        <f>E13-SUM(E15:E38)</f>
        <v>1139.0093333333373</v>
      </c>
      <c r="F14" s="24">
        <f>F13-SUM(F15:F38)</f>
        <v>1153.8879999999963</v>
      </c>
      <c r="G14" s="25">
        <f>G13-SUM(G15:G38)</f>
        <v>1317.5483333370005</v>
      </c>
      <c r="H14" s="27">
        <f t="shared" ref="H14:H37" si="0">IF(OR(OR(G14=0,F14=0),G14=""),"",(G14/F14-1)*100)</f>
        <v>14.183381171916576</v>
      </c>
      <c r="I14" s="26">
        <f t="shared" ref="I14:I37" si="1">IF(OR(OR(G14=0,F14=0),F14=""),"",(F14/E14-1)*100)</f>
        <v>1.3062813649749705</v>
      </c>
      <c r="J14" s="27">
        <f t="shared" ref="J14:J37" si="2">IF(G14=0,"",G14/$G$13*100)</f>
        <v>44.533372721935386</v>
      </c>
      <c r="K14" s="26">
        <f t="shared" ref="K14:K37" si="3">IF(F14=0,"",F14/$F$13*100)</f>
        <v>43.644654656203116</v>
      </c>
      <c r="L14" s="18"/>
    </row>
    <row r="15" spans="1:15">
      <c r="A15" s="16"/>
      <c r="B15" s="12" t="str">
        <f>+[3]Cuadro29!A3</f>
        <v>Bogotá</v>
      </c>
      <c r="C15" s="97">
        <f>+[3]Cuadro29!B3</f>
        <v>382.262333333333</v>
      </c>
      <c r="D15" s="97">
        <f>+[3]Cuadro29!C3</f>
        <v>430.821666666667</v>
      </c>
      <c r="E15" s="97">
        <f>+[3]Cuadro29!D3</f>
        <v>563.57733333333294</v>
      </c>
      <c r="F15" s="97">
        <f>+[3]Cuadro29!E3</f>
        <v>563.35366666666698</v>
      </c>
      <c r="G15" s="97">
        <f>+[3]Cuadro29!F3</f>
        <v>616.53</v>
      </c>
      <c r="H15" s="47">
        <f t="shared" si="0"/>
        <v>9.4392450923368454</v>
      </c>
      <c r="I15" s="33">
        <f t="shared" si="1"/>
        <v>-3.9686952160244982E-2</v>
      </c>
      <c r="J15" s="47">
        <f t="shared" si="2"/>
        <v>20.838825862817231</v>
      </c>
      <c r="K15" s="33">
        <f t="shared" si="3"/>
        <v>21.308286619648118</v>
      </c>
      <c r="L15" s="18"/>
      <c r="N15" s="22" t="s">
        <v>2</v>
      </c>
      <c r="O15" s="31">
        <f>J15</f>
        <v>20.838825862817231</v>
      </c>
    </row>
    <row r="16" spans="1:15">
      <c r="A16" s="16"/>
      <c r="B16" s="11" t="str">
        <f>+[3]Cuadro29!A4</f>
        <v>Medellín</v>
      </c>
      <c r="C16" s="52">
        <f>+[3]Cuadro29!B4</f>
        <v>170.72433333333299</v>
      </c>
      <c r="D16" s="52">
        <f>+[3]Cuadro29!C4</f>
        <v>234.24100000000001</v>
      </c>
      <c r="E16" s="52">
        <f>+[3]Cuadro29!D4</f>
        <v>239.637</v>
      </c>
      <c r="F16" s="52">
        <f>+[3]Cuadro29!E4</f>
        <v>232.36500000000001</v>
      </c>
      <c r="G16" s="53">
        <f>+[3]Cuadro29!F4</f>
        <v>238.7006667</v>
      </c>
      <c r="H16" s="27">
        <f t="shared" si="0"/>
        <v>2.7266011232328413</v>
      </c>
      <c r="I16" s="26">
        <f t="shared" si="1"/>
        <v>-3.0345898170983543</v>
      </c>
      <c r="J16" s="27">
        <f t="shared" si="2"/>
        <v>8.0681258441595318</v>
      </c>
      <c r="K16" s="26">
        <f t="shared" si="3"/>
        <v>8.7889727418854093</v>
      </c>
      <c r="L16" s="18"/>
      <c r="N16" s="22" t="s">
        <v>12</v>
      </c>
      <c r="O16" s="31">
        <f>100-O15</f>
        <v>79.161174137182769</v>
      </c>
    </row>
    <row r="17" spans="1:12">
      <c r="A17" s="16"/>
      <c r="B17" s="11" t="str">
        <f>+[3]Cuadro29!A5</f>
        <v>Cali</v>
      </c>
      <c r="C17" s="52">
        <f>+[3]Cuadro29!B5</f>
        <v>121.39433333333299</v>
      </c>
      <c r="D17" s="52">
        <f>+[3]Cuadro29!C5</f>
        <v>203.43733333333299</v>
      </c>
      <c r="E17" s="52">
        <f>+[3]Cuadro29!D5</f>
        <v>220.945333333333</v>
      </c>
      <c r="F17" s="52">
        <f>+[3]Cuadro29!E5</f>
        <v>149.14633333333299</v>
      </c>
      <c r="G17" s="53">
        <f>+[3]Cuadro29!F5</f>
        <v>164.5903333</v>
      </c>
      <c r="H17" s="27">
        <f t="shared" si="0"/>
        <v>10.354931040879567</v>
      </c>
      <c r="I17" s="26">
        <f t="shared" si="1"/>
        <v>-32.496273588036914</v>
      </c>
      <c r="J17" s="27">
        <f t="shared" si="2"/>
        <v>5.5631831287070357</v>
      </c>
      <c r="K17" s="26">
        <f t="shared" si="3"/>
        <v>5.6413102585106145</v>
      </c>
      <c r="L17" s="18"/>
    </row>
    <row r="18" spans="1:12">
      <c r="A18" s="16"/>
      <c r="B18" s="11" t="str">
        <f>+[3]Cuadro29!A6</f>
        <v>Barranquilla</v>
      </c>
      <c r="C18" s="52">
        <f>+[3]Cuadro29!B6</f>
        <v>53.222333333333303</v>
      </c>
      <c r="D18" s="52">
        <f>+[3]Cuadro29!C6</f>
        <v>61.959666666666699</v>
      </c>
      <c r="E18" s="52">
        <f>+[3]Cuadro29!D6</f>
        <v>53.996000000000002</v>
      </c>
      <c r="F18" s="52">
        <f>+[3]Cuadro29!E6</f>
        <v>65.066666666666706</v>
      </c>
      <c r="G18" s="53">
        <f>+[3]Cuadro29!F6</f>
        <v>98.730999999999995</v>
      </c>
      <c r="H18" s="27">
        <f t="shared" si="0"/>
        <v>51.738217213114645</v>
      </c>
      <c r="I18" s="26">
        <f t="shared" si="1"/>
        <v>20.502753290367259</v>
      </c>
      <c r="J18" s="27">
        <f t="shared" si="2"/>
        <v>3.3371257136908312</v>
      </c>
      <c r="K18" s="26">
        <f t="shared" si="3"/>
        <v>2.4610813149083453</v>
      </c>
      <c r="L18" s="18"/>
    </row>
    <row r="19" spans="1:12">
      <c r="A19" s="16"/>
      <c r="B19" s="11" t="str">
        <f>+[3]Cuadro29!A7</f>
        <v>Bucaramanga</v>
      </c>
      <c r="C19" s="52">
        <f>+[3]Cuadro29!B7</f>
        <v>53.192333333333302</v>
      </c>
      <c r="D19" s="52">
        <f>+[3]Cuadro29!C7</f>
        <v>59.394666666666701</v>
      </c>
      <c r="E19" s="52">
        <f>+[3]Cuadro29!D7</f>
        <v>83.022333333333293</v>
      </c>
      <c r="F19" s="52">
        <f>+[3]Cuadro29!E7</f>
        <v>73.757666666666694</v>
      </c>
      <c r="G19" s="53">
        <f>+[3]Cuadro29!F7</f>
        <v>77.590999999999994</v>
      </c>
      <c r="H19" s="27">
        <f t="shared" si="0"/>
        <v>5.1971998391127316</v>
      </c>
      <c r="I19" s="26">
        <f t="shared" si="1"/>
        <v>-11.159246307218462</v>
      </c>
      <c r="J19" s="27">
        <f t="shared" si="2"/>
        <v>2.6225898780624655</v>
      </c>
      <c r="K19" s="26">
        <f t="shared" si="3"/>
        <v>2.7898096608284533</v>
      </c>
      <c r="L19" s="18"/>
    </row>
    <row r="20" spans="1:12">
      <c r="A20" s="16"/>
      <c r="B20" s="11" t="str">
        <f>+[3]Cuadro29!A8</f>
        <v>Cúcuta</v>
      </c>
      <c r="C20" s="52">
        <f>+[3]Cuadro29!B8</f>
        <v>35.747</v>
      </c>
      <c r="D20" s="52">
        <f>+[3]Cuadro29!C8</f>
        <v>38.946666666666701</v>
      </c>
      <c r="E20" s="52">
        <f>+[3]Cuadro29!D8</f>
        <v>46.341000000000001</v>
      </c>
      <c r="F20" s="52">
        <f>+[3]Cuadro29!E8</f>
        <v>41.311</v>
      </c>
      <c r="G20" s="53">
        <f>+[3]Cuadro29!F8</f>
        <v>62.846666669999998</v>
      </c>
      <c r="H20" s="27">
        <f t="shared" si="0"/>
        <v>52.130586696037362</v>
      </c>
      <c r="I20" s="26">
        <f t="shared" si="1"/>
        <v>-10.854319069506492</v>
      </c>
      <c r="J20" s="27">
        <f t="shared" si="2"/>
        <v>2.1242287363058563</v>
      </c>
      <c r="K20" s="26">
        <f t="shared" si="3"/>
        <v>1.562547082994548</v>
      </c>
      <c r="L20" s="18"/>
    </row>
    <row r="21" spans="1:12">
      <c r="A21" s="16"/>
      <c r="B21" s="11" t="str">
        <f>+[3]Cuadro29!A9</f>
        <v>Ibagué</v>
      </c>
      <c r="C21" s="52">
        <f>+[3]Cuadro29!B9</f>
        <v>42.588333333333303</v>
      </c>
      <c r="D21" s="52">
        <f>+[3]Cuadro29!C9</f>
        <v>42.110666666666702</v>
      </c>
      <c r="E21" s="52">
        <f>+[3]Cuadro29!D9</f>
        <v>41.220666666666702</v>
      </c>
      <c r="F21" s="52">
        <f>+[3]Cuadro29!E9</f>
        <v>49.121000000000002</v>
      </c>
      <c r="G21" s="53">
        <f>+[3]Cuadro29!F9</f>
        <v>52.02</v>
      </c>
      <c r="H21" s="27">
        <f t="shared" si="0"/>
        <v>5.9017528144785336</v>
      </c>
      <c r="I21" s="26">
        <f t="shared" si="1"/>
        <v>19.165952353997096</v>
      </c>
      <c r="J21" s="27">
        <f t="shared" si="2"/>
        <v>1.7582854384762339</v>
      </c>
      <c r="K21" s="26">
        <f t="shared" si="3"/>
        <v>1.857952488774786</v>
      </c>
      <c r="L21" s="18"/>
    </row>
    <row r="22" spans="1:12">
      <c r="A22" s="16"/>
      <c r="B22" s="11" t="str">
        <f>+[3]Cuadro29!A10</f>
        <v>Pereira</v>
      </c>
      <c r="C22" s="52">
        <f>+[3]Cuadro29!B10</f>
        <v>26.601666666666699</v>
      </c>
      <c r="D22" s="52">
        <f>+[3]Cuadro29!C10</f>
        <v>28.491333333333301</v>
      </c>
      <c r="E22" s="52">
        <f>+[3]Cuadro29!D10</f>
        <v>37.613333333333301</v>
      </c>
      <c r="F22" s="52">
        <f>+[3]Cuadro29!E10</f>
        <v>37.184666666666701</v>
      </c>
      <c r="G22" s="53">
        <f>+[3]Cuadro29!F10</f>
        <v>39.087000000000003</v>
      </c>
      <c r="H22" s="27">
        <f t="shared" si="0"/>
        <v>5.1159079907487914</v>
      </c>
      <c r="I22" s="26">
        <f t="shared" si="1"/>
        <v>-1.1396667848278974</v>
      </c>
      <c r="J22" s="27">
        <f t="shared" si="2"/>
        <v>1.3211476919208103</v>
      </c>
      <c r="K22" s="26">
        <f t="shared" si="3"/>
        <v>1.4064726690742091</v>
      </c>
      <c r="L22" s="18"/>
    </row>
    <row r="23" spans="1:12">
      <c r="A23" s="16"/>
      <c r="B23" s="11" t="str">
        <f>+[3]Cuadro29!A11</f>
        <v>Pasto</v>
      </c>
      <c r="C23" s="52">
        <f>+[3]Cuadro29!B11</f>
        <v>25.848666666666698</v>
      </c>
      <c r="D23" s="52">
        <f>+[3]Cuadro29!C11</f>
        <v>28.956333333333301</v>
      </c>
      <c r="E23" s="52">
        <f>+[3]Cuadro29!D11</f>
        <v>33.947666666666699</v>
      </c>
      <c r="F23" s="52">
        <f>+[3]Cuadro29!E11</f>
        <v>32.209333333333298</v>
      </c>
      <c r="G23" s="53">
        <f>+[3]Cuadro29!F11</f>
        <v>33.326666670000002</v>
      </c>
      <c r="H23" s="27">
        <f t="shared" si="0"/>
        <v>3.4689738067642084</v>
      </c>
      <c r="I23" s="26">
        <f t="shared" si="1"/>
        <v>-5.1206268472061893</v>
      </c>
      <c r="J23" s="27">
        <f t="shared" si="2"/>
        <v>1.126447380215537</v>
      </c>
      <c r="K23" s="26">
        <f t="shared" si="3"/>
        <v>1.2182856828737867</v>
      </c>
      <c r="L23" s="18"/>
    </row>
    <row r="24" spans="1:12">
      <c r="A24" s="16"/>
      <c r="B24" s="11" t="str">
        <f>+[3]Cuadro29!A12</f>
        <v>Villavicencio</v>
      </c>
      <c r="C24" s="52">
        <f>+[3]Cuadro29!B12</f>
        <v>22.383666666666699</v>
      </c>
      <c r="D24" s="52">
        <f>+[3]Cuadro29!C12</f>
        <v>25.6793333333333</v>
      </c>
      <c r="E24" s="52">
        <f>+[3]Cuadro29!D12</f>
        <v>25.844666666666701</v>
      </c>
      <c r="F24" s="52">
        <f>+[3]Cuadro29!E12</f>
        <v>29.0423333333333</v>
      </c>
      <c r="G24" s="53">
        <f>+[3]Cuadro29!F12</f>
        <v>33.03833333</v>
      </c>
      <c r="H24" s="27">
        <f t="shared" si="0"/>
        <v>13.759225027833066</v>
      </c>
      <c r="I24" s="26">
        <f t="shared" si="1"/>
        <v>12.372636520751911</v>
      </c>
      <c r="J24" s="27">
        <f t="shared" si="2"/>
        <v>1.1167016610085163</v>
      </c>
      <c r="K24" s="26">
        <f t="shared" si="3"/>
        <v>1.0984970887500973</v>
      </c>
      <c r="L24" s="18"/>
    </row>
    <row r="25" spans="1:12">
      <c r="A25" s="16"/>
      <c r="B25" s="11" t="str">
        <f>+[3]Cuadro29!A13</f>
        <v>Santa Marta</v>
      </c>
      <c r="C25" s="52">
        <f>+[3]Cuadro29!B13</f>
        <v>22.853999999999999</v>
      </c>
      <c r="D25" s="52">
        <f>+[3]Cuadro29!C13</f>
        <v>29.700666666666699</v>
      </c>
      <c r="E25" s="52">
        <f>+[3]Cuadro29!D13</f>
        <v>18.972666666666701</v>
      </c>
      <c r="F25" s="52">
        <f>+[3]Cuadro29!E13</f>
        <v>24.72</v>
      </c>
      <c r="G25" s="53">
        <f>+[3]Cuadro29!F13</f>
        <v>25.902000000000001</v>
      </c>
      <c r="H25" s="27">
        <f t="shared" si="0"/>
        <v>4.7815533980582581</v>
      </c>
      <c r="I25" s="26">
        <f t="shared" si="1"/>
        <v>30.292701781510001</v>
      </c>
      <c r="J25" s="27">
        <f t="shared" si="2"/>
        <v>0.87549229964266462</v>
      </c>
      <c r="K25" s="26">
        <f t="shared" si="3"/>
        <v>0.9350091716885387</v>
      </c>
      <c r="L25" s="18"/>
    </row>
    <row r="26" spans="1:12">
      <c r="A26" s="16"/>
      <c r="B26" s="11" t="str">
        <f>+[3]Cuadro29!A14</f>
        <v>Neiva</v>
      </c>
      <c r="C26" s="52">
        <f>+[3]Cuadro29!B14</f>
        <v>19.7633333333333</v>
      </c>
      <c r="D26" s="52">
        <f>+[3]Cuadro29!C14</f>
        <v>22.190333333333299</v>
      </c>
      <c r="E26" s="52">
        <f>+[3]Cuadro29!D14</f>
        <v>23.645666666666699</v>
      </c>
      <c r="F26" s="52">
        <f>+[3]Cuadro29!E14</f>
        <v>25.106666666666701</v>
      </c>
      <c r="G26" s="53">
        <f>+[3]Cuadro29!F14</f>
        <v>25.276666670000001</v>
      </c>
      <c r="H26" s="27">
        <f t="shared" si="0"/>
        <v>0.67711100637266597</v>
      </c>
      <c r="I26" s="26">
        <f t="shared" si="1"/>
        <v>6.1787219645601077</v>
      </c>
      <c r="J26" s="27">
        <f t="shared" si="2"/>
        <v>0.8543559196285766</v>
      </c>
      <c r="K26" s="26">
        <f t="shared" si="3"/>
        <v>0.94963444999434787</v>
      </c>
      <c r="L26" s="18"/>
    </row>
    <row r="27" spans="1:12">
      <c r="A27" s="16"/>
      <c r="B27" s="11" t="str">
        <f>+[3]Cuadro29!A15</f>
        <v>Montería</v>
      </c>
      <c r="C27" s="52">
        <f>+[3]Cuadro29!B15</f>
        <v>22.108000000000001</v>
      </c>
      <c r="D27" s="52">
        <f>+[3]Cuadro29!C15</f>
        <v>19.612666666666701</v>
      </c>
      <c r="E27" s="52">
        <f>+[3]Cuadro29!D15</f>
        <v>25.188666666666698</v>
      </c>
      <c r="F27" s="52">
        <f>+[3]Cuadro29!E15</f>
        <v>24.0156666666667</v>
      </c>
      <c r="G27" s="53">
        <f>+[3]Cuadro29!F15</f>
        <v>23.62</v>
      </c>
      <c r="H27" s="27">
        <f t="shared" si="0"/>
        <v>-1.6475356364596627</v>
      </c>
      <c r="I27" s="26">
        <f t="shared" si="1"/>
        <v>-4.6568562581054795</v>
      </c>
      <c r="J27" s="27">
        <f t="shared" si="2"/>
        <v>0.7983602855980132</v>
      </c>
      <c r="K27" s="26">
        <f t="shared" si="3"/>
        <v>0.90836847077459881</v>
      </c>
      <c r="L27" s="18"/>
    </row>
    <row r="28" spans="1:12">
      <c r="A28" s="16"/>
      <c r="B28" s="11" t="str">
        <f>+[3]Cuadro29!A16</f>
        <v>Cartagena</v>
      </c>
      <c r="C28" s="52">
        <f>+[3]Cuadro29!B16</f>
        <v>30.213000000000001</v>
      </c>
      <c r="D28" s="52">
        <f>+[3]Cuadro29!C16</f>
        <v>81.364999999999995</v>
      </c>
      <c r="E28" s="52">
        <f>+[3]Cuadro29!D16</f>
        <v>58.414999999999999</v>
      </c>
      <c r="F28" s="52">
        <f>+[3]Cuadro29!E16</f>
        <v>26.417999999999999</v>
      </c>
      <c r="G28" s="53">
        <f>+[3]Cuadro29!F16</f>
        <v>23.193999999999999</v>
      </c>
      <c r="H28" s="27">
        <f t="shared" si="0"/>
        <v>-12.203800439094559</v>
      </c>
      <c r="I28" s="26">
        <f t="shared" si="1"/>
        <v>-54.77531455961654</v>
      </c>
      <c r="J28" s="27">
        <f t="shared" si="2"/>
        <v>0.78396140830483985</v>
      </c>
      <c r="K28" s="26">
        <f t="shared" si="3"/>
        <v>0.99923431624869807</v>
      </c>
      <c r="L28" s="18"/>
    </row>
    <row r="29" spans="1:12">
      <c r="A29" s="16"/>
      <c r="B29" s="11" t="str">
        <f>+[3]Cuadro29!A17</f>
        <v>Armenia</v>
      </c>
      <c r="C29" s="52">
        <f>+[3]Cuadro29!B17</f>
        <v>14.285</v>
      </c>
      <c r="D29" s="52">
        <f>+[3]Cuadro29!C17</f>
        <v>11.8746666666667</v>
      </c>
      <c r="E29" s="52">
        <f>+[3]Cuadro29!D17</f>
        <v>16.366666666666699</v>
      </c>
      <c r="F29" s="52">
        <f>+[3]Cuadro29!E17</f>
        <v>19.7893333333333</v>
      </c>
      <c r="G29" s="53">
        <f>+[3]Cuadro29!F17</f>
        <v>21.194333329999999</v>
      </c>
      <c r="H29" s="27">
        <f t="shared" si="0"/>
        <v>7.0997843787901083</v>
      </c>
      <c r="I29" s="26">
        <f t="shared" si="1"/>
        <v>20.912423625254139</v>
      </c>
      <c r="J29" s="27">
        <f t="shared" si="2"/>
        <v>0.71637231204057095</v>
      </c>
      <c r="K29" s="26">
        <f t="shared" si="3"/>
        <v>0.74851165729240932</v>
      </c>
      <c r="L29" s="18"/>
    </row>
    <row r="30" spans="1:12">
      <c r="A30" s="16"/>
      <c r="B30" s="11" t="str">
        <f>+[3]Cuadro29!A18</f>
        <v>Manizales</v>
      </c>
      <c r="C30" s="52">
        <f>+[3]Cuadro29!B18</f>
        <v>16.838333333333299</v>
      </c>
      <c r="D30" s="52">
        <f>+[3]Cuadro29!C18</f>
        <v>20.937666666666701</v>
      </c>
      <c r="E30" s="52">
        <f>+[3]Cuadro29!D18</f>
        <v>24.372</v>
      </c>
      <c r="F30" s="52">
        <f>+[3]Cuadro29!E18</f>
        <v>28.229666666666699</v>
      </c>
      <c r="G30" s="53">
        <f>+[3]Cuadro29!F18</f>
        <v>19.757333330000002</v>
      </c>
      <c r="H30" s="27">
        <f t="shared" si="0"/>
        <v>-30.01216215801351</v>
      </c>
      <c r="I30" s="26">
        <f t="shared" si="1"/>
        <v>15.82827288144879</v>
      </c>
      <c r="J30" s="27">
        <f t="shared" si="2"/>
        <v>0.66780145131219071</v>
      </c>
      <c r="K30" s="26">
        <f t="shared" si="3"/>
        <v>1.0677587883108246</v>
      </c>
      <c r="L30" s="18"/>
    </row>
    <row r="31" spans="1:12">
      <c r="A31" s="16"/>
      <c r="B31" s="11" t="str">
        <f>+[3]Cuadro29!A19</f>
        <v>Valledupar</v>
      </c>
      <c r="C31" s="52">
        <f>+[3]Cuadro29!B19</f>
        <v>16.505333333333301</v>
      </c>
      <c r="D31" s="52">
        <f>+[3]Cuadro29!C19</f>
        <v>14.803333333333301</v>
      </c>
      <c r="E31" s="52">
        <f>+[3]Cuadro29!D19</f>
        <v>17.459333333333301</v>
      </c>
      <c r="F31" s="52">
        <f>+[3]Cuadro29!E19</f>
        <v>14.107333333333299</v>
      </c>
      <c r="G31" s="53">
        <f>+[3]Cuadro29!F19</f>
        <v>19.510000000000002</v>
      </c>
      <c r="H31" s="27">
        <f t="shared" si="0"/>
        <v>38.296866877747135</v>
      </c>
      <c r="I31" s="26">
        <f t="shared" si="1"/>
        <v>-19.19890030165341</v>
      </c>
      <c r="J31" s="27">
        <f t="shared" si="2"/>
        <v>0.65944153988218623</v>
      </c>
      <c r="K31" s="26">
        <f t="shared" si="3"/>
        <v>0.5335957141882719</v>
      </c>
      <c r="L31" s="18"/>
    </row>
    <row r="32" spans="1:12">
      <c r="A32" s="16"/>
      <c r="B32" s="66" t="str">
        <f>+[3]Cuadro29!A20</f>
        <v>Popayán</v>
      </c>
      <c r="C32" s="52">
        <f>+[3]Cuadro29!B20</f>
        <v>21.959666666666699</v>
      </c>
      <c r="D32" s="52">
        <f>+[3]Cuadro29!C20</f>
        <v>17.891999999999999</v>
      </c>
      <c r="E32" s="52">
        <f>+[3]Cuadro29!D20</f>
        <v>19.369</v>
      </c>
      <c r="F32" s="52">
        <f>+[3]Cuadro29!E20</f>
        <v>17.558666666666699</v>
      </c>
      <c r="G32" s="53">
        <f>+[3]Cuadro29!F20</f>
        <v>16.099</v>
      </c>
      <c r="H32" s="27">
        <f t="shared" si="0"/>
        <v>-8.3130837573090037</v>
      </c>
      <c r="I32" s="26">
        <f t="shared" si="1"/>
        <v>-9.346550329564252</v>
      </c>
      <c r="J32" s="27">
        <f t="shared" si="2"/>
        <v>0.54414912099248147</v>
      </c>
      <c r="K32" s="26">
        <f t="shared" si="3"/>
        <v>0.66413893106614841</v>
      </c>
      <c r="L32" s="18"/>
    </row>
    <row r="33" spans="1:14">
      <c r="A33" s="16"/>
      <c r="B33" s="11" t="str">
        <f>+[3]Cuadro29!A21</f>
        <v>Riohacha</v>
      </c>
      <c r="C33" s="52">
        <f>+[3]Cuadro29!B21</f>
        <v>10.157</v>
      </c>
      <c r="D33" s="52">
        <f>+[3]Cuadro29!C21</f>
        <v>12.636333333333299</v>
      </c>
      <c r="E33" s="52">
        <f>+[3]Cuadro29!D21</f>
        <v>16.581666666666699</v>
      </c>
      <c r="F33" s="52">
        <f>+[3]Cuadro29!E21</f>
        <v>5.9649999999999999</v>
      </c>
      <c r="G33" s="53">
        <f>+[3]Cuadro29!F21</f>
        <v>16.02633333</v>
      </c>
      <c r="H33" s="27">
        <f t="shared" si="0"/>
        <v>168.67281357921206</v>
      </c>
      <c r="I33" s="26">
        <f t="shared" si="1"/>
        <v>-64.026535330184004</v>
      </c>
      <c r="J33" s="27">
        <f t="shared" si="2"/>
        <v>0.54169297436188646</v>
      </c>
      <c r="K33" s="26">
        <f t="shared" si="3"/>
        <v>0.22562013386416396</v>
      </c>
      <c r="L33" s="18"/>
    </row>
    <row r="34" spans="1:14">
      <c r="A34" s="16"/>
      <c r="B34" s="11" t="str">
        <f>+[3]Cuadro29!A22</f>
        <v>Sincelejo</v>
      </c>
      <c r="C34" s="52">
        <f>+[3]Cuadro29!B22</f>
        <v>9.9706666666666699</v>
      </c>
      <c r="D34" s="52">
        <f>+[3]Cuadro29!C22</f>
        <v>10.9773333333333</v>
      </c>
      <c r="E34" s="52">
        <f>+[3]Cuadro29!D22</f>
        <v>12.5733333333333</v>
      </c>
      <c r="F34" s="52">
        <f>+[3]Cuadro29!E22</f>
        <v>15.82</v>
      </c>
      <c r="G34" s="53">
        <f>+[3]Cuadro29!F22</f>
        <v>15.15066667</v>
      </c>
      <c r="H34" s="27">
        <f t="shared" si="0"/>
        <v>-4.2309312895069562</v>
      </c>
      <c r="I34" s="26">
        <f t="shared" si="1"/>
        <v>25.821845174973813</v>
      </c>
      <c r="J34" s="27">
        <f t="shared" si="2"/>
        <v>0.51209528237347579</v>
      </c>
      <c r="K34" s="26">
        <f t="shared" si="3"/>
        <v>0.59837561068417</v>
      </c>
      <c r="L34" s="18"/>
    </row>
    <row r="35" spans="1:14">
      <c r="A35" s="16"/>
      <c r="B35" s="11" t="str">
        <f>+[3]Cuadro29!A23</f>
        <v>Tunja</v>
      </c>
      <c r="C35" s="52">
        <f>+[3]Cuadro29!B23</f>
        <v>5.1603333333333303</v>
      </c>
      <c r="D35" s="52">
        <f>+[3]Cuadro29!C23</f>
        <v>4.2956666666666701</v>
      </c>
      <c r="E35" s="52">
        <f>+[3]Cuadro29!D23</f>
        <v>9.2050000000000001</v>
      </c>
      <c r="F35" s="52">
        <f>+[3]Cuadro29!E23</f>
        <v>8.4269999999999996</v>
      </c>
      <c r="G35" s="53">
        <f>+[3]Cuadro29!F23</f>
        <v>10.092333330000001</v>
      </c>
      <c r="H35" s="27">
        <f t="shared" si="0"/>
        <v>19.761876468494144</v>
      </c>
      <c r="I35" s="26">
        <f t="shared" si="1"/>
        <v>-8.4519282998370535</v>
      </c>
      <c r="J35" s="27">
        <f t="shared" si="2"/>
        <v>0.3411226977006413</v>
      </c>
      <c r="K35" s="26">
        <f t="shared" si="3"/>
        <v>0.31874281107683317</v>
      </c>
      <c r="L35" s="18"/>
    </row>
    <row r="36" spans="1:14">
      <c r="A36" s="16"/>
      <c r="B36" s="11" t="str">
        <f>+[3]Cuadro29!A24</f>
        <v>Florencia</v>
      </c>
      <c r="C36" s="52">
        <f>+[3]Cuadro29!B24</f>
        <v>3.7793333333333301</v>
      </c>
      <c r="D36" s="52">
        <f>+[3]Cuadro29!C24</f>
        <v>3.2473333333333301</v>
      </c>
      <c r="E36" s="52">
        <f>+[3]Cuadro29!D24</f>
        <v>3.8959999999999999</v>
      </c>
      <c r="F36" s="52">
        <f>+[3]Cuadro29!E24</f>
        <v>4.4086666666666696</v>
      </c>
      <c r="G36" s="53">
        <f>+[3]Cuadro29!F24</f>
        <v>4.4873333329999996</v>
      </c>
      <c r="H36" s="27">
        <f t="shared" si="0"/>
        <v>1.7843641236956698</v>
      </c>
      <c r="I36" s="26">
        <f t="shared" si="1"/>
        <v>13.15879534565374</v>
      </c>
      <c r="J36" s="27">
        <f t="shared" si="2"/>
        <v>0.1516726808343507</v>
      </c>
      <c r="K36" s="26">
        <f t="shared" si="3"/>
        <v>0.16675338868328779</v>
      </c>
      <c r="L36" s="18"/>
    </row>
    <row r="37" spans="1:14">
      <c r="A37" s="16"/>
      <c r="B37" s="11" t="str">
        <f>+[3]Cuadro29!A25</f>
        <v>Quibdó</v>
      </c>
      <c r="C37" s="52">
        <f>+[3]Cuadro29!B25</f>
        <v>1.81666666666667</v>
      </c>
      <c r="D37" s="52">
        <f>+[3]Cuadro29!C25</f>
        <v>2.7290000000000001</v>
      </c>
      <c r="E37" s="52">
        <f>+[3]Cuadro29!D25</f>
        <v>1.6910000000000001</v>
      </c>
      <c r="F37" s="52">
        <f>+[3]Cuadro29!E25</f>
        <v>2.81266666666667</v>
      </c>
      <c r="G37" s="53">
        <f>+[3]Cuadro29!F25</f>
        <v>4.2439999999999998</v>
      </c>
      <c r="H37" s="27">
        <f t="shared" si="0"/>
        <v>50.888836217112868</v>
      </c>
      <c r="I37" s="26">
        <f t="shared" si="1"/>
        <v>66.331559235166765</v>
      </c>
      <c r="J37" s="27">
        <f t="shared" si="2"/>
        <v>0.1434479700287031</v>
      </c>
      <c r="K37" s="26">
        <f t="shared" si="3"/>
        <v>0.10638629167621225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tr">
        <f>IF(G46="","",1)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30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45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53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tr">
        <f>+[3]Cuadro30!A2</f>
        <v>Colombia</v>
      </c>
      <c r="C13" s="25">
        <f>+[3]Cuadro30!B2</f>
        <v>615.90666666666698</v>
      </c>
      <c r="D13" s="25">
        <f>+[3]Cuadro30!C2</f>
        <v>858.04666666666697</v>
      </c>
      <c r="E13" s="25">
        <f>+[3]Cuadro30!D2</f>
        <v>1052.998</v>
      </c>
      <c r="F13" s="25">
        <f>+[3]Cuadro30!E2</f>
        <v>986.48133333333305</v>
      </c>
      <c r="G13" s="25">
        <f>+[3]Cuadro30!F2</f>
        <v>1149.636</v>
      </c>
      <c r="H13" s="27">
        <f>IF(OR(OR(G13=0,F13=0),G13=""),"",(G13/F13-1)*100)</f>
        <v>16.53905260582733</v>
      </c>
      <c r="I13" s="27">
        <f>IF(OR(OR(G13=0,F13=0),F13=""),"",(F13/E13-1)*100)</f>
        <v>-6.3168844258647212</v>
      </c>
      <c r="J13" s="27">
        <f>IF(G13=0,"",G13/$G$13*100)</f>
        <v>100</v>
      </c>
      <c r="K13" s="27">
        <f>IF(F13=0,"",F13/$F$13*100)</f>
        <v>100</v>
      </c>
      <c r="L13" s="18"/>
    </row>
    <row r="14" spans="1:15">
      <c r="A14" s="16"/>
      <c r="B14" s="11" t="s">
        <v>3</v>
      </c>
      <c r="C14" s="24">
        <f>C13-SUM(C15:C39)</f>
        <v>250.5636666666669</v>
      </c>
      <c r="D14" s="24">
        <f>D13-SUM(D15:D39)</f>
        <v>406.2546666666662</v>
      </c>
      <c r="E14" s="24">
        <f>E13-SUM(E15:E39)</f>
        <v>422.67100000000119</v>
      </c>
      <c r="F14" s="24">
        <f>F13-SUM(F15:F39)</f>
        <v>443.69500000000005</v>
      </c>
      <c r="G14" s="25">
        <f>G13-SUM(G15:G39)</f>
        <v>509.77366670299978</v>
      </c>
      <c r="H14" s="27">
        <f t="shared" ref="H14:H37" si="0">IF(OR(OR(G14=0,F14=0),G14=""),"",(G14/F14-1)*100)</f>
        <v>14.892813014119998</v>
      </c>
      <c r="I14" s="26">
        <f t="shared" ref="I14:I37" si="1">IF(OR(OR(G14=0,F14=0),F14=""),"",(F14/E14-1)*100)</f>
        <v>4.9740814960096191</v>
      </c>
      <c r="J14" s="27">
        <f t="shared" ref="J14:J37" si="2">IF(G14=0,"",G14/$G$13*100)</f>
        <v>44.342180194687693</v>
      </c>
      <c r="K14" s="26">
        <f t="shared" ref="K14:K37" si="3">IF(F14=0,"",F14/$F$13*100)</f>
        <v>44.977536321011669</v>
      </c>
      <c r="L14" s="18"/>
    </row>
    <row r="15" spans="1:15">
      <c r="A15" s="16"/>
      <c r="B15" s="12" t="str">
        <f>+[3]Cuadro30!A3</f>
        <v>Bogotá</v>
      </c>
      <c r="C15" s="97">
        <f>+[3]Cuadro30!B3</f>
        <v>117.70099999999999</v>
      </c>
      <c r="D15" s="97">
        <f>+[3]Cuadro30!C3</f>
        <v>131.053666666667</v>
      </c>
      <c r="E15" s="97">
        <f>+[3]Cuadro30!D3</f>
        <v>234.37233333333299</v>
      </c>
      <c r="F15" s="97">
        <f>+[3]Cuadro30!E3</f>
        <v>241.26933333333301</v>
      </c>
      <c r="G15" s="97">
        <f>+[3]Cuadro30!F3</f>
        <v>273.46233330000001</v>
      </c>
      <c r="H15" s="47">
        <f t="shared" si="0"/>
        <v>13.343179392877836</v>
      </c>
      <c r="I15" s="33">
        <f t="shared" si="1"/>
        <v>2.9427534819951751</v>
      </c>
      <c r="J15" s="47">
        <f t="shared" si="2"/>
        <v>23.78686238948676</v>
      </c>
      <c r="K15" s="33">
        <f t="shared" si="3"/>
        <v>24.457567029482536</v>
      </c>
      <c r="L15" s="18"/>
      <c r="N15" s="22" t="s">
        <v>2</v>
      </c>
      <c r="O15" s="31">
        <f>J15</f>
        <v>23.78686238948676</v>
      </c>
    </row>
    <row r="16" spans="1:15">
      <c r="A16" s="16"/>
      <c r="B16" s="11" t="str">
        <f>+[3]Cuadro30!A4</f>
        <v>Medellín</v>
      </c>
      <c r="C16" s="52">
        <f>+[3]Cuadro30!B4</f>
        <v>70.412333333333294</v>
      </c>
      <c r="D16" s="52">
        <f>+[3]Cuadro30!C4</f>
        <v>104.059666666667</v>
      </c>
      <c r="E16" s="52">
        <f>+[3]Cuadro30!D4</f>
        <v>116.437333333333</v>
      </c>
      <c r="F16" s="52">
        <f>+[3]Cuadro30!E4</f>
        <v>90.290999999999997</v>
      </c>
      <c r="G16" s="53">
        <f>+[3]Cuadro30!F4</f>
        <v>113.22</v>
      </c>
      <c r="H16" s="27">
        <f t="shared" si="0"/>
        <v>25.394557597102697</v>
      </c>
      <c r="I16" s="26">
        <f t="shared" si="1"/>
        <v>-22.455283528764902</v>
      </c>
      <c r="J16" s="27">
        <f t="shared" si="2"/>
        <v>9.8483346033005237</v>
      </c>
      <c r="K16" s="26">
        <f t="shared" si="3"/>
        <v>9.1528341134348228</v>
      </c>
      <c r="L16" s="18"/>
      <c r="N16" s="22" t="s">
        <v>12</v>
      </c>
      <c r="O16" s="31">
        <f>100-O15</f>
        <v>76.213137610513243</v>
      </c>
    </row>
    <row r="17" spans="1:12">
      <c r="A17" s="16"/>
      <c r="B17" s="11" t="str">
        <f>+[3]Cuadro30!A5</f>
        <v>Cali</v>
      </c>
      <c r="C17" s="52">
        <f>+[3]Cuadro30!B5</f>
        <v>49.2886666666667</v>
      </c>
      <c r="D17" s="52">
        <f>+[3]Cuadro30!C5</f>
        <v>80.188999999999993</v>
      </c>
      <c r="E17" s="52">
        <f>+[3]Cuadro30!D5</f>
        <v>104.30433333333301</v>
      </c>
      <c r="F17" s="52">
        <f>+[3]Cuadro30!E5</f>
        <v>45.110333333333301</v>
      </c>
      <c r="G17" s="53">
        <f>+[3]Cuadro30!F5</f>
        <v>56.650333330000002</v>
      </c>
      <c r="H17" s="27">
        <f t="shared" si="0"/>
        <v>25.581721844958018</v>
      </c>
      <c r="I17" s="26">
        <f t="shared" si="1"/>
        <v>-56.751237564434746</v>
      </c>
      <c r="J17" s="27">
        <f t="shared" si="2"/>
        <v>4.9276756582083374</v>
      </c>
      <c r="K17" s="26">
        <f t="shared" si="3"/>
        <v>4.5728521979128498</v>
      </c>
      <c r="L17" s="18"/>
    </row>
    <row r="18" spans="1:12">
      <c r="A18" s="16"/>
      <c r="B18" s="11" t="str">
        <f>+[3]Cuadro30!A6</f>
        <v>Bucaramanga</v>
      </c>
      <c r="C18" s="52">
        <f>+[3]Cuadro30!B6</f>
        <v>16.794</v>
      </c>
      <c r="D18" s="52">
        <f>+[3]Cuadro30!C6</f>
        <v>20.765000000000001</v>
      </c>
      <c r="E18" s="52">
        <f>+[3]Cuadro30!D6</f>
        <v>29.835999999999999</v>
      </c>
      <c r="F18" s="52">
        <f>+[3]Cuadro30!E6</f>
        <v>33.402666666666697</v>
      </c>
      <c r="G18" s="53">
        <f>+[3]Cuadro30!F6</f>
        <v>28.751333330000001</v>
      </c>
      <c r="H18" s="27">
        <f t="shared" si="0"/>
        <v>-13.925035935254748</v>
      </c>
      <c r="I18" s="26">
        <f t="shared" si="1"/>
        <v>11.954238727264709</v>
      </c>
      <c r="J18" s="27">
        <f t="shared" si="2"/>
        <v>2.500907533340988</v>
      </c>
      <c r="K18" s="26">
        <f t="shared" si="3"/>
        <v>3.3860414321068455</v>
      </c>
      <c r="L18" s="18"/>
    </row>
    <row r="19" spans="1:12">
      <c r="A19" s="16"/>
      <c r="B19" s="11" t="str">
        <f>+[3]Cuadro30!A7</f>
        <v>Barranquilla</v>
      </c>
      <c r="C19" s="52">
        <f>+[3]Cuadro30!B7</f>
        <v>13.0566666666667</v>
      </c>
      <c r="D19" s="52">
        <f>+[3]Cuadro30!C7</f>
        <v>10.010666666666699</v>
      </c>
      <c r="E19" s="52">
        <f>+[3]Cuadro30!D7</f>
        <v>13.0186666666667</v>
      </c>
      <c r="F19" s="52">
        <f>+[3]Cuadro30!E7</f>
        <v>16.5096666666667</v>
      </c>
      <c r="G19" s="53">
        <f>+[3]Cuadro30!F7</f>
        <v>26.837</v>
      </c>
      <c r="H19" s="27">
        <f t="shared" si="0"/>
        <v>62.55325163035765</v>
      </c>
      <c r="I19" s="26">
        <f t="shared" si="1"/>
        <v>26.815342072920867</v>
      </c>
      <c r="J19" s="27">
        <f t="shared" si="2"/>
        <v>2.3343910594309851</v>
      </c>
      <c r="K19" s="26">
        <f t="shared" si="3"/>
        <v>1.6735913908153057</v>
      </c>
      <c r="L19" s="18"/>
    </row>
    <row r="20" spans="1:12">
      <c r="A20" s="16"/>
      <c r="B20" s="11" t="str">
        <f>+[3]Cuadro30!A8</f>
        <v>Ibagué</v>
      </c>
      <c r="C20" s="52">
        <f>+[3]Cuadro30!B8</f>
        <v>16.998000000000001</v>
      </c>
      <c r="D20" s="52">
        <f>+[3]Cuadro30!C8</f>
        <v>20.259</v>
      </c>
      <c r="E20" s="52">
        <f>+[3]Cuadro30!D8</f>
        <v>16.332333333333299</v>
      </c>
      <c r="F20" s="52">
        <f>+[3]Cuadro30!E8</f>
        <v>19.1526666666667</v>
      </c>
      <c r="G20" s="53">
        <f>+[3]Cuadro30!F8</f>
        <v>24.22966667</v>
      </c>
      <c r="H20" s="27">
        <f t="shared" si="0"/>
        <v>26.508058077203998</v>
      </c>
      <c r="I20" s="26">
        <f t="shared" si="1"/>
        <v>17.268404188011964</v>
      </c>
      <c r="J20" s="27">
        <f t="shared" si="2"/>
        <v>2.1075946360413211</v>
      </c>
      <c r="K20" s="26">
        <f t="shared" si="3"/>
        <v>1.9415133383162551</v>
      </c>
      <c r="L20" s="18"/>
    </row>
    <row r="21" spans="1:12">
      <c r="A21" s="16"/>
      <c r="B21" s="11" t="str">
        <f>+[3]Cuadro30!A9</f>
        <v>Cúcuta</v>
      </c>
      <c r="C21" s="52">
        <f>+[3]Cuadro30!B9</f>
        <v>7.9046666666666701</v>
      </c>
      <c r="D21" s="52">
        <f>+[3]Cuadro30!C9</f>
        <v>11.2463333333333</v>
      </c>
      <c r="E21" s="52">
        <f>+[3]Cuadro30!D9</f>
        <v>21.298666666666701</v>
      </c>
      <c r="F21" s="52">
        <f>+[3]Cuadro30!E9</f>
        <v>17.045000000000002</v>
      </c>
      <c r="G21" s="53">
        <f>+[3]Cuadro30!F9</f>
        <v>20.22</v>
      </c>
      <c r="H21" s="27">
        <f t="shared" si="0"/>
        <v>18.62716339102375</v>
      </c>
      <c r="I21" s="26">
        <f t="shared" si="1"/>
        <v>-19.971516213847629</v>
      </c>
      <c r="J21" s="27">
        <f t="shared" si="2"/>
        <v>1.7588175735624145</v>
      </c>
      <c r="K21" s="26">
        <f t="shared" si="3"/>
        <v>1.7278583409586403</v>
      </c>
      <c r="L21" s="18"/>
    </row>
    <row r="22" spans="1:12">
      <c r="A22" s="16"/>
      <c r="B22" s="11" t="str">
        <f>+[3]Cuadro30!A10</f>
        <v>Pasto</v>
      </c>
      <c r="C22" s="52">
        <f>+[3]Cuadro30!B10</f>
        <v>9.4056666666666704</v>
      </c>
      <c r="D22" s="52">
        <f>+[3]Cuadro30!C10</f>
        <v>8.0786666666666704</v>
      </c>
      <c r="E22" s="52">
        <f>+[3]Cuadro30!D10</f>
        <v>13.352</v>
      </c>
      <c r="F22" s="52">
        <f>+[3]Cuadro30!E10</f>
        <v>11.081666666666701</v>
      </c>
      <c r="G22" s="53">
        <f>+[3]Cuadro30!F10</f>
        <v>13.43633333</v>
      </c>
      <c r="H22" s="27">
        <f t="shared" si="0"/>
        <v>21.248307986162949</v>
      </c>
      <c r="I22" s="26">
        <f t="shared" si="1"/>
        <v>-17.00369482724161</v>
      </c>
      <c r="J22" s="27">
        <f t="shared" si="2"/>
        <v>1.1687467450566962</v>
      </c>
      <c r="K22" s="26">
        <f t="shared" si="3"/>
        <v>1.1233529000717741</v>
      </c>
      <c r="L22" s="18"/>
    </row>
    <row r="23" spans="1:12">
      <c r="A23" s="16"/>
      <c r="B23" s="11" t="str">
        <f>+[3]Cuadro30!A11</f>
        <v>Pereira</v>
      </c>
      <c r="C23" s="52">
        <f>+[3]Cuadro30!B11</f>
        <v>7.4236666666666702</v>
      </c>
      <c r="D23" s="52">
        <f>+[3]Cuadro30!C11</f>
        <v>8.2010000000000005</v>
      </c>
      <c r="E23" s="52">
        <f>+[3]Cuadro30!D11</f>
        <v>14.805</v>
      </c>
      <c r="F23" s="52">
        <f>+[3]Cuadro30!E11</f>
        <v>8.8689999999999998</v>
      </c>
      <c r="G23" s="53">
        <f>+[3]Cuadro30!F11</f>
        <v>11.43</v>
      </c>
      <c r="H23" s="27">
        <f t="shared" si="0"/>
        <v>28.875859736159647</v>
      </c>
      <c r="I23" s="26">
        <f t="shared" si="1"/>
        <v>-40.094562647754138</v>
      </c>
      <c r="J23" s="27">
        <f t="shared" si="2"/>
        <v>0.99422773817103849</v>
      </c>
      <c r="K23" s="26">
        <f t="shared" si="3"/>
        <v>0.89905401149675446</v>
      </c>
      <c r="L23" s="18"/>
    </row>
    <row r="24" spans="1:12">
      <c r="A24" s="16"/>
      <c r="B24" s="11" t="str">
        <f>+[3]Cuadro30!A12</f>
        <v>Neiva</v>
      </c>
      <c r="C24" s="52">
        <f>+[3]Cuadro30!B12</f>
        <v>5.2350000000000003</v>
      </c>
      <c r="D24" s="52">
        <f>+[3]Cuadro30!C12</f>
        <v>6.9506666666666703</v>
      </c>
      <c r="E24" s="52">
        <f>+[3]Cuadro30!D12</f>
        <v>10.163</v>
      </c>
      <c r="F24" s="52">
        <f>+[3]Cuadro30!E12</f>
        <v>9.7853333333333303</v>
      </c>
      <c r="G24" s="53">
        <f>+[3]Cuadro30!F12</f>
        <v>10.594666670000001</v>
      </c>
      <c r="H24" s="27">
        <f t="shared" si="0"/>
        <v>8.2708816255621098</v>
      </c>
      <c r="I24" s="26">
        <f t="shared" si="1"/>
        <v>-3.7160943291023263</v>
      </c>
      <c r="J24" s="27">
        <f t="shared" si="2"/>
        <v>0.92156705861681443</v>
      </c>
      <c r="K24" s="26">
        <f t="shared" si="3"/>
        <v>0.99194308120038754</v>
      </c>
      <c r="L24" s="18"/>
    </row>
    <row r="25" spans="1:12">
      <c r="A25" s="16"/>
      <c r="B25" s="11" t="str">
        <f>+[3]Cuadro30!A13</f>
        <v>Manizales</v>
      </c>
      <c r="C25" s="52">
        <f>+[3]Cuadro30!B13</f>
        <v>5.9216666666666704</v>
      </c>
      <c r="D25" s="52">
        <f>+[3]Cuadro30!C13</f>
        <v>8.9593333333333298</v>
      </c>
      <c r="E25" s="52">
        <f>+[3]Cuadro30!D13</f>
        <v>8.2406666666666695</v>
      </c>
      <c r="F25" s="52">
        <f>+[3]Cuadro30!E13</f>
        <v>10.891999999999999</v>
      </c>
      <c r="G25" s="53">
        <f>+[3]Cuadro30!F13</f>
        <v>8.5306666670000002</v>
      </c>
      <c r="H25" s="27">
        <f t="shared" si="0"/>
        <v>-21.679520134043329</v>
      </c>
      <c r="I25" s="26">
        <f t="shared" si="1"/>
        <v>32.173772348515442</v>
      </c>
      <c r="J25" s="27">
        <f t="shared" si="2"/>
        <v>0.7420319707281261</v>
      </c>
      <c r="K25" s="26">
        <f t="shared" si="3"/>
        <v>1.1041263156187449</v>
      </c>
      <c r="L25" s="18"/>
    </row>
    <row r="26" spans="1:12">
      <c r="A26" s="16"/>
      <c r="B26" s="11" t="str">
        <f>+[3]Cuadro30!A14</f>
        <v>Cartagena</v>
      </c>
      <c r="C26" s="52">
        <f>+[3]Cuadro30!B14</f>
        <v>4.9610000000000003</v>
      </c>
      <c r="D26" s="52">
        <f>+[3]Cuadro30!C14</f>
        <v>7.8483333333333301</v>
      </c>
      <c r="E26" s="52">
        <f>+[3]Cuadro30!D14</f>
        <v>7.6059999999999999</v>
      </c>
      <c r="F26" s="52">
        <f>+[3]Cuadro30!E14</f>
        <v>2.8996666666666702</v>
      </c>
      <c r="G26" s="53">
        <f>+[3]Cuadro30!F14</f>
        <v>8.2216666669999992</v>
      </c>
      <c r="H26" s="27">
        <f t="shared" si="0"/>
        <v>183.53833775146532</v>
      </c>
      <c r="I26" s="26">
        <f t="shared" si="1"/>
        <v>-61.876588658076905</v>
      </c>
      <c r="J26" s="27">
        <f t="shared" si="2"/>
        <v>0.71515389801641549</v>
      </c>
      <c r="K26" s="26">
        <f t="shared" si="3"/>
        <v>0.29394034825460502</v>
      </c>
      <c r="L26" s="18"/>
    </row>
    <row r="27" spans="1:12">
      <c r="A27" s="16"/>
      <c r="B27" s="11" t="str">
        <f>+[3]Cuadro30!A15</f>
        <v>Villavicencio</v>
      </c>
      <c r="C27" s="52">
        <f>+[3]Cuadro30!B15</f>
        <v>4.2326666666666704</v>
      </c>
      <c r="D27" s="52">
        <f>+[3]Cuadro30!C15</f>
        <v>4.98166666666667</v>
      </c>
      <c r="E27" s="52">
        <f>+[3]Cuadro30!D15</f>
        <v>5.7893333333333299</v>
      </c>
      <c r="F27" s="52">
        <f>+[3]Cuadro30!E15</f>
        <v>8.6123333333333303</v>
      </c>
      <c r="G27" s="53">
        <f>+[3]Cuadro30!F15</f>
        <v>7.375</v>
      </c>
      <c r="H27" s="27">
        <f t="shared" si="0"/>
        <v>-14.36699307195105</v>
      </c>
      <c r="I27" s="26">
        <f t="shared" si="1"/>
        <v>48.762091202210996</v>
      </c>
      <c r="J27" s="27">
        <f t="shared" si="2"/>
        <v>0.64150739886364028</v>
      </c>
      <c r="K27" s="26">
        <f t="shared" si="3"/>
        <v>0.87303561074309899</v>
      </c>
      <c r="L27" s="18"/>
    </row>
    <row r="28" spans="1:12">
      <c r="A28" s="16"/>
      <c r="B28" s="11" t="str">
        <f>+[3]Cuadro30!A16</f>
        <v>Armenia</v>
      </c>
      <c r="C28" s="52">
        <f>+[3]Cuadro30!B16</f>
        <v>7.51366666666667</v>
      </c>
      <c r="D28" s="52">
        <f>+[3]Cuadro30!C16</f>
        <v>5.968</v>
      </c>
      <c r="E28" s="52">
        <f>+[3]Cuadro30!D16</f>
        <v>6.9889999999999999</v>
      </c>
      <c r="F28" s="52">
        <f>+[3]Cuadro30!E16</f>
        <v>5.5673333333333304</v>
      </c>
      <c r="G28" s="53">
        <f>+[3]Cuadro30!F16</f>
        <v>6.8203333329999998</v>
      </c>
      <c r="H28" s="27">
        <f t="shared" si="0"/>
        <v>22.50628666626757</v>
      </c>
      <c r="I28" s="26">
        <f t="shared" si="1"/>
        <v>-20.341489006534118</v>
      </c>
      <c r="J28" s="27">
        <f t="shared" si="2"/>
        <v>0.59326024350316098</v>
      </c>
      <c r="K28" s="26">
        <f t="shared" si="3"/>
        <v>0.56436276543837283</v>
      </c>
      <c r="L28" s="18"/>
    </row>
    <row r="29" spans="1:12">
      <c r="A29" s="16"/>
      <c r="B29" s="11" t="str">
        <f>+[3]Cuadro30!A17</f>
        <v>Riohacha</v>
      </c>
      <c r="C29" s="52">
        <f>+[3]Cuadro30!B17</f>
        <v>3.3679999999999999</v>
      </c>
      <c r="D29" s="52">
        <f>+[3]Cuadro30!C17</f>
        <v>4.0890000000000004</v>
      </c>
      <c r="E29" s="52">
        <f>+[3]Cuadro30!D17</f>
        <v>3.6036666666666699</v>
      </c>
      <c r="F29" s="52">
        <f>+[3]Cuadro30!E17</f>
        <v>1.24966666666667</v>
      </c>
      <c r="G29" s="53">
        <f>+[3]Cuadro30!F17</f>
        <v>5.73</v>
      </c>
      <c r="H29" s="27">
        <f t="shared" si="0"/>
        <v>358.52227260602706</v>
      </c>
      <c r="I29" s="26">
        <f t="shared" si="1"/>
        <v>-65.322356858754915</v>
      </c>
      <c r="J29" s="27">
        <f t="shared" si="2"/>
        <v>0.49841862989676733</v>
      </c>
      <c r="K29" s="26">
        <f t="shared" si="3"/>
        <v>0.12667920055253662</v>
      </c>
      <c r="L29" s="18"/>
    </row>
    <row r="30" spans="1:12">
      <c r="A30" s="16"/>
      <c r="B30" s="11" t="str">
        <f>+[3]Cuadro30!A18</f>
        <v>Santa Marta</v>
      </c>
      <c r="C30" s="52">
        <f>+[3]Cuadro30!B18</f>
        <v>3.4529999999999998</v>
      </c>
      <c r="D30" s="52">
        <f>+[3]Cuadro30!C18</f>
        <v>5.13866666666667</v>
      </c>
      <c r="E30" s="52">
        <f>+[3]Cuadro30!D18</f>
        <v>4.0106666666666699</v>
      </c>
      <c r="F30" s="52">
        <f>+[3]Cuadro30!E18</f>
        <v>4.7163333333333304</v>
      </c>
      <c r="G30" s="53">
        <f>+[3]Cuadro30!F18</f>
        <v>4.3803333330000003</v>
      </c>
      <c r="H30" s="27">
        <f t="shared" si="0"/>
        <v>-7.1241783942327386</v>
      </c>
      <c r="I30" s="26">
        <f t="shared" si="1"/>
        <v>17.594747340425364</v>
      </c>
      <c r="J30" s="27">
        <f t="shared" si="2"/>
        <v>0.38101915154013971</v>
      </c>
      <c r="K30" s="26">
        <f t="shared" si="3"/>
        <v>0.47809656138112411</v>
      </c>
      <c r="L30" s="18"/>
    </row>
    <row r="31" spans="1:12">
      <c r="A31" s="16"/>
      <c r="B31" s="11" t="str">
        <f>+[3]Cuadro30!A19</f>
        <v>Sincelejo</v>
      </c>
      <c r="C31" s="52">
        <f>+[3]Cuadro30!B19</f>
        <v>3.32433333333333</v>
      </c>
      <c r="D31" s="52">
        <f>+[3]Cuadro30!C19</f>
        <v>2.5529999999999999</v>
      </c>
      <c r="E31" s="52">
        <f>+[3]Cuadro30!D19</f>
        <v>2.5760000000000001</v>
      </c>
      <c r="F31" s="52">
        <f>+[3]Cuadro30!E19</f>
        <v>2.4916666666666698</v>
      </c>
      <c r="G31" s="53">
        <f>+[3]Cuadro30!F19</f>
        <v>4.0766666669999996</v>
      </c>
      <c r="H31" s="27">
        <f t="shared" si="0"/>
        <v>63.612040147156975</v>
      </c>
      <c r="I31" s="26">
        <f t="shared" si="1"/>
        <v>-3.2738095238094012</v>
      </c>
      <c r="J31" s="27">
        <f t="shared" si="2"/>
        <v>0.35460499384152894</v>
      </c>
      <c r="K31" s="26">
        <f t="shared" si="3"/>
        <v>0.25258122809554806</v>
      </c>
      <c r="L31" s="18"/>
    </row>
    <row r="32" spans="1:12">
      <c r="A32" s="16"/>
      <c r="B32" s="66" t="str">
        <f>+[3]Cuadro30!A20</f>
        <v>Montería</v>
      </c>
      <c r="C32" s="52">
        <f>+[3]Cuadro30!B20</f>
        <v>6.36133333333333</v>
      </c>
      <c r="D32" s="52">
        <f>+[3]Cuadro30!C20</f>
        <v>3.5449999999999999</v>
      </c>
      <c r="E32" s="52">
        <f>+[3]Cuadro30!D20</f>
        <v>5.4753333333333298</v>
      </c>
      <c r="F32" s="52">
        <f>+[3]Cuadro30!E20</f>
        <v>2.742</v>
      </c>
      <c r="G32" s="53">
        <f>+[3]Cuadro30!F20</f>
        <v>3.963666667</v>
      </c>
      <c r="H32" s="27">
        <f t="shared" si="0"/>
        <v>44.553853646973018</v>
      </c>
      <c r="I32" s="26">
        <f t="shared" si="1"/>
        <v>-49.920857177645161</v>
      </c>
      <c r="J32" s="27">
        <f t="shared" si="2"/>
        <v>0.34477579573012679</v>
      </c>
      <c r="K32" s="26">
        <f t="shared" si="3"/>
        <v>0.2779576163630737</v>
      </c>
      <c r="L32" s="18"/>
    </row>
    <row r="33" spans="1:15">
      <c r="A33" s="16"/>
      <c r="B33" s="11" t="str">
        <f>+[3]Cuadro30!A21</f>
        <v>Popayán</v>
      </c>
      <c r="C33" s="52">
        <f>+[3]Cuadro30!B21</f>
        <v>6.0473333333333299</v>
      </c>
      <c r="D33" s="52">
        <f>+[3]Cuadro30!C21</f>
        <v>4.7906666666666702</v>
      </c>
      <c r="E33" s="52">
        <f>+[3]Cuadro30!D21</f>
        <v>6.2046666666666699</v>
      </c>
      <c r="F33" s="52">
        <f>+[3]Cuadro30!E21</f>
        <v>5.0466666666666704</v>
      </c>
      <c r="G33" s="53">
        <f>+[3]Cuadro30!F21</f>
        <v>3.7679999999999998</v>
      </c>
      <c r="H33" s="27">
        <f t="shared" si="0"/>
        <v>-25.336856010568088</v>
      </c>
      <c r="I33" s="26">
        <f t="shared" si="1"/>
        <v>-18.663371655742967</v>
      </c>
      <c r="J33" s="27">
        <f t="shared" si="2"/>
        <v>0.32775591578551816</v>
      </c>
      <c r="K33" s="26">
        <f t="shared" si="3"/>
        <v>0.51158258105238741</v>
      </c>
      <c r="L33" s="18"/>
    </row>
    <row r="34" spans="1:15">
      <c r="A34" s="16"/>
      <c r="B34" s="11" t="str">
        <f>+[3]Cuadro30!A22</f>
        <v>Tunja</v>
      </c>
      <c r="C34" s="52">
        <f>+[3]Cuadro30!B22</f>
        <v>1.66766666666667</v>
      </c>
      <c r="D34" s="52">
        <f>+[3]Cuadro30!C22</f>
        <v>0.95033333333333303</v>
      </c>
      <c r="E34" s="52">
        <f>+[3]Cuadro30!D22</f>
        <v>2.718</v>
      </c>
      <c r="F34" s="52">
        <f>+[3]Cuadro30!E22</f>
        <v>2.0603333333333298</v>
      </c>
      <c r="G34" s="53">
        <f>+[3]Cuadro30!F22</f>
        <v>3.741333333</v>
      </c>
      <c r="H34" s="27">
        <f t="shared" si="0"/>
        <v>81.588739669956638</v>
      </c>
      <c r="I34" s="26">
        <f t="shared" si="1"/>
        <v>-24.196713269561076</v>
      </c>
      <c r="J34" s="27">
        <f t="shared" si="2"/>
        <v>0.32543634098097135</v>
      </c>
      <c r="K34" s="26">
        <f t="shared" si="3"/>
        <v>0.20885679877706728</v>
      </c>
      <c r="L34" s="18"/>
    </row>
    <row r="35" spans="1:15">
      <c r="A35" s="16"/>
      <c r="B35" s="11" t="str">
        <f>+[3]Cuadro30!A23</f>
        <v>Valledupar</v>
      </c>
      <c r="C35" s="52">
        <f>+[3]Cuadro30!B23</f>
        <v>2.63866666666667</v>
      </c>
      <c r="D35" s="52">
        <f>+[3]Cuadro30!C23</f>
        <v>1.1886666666666701</v>
      </c>
      <c r="E35" s="52">
        <f>+[3]Cuadro30!D23</f>
        <v>2.3836666666666702</v>
      </c>
      <c r="F35" s="52">
        <f>+[3]Cuadro30!E23</f>
        <v>2.1190000000000002</v>
      </c>
      <c r="G35" s="53">
        <f>+[3]Cuadro30!F23</f>
        <v>2.11</v>
      </c>
      <c r="H35" s="27">
        <f t="shared" si="0"/>
        <v>-0.42472864558755763</v>
      </c>
      <c r="I35" s="26">
        <f t="shared" si="1"/>
        <v>-11.103342189903632</v>
      </c>
      <c r="J35" s="27">
        <f t="shared" si="2"/>
        <v>0.18353635411556352</v>
      </c>
      <c r="K35" s="26">
        <f t="shared" si="3"/>
        <v>0.21480386180647454</v>
      </c>
      <c r="L35" s="18"/>
    </row>
    <row r="36" spans="1:15">
      <c r="A36" s="16"/>
      <c r="B36" s="11" t="str">
        <f>+[3]Cuadro30!A24</f>
        <v>Quibdó</v>
      </c>
      <c r="C36" s="52">
        <f>+[3]Cuadro30!B24</f>
        <v>0.42099999999999999</v>
      </c>
      <c r="D36" s="52">
        <f>+[3]Cuadro30!C24</f>
        <v>0.25566666666666699</v>
      </c>
      <c r="E36" s="52">
        <f>+[3]Cuadro30!D24</f>
        <v>0.275666666666667</v>
      </c>
      <c r="F36" s="52">
        <f>+[3]Cuadro30!E24</f>
        <v>0.62433333333333296</v>
      </c>
      <c r="G36" s="53">
        <f>+[3]Cuadro30!F24</f>
        <v>1.590666667</v>
      </c>
      <c r="H36" s="27">
        <f t="shared" si="0"/>
        <v>154.77843037907118</v>
      </c>
      <c r="I36" s="26">
        <f t="shared" si="1"/>
        <v>126.48125755743611</v>
      </c>
      <c r="J36" s="27">
        <f t="shared" si="2"/>
        <v>0.13836263539068019</v>
      </c>
      <c r="K36" s="26">
        <f t="shared" si="3"/>
        <v>6.3288915079994734E-2</v>
      </c>
      <c r="L36" s="18"/>
    </row>
    <row r="37" spans="1:15">
      <c r="A37" s="16"/>
      <c r="B37" s="11" t="str">
        <f>+[3]Cuadro30!A25</f>
        <v>Florencia</v>
      </c>
      <c r="C37" s="52">
        <f>+[3]Cuadro30!B25</f>
        <v>1.2130000000000001</v>
      </c>
      <c r="D37" s="52">
        <f>+[3]Cuadro30!C25</f>
        <v>0.71</v>
      </c>
      <c r="E37" s="52">
        <f>+[3]Cuadro30!D25</f>
        <v>0.53466666666666696</v>
      </c>
      <c r="F37" s="52">
        <f>+[3]Cuadro30!E25</f>
        <v>1.24833333333333</v>
      </c>
      <c r="G37" s="53">
        <f>+[3]Cuadro30!F25</f>
        <v>0.72233333300000002</v>
      </c>
      <c r="H37" s="27">
        <f t="shared" si="0"/>
        <v>-42.136181602136027</v>
      </c>
      <c r="I37" s="26">
        <f t="shared" si="1"/>
        <v>133.47880299251793</v>
      </c>
      <c r="J37" s="27">
        <f t="shared" si="2"/>
        <v>6.2831481703774061E-2</v>
      </c>
      <c r="K37" s="26">
        <f t="shared" si="3"/>
        <v>0.1265440400291403</v>
      </c>
      <c r="L37" s="18"/>
    </row>
    <row r="38" spans="1:15">
      <c r="A38" s="16"/>
      <c r="B38" s="148"/>
      <c r="C38" s="148"/>
      <c r="D38" s="148"/>
      <c r="E38" s="148"/>
      <c r="F38" s="148"/>
      <c r="G38" s="148"/>
      <c r="H38" s="148"/>
      <c r="I38" s="148"/>
      <c r="J38" s="148"/>
      <c r="K38" s="148"/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>IF(OR(OR(G39=0,F39=0),G39=""),"",(G39/F39-1)*100)</f>
        <v/>
      </c>
      <c r="I39" s="8" t="str">
        <f>IF(OR(OR(G39=0,F39=0),F39=""),"",(F39/E39-1)*100)</f>
        <v/>
      </c>
      <c r="J39" s="6" t="str">
        <f>IF(G39=0,"",G39/$G$13*100)</f>
        <v/>
      </c>
      <c r="K39" s="8" t="str">
        <f>IF(F39=0,"",F39/$F$13*100)</f>
        <v/>
      </c>
      <c r="L39" s="18"/>
      <c r="M39" s="16"/>
      <c r="N39" s="59"/>
      <c r="O39" s="59"/>
    </row>
    <row r="40" spans="1:15" ht="14.25" customHeight="1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>
  <sheetPr codeName="Hoja31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48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54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54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tr">
        <f>+[3]Cuadro31!A2</f>
        <v>Colombia</v>
      </c>
      <c r="C13" s="25">
        <f>+[3]Cuadro31!B2</f>
        <v>1055.5239999999999</v>
      </c>
      <c r="D13" s="25">
        <f>+[3]Cuadro31!C2</f>
        <v>1291.3136666666701</v>
      </c>
      <c r="E13" s="25">
        <f>+[3]Cuadro31!D2</f>
        <v>1431.453</v>
      </c>
      <c r="F13" s="25">
        <f>+[3]Cuadro31!E2</f>
        <v>1440.223</v>
      </c>
      <c r="G13" s="25">
        <f>+[3]Cuadro31!F2</f>
        <v>1609.826</v>
      </c>
      <c r="H13" s="27">
        <f>IF(OR(OR(G13=0,F13=0),G13=""),"",(G13/F13-1)*100)</f>
        <v>11.776162441510806</v>
      </c>
      <c r="I13" s="27">
        <f>IF(OR(OR(G13=0,F13=0),F13=""),"",(F13/E13-1)*100)</f>
        <v>0.61266419505214831</v>
      </c>
      <c r="J13" s="27">
        <f>IF(G13=0,"",G13/$G$13*100)</f>
        <v>100</v>
      </c>
      <c r="K13" s="27">
        <f>IF(F13=0,"",F13/$F$13*100)</f>
        <v>100</v>
      </c>
      <c r="L13" s="18"/>
    </row>
    <row r="14" spans="1:15">
      <c r="A14" s="16"/>
      <c r="B14" s="11" t="s">
        <v>3</v>
      </c>
      <c r="C14" s="24">
        <f>C13-SUM(C15:C38)</f>
        <v>388.44399999999939</v>
      </c>
      <c r="D14" s="24">
        <f>D13-SUM(D15:D38)</f>
        <v>484.48500000000297</v>
      </c>
      <c r="E14" s="24">
        <f>E13-SUM(E15:E38)</f>
        <v>541.98299999999995</v>
      </c>
      <c r="F14" s="24">
        <f>F13-SUM(F15:F38)</f>
        <v>554.7293333333339</v>
      </c>
      <c r="G14" s="25">
        <f>G13-SUM(G15:G38)</f>
        <v>635.15333335000003</v>
      </c>
      <c r="H14" s="27">
        <f t="shared" ref="H14:H37" si="0">IF(OR(OR(G14=0,F14=0),G14=""),"",(G14/F14-1)*100)</f>
        <v>14.497881251997867</v>
      </c>
      <c r="I14" s="26">
        <f t="shared" ref="I14:I37" si="1">IF(OR(OR(G14=0,F14=0),F14=""),"",(F14/E14-1)*100)</f>
        <v>2.3517957820326396</v>
      </c>
      <c r="J14" s="27">
        <f t="shared" ref="J14:J37" si="2">IF(G14=0,"",G14/$G$13*100)</f>
        <v>39.454781656526855</v>
      </c>
      <c r="K14" s="26">
        <f t="shared" ref="K14:K37" si="3">IF(F14=0,"",F14/$F$13*100)</f>
        <v>38.516905599572695</v>
      </c>
      <c r="L14" s="18"/>
    </row>
    <row r="15" spans="1:15">
      <c r="A15" s="16"/>
      <c r="B15" s="12" t="str">
        <f>+[3]Cuadro31!A3</f>
        <v>Bogotá</v>
      </c>
      <c r="C15" s="97">
        <f>+[3]Cuadro31!B3</f>
        <v>261.09266666666701</v>
      </c>
      <c r="D15" s="97">
        <f>+[3]Cuadro31!C3</f>
        <v>288.35666666666702</v>
      </c>
      <c r="E15" s="97">
        <f>+[3]Cuadro31!D3</f>
        <v>332.59800000000001</v>
      </c>
      <c r="F15" s="97">
        <f>+[3]Cuadro31!E3</f>
        <v>328.67433333333298</v>
      </c>
      <c r="G15" s="97">
        <f>+[3]Cuadro31!F3</f>
        <v>353.43400000000003</v>
      </c>
      <c r="H15" s="47">
        <f t="shared" si="0"/>
        <v>7.5331914164275204</v>
      </c>
      <c r="I15" s="33">
        <f t="shared" si="1"/>
        <v>-1.1797024235464582</v>
      </c>
      <c r="J15" s="47">
        <f t="shared" si="2"/>
        <v>21.95479511450306</v>
      </c>
      <c r="K15" s="33">
        <f t="shared" si="3"/>
        <v>22.821072384855192</v>
      </c>
      <c r="L15" s="18"/>
      <c r="N15" s="22" t="s">
        <v>2</v>
      </c>
      <c r="O15" s="31">
        <f>J15</f>
        <v>21.95479511450306</v>
      </c>
    </row>
    <row r="16" spans="1:15">
      <c r="A16" s="16"/>
      <c r="B16" s="11" t="str">
        <f>+[3]Cuadro31!A4</f>
        <v>Medellín</v>
      </c>
      <c r="C16" s="52">
        <f>+[3]Cuadro31!B4</f>
        <v>69.86</v>
      </c>
      <c r="D16" s="52">
        <f>+[3]Cuadro31!C4</f>
        <v>123.27566666666699</v>
      </c>
      <c r="E16" s="52">
        <f>+[3]Cuadro31!D4</f>
        <v>134.07933333333301</v>
      </c>
      <c r="F16" s="52">
        <f>+[3]Cuadro31!E4</f>
        <v>142.047333333333</v>
      </c>
      <c r="G16" s="53">
        <f>+[3]Cuadro31!F4</f>
        <v>155.70733329999999</v>
      </c>
      <c r="H16" s="27">
        <f t="shared" si="0"/>
        <v>9.61651278212452</v>
      </c>
      <c r="I16" s="26">
        <f t="shared" si="1"/>
        <v>5.9427503120043523</v>
      </c>
      <c r="J16" s="27">
        <f t="shared" si="2"/>
        <v>9.6723082680985399</v>
      </c>
      <c r="K16" s="26">
        <f t="shared" si="3"/>
        <v>9.86287077302147</v>
      </c>
      <c r="L16" s="18"/>
      <c r="N16" s="22" t="s">
        <v>12</v>
      </c>
      <c r="O16" s="31">
        <f>100-O15</f>
        <v>78.045204885496943</v>
      </c>
    </row>
    <row r="17" spans="1:12">
      <c r="A17" s="16"/>
      <c r="B17" s="11" t="str">
        <f>+[3]Cuadro31!A5</f>
        <v>Cali</v>
      </c>
      <c r="C17" s="52">
        <f>+[3]Cuadro31!B5</f>
        <v>66.673333333333304</v>
      </c>
      <c r="D17" s="52">
        <f>+[3]Cuadro31!C5</f>
        <v>118.886</v>
      </c>
      <c r="E17" s="52">
        <f>+[3]Cuadro31!D5</f>
        <v>122.267</v>
      </c>
      <c r="F17" s="52">
        <f>+[3]Cuadro31!E5</f>
        <v>89.882333333333307</v>
      </c>
      <c r="G17" s="53">
        <f>+[3]Cuadro31!F5</f>
        <v>91.234999999999999</v>
      </c>
      <c r="H17" s="27">
        <f t="shared" si="0"/>
        <v>1.5049305202728291</v>
      </c>
      <c r="I17" s="26">
        <f t="shared" si="1"/>
        <v>-26.486841638926851</v>
      </c>
      <c r="J17" s="27">
        <f t="shared" si="2"/>
        <v>5.6673826860791161</v>
      </c>
      <c r="K17" s="26">
        <f t="shared" si="3"/>
        <v>6.2408622368434132</v>
      </c>
      <c r="L17" s="18"/>
    </row>
    <row r="18" spans="1:12">
      <c r="A18" s="16"/>
      <c r="B18" s="11" t="str">
        <f>+[3]Cuadro31!A6</f>
        <v>Barranquilla</v>
      </c>
      <c r="C18" s="52">
        <f>+[3]Cuadro31!B6</f>
        <v>32.295333333333303</v>
      </c>
      <c r="D18" s="52">
        <f>+[3]Cuadro31!C6</f>
        <v>38.2886666666667</v>
      </c>
      <c r="E18" s="52">
        <f>+[3]Cuadro31!D6</f>
        <v>32.262666666666703</v>
      </c>
      <c r="F18" s="52">
        <f>+[3]Cuadro31!E6</f>
        <v>51.316666666666698</v>
      </c>
      <c r="G18" s="53">
        <f>+[3]Cuadro31!F6</f>
        <v>80.292666670000003</v>
      </c>
      <c r="H18" s="27">
        <f t="shared" si="0"/>
        <v>56.465086073400371</v>
      </c>
      <c r="I18" s="26">
        <f t="shared" si="1"/>
        <v>59.058974253006483</v>
      </c>
      <c r="J18" s="27">
        <f t="shared" si="2"/>
        <v>4.9876611925760921</v>
      </c>
      <c r="K18" s="26">
        <f t="shared" si="3"/>
        <v>3.5631056209119496</v>
      </c>
      <c r="L18" s="18"/>
    </row>
    <row r="19" spans="1:12">
      <c r="A19" s="16"/>
      <c r="B19" s="11" t="str">
        <f>+[3]Cuadro31!A7</f>
        <v>Bucaramanga</v>
      </c>
      <c r="C19" s="52">
        <f>+[3]Cuadro31!B7</f>
        <v>41.398666666666699</v>
      </c>
      <c r="D19" s="52">
        <f>+[3]Cuadro31!C7</f>
        <v>35.04</v>
      </c>
      <c r="E19" s="52">
        <f>+[3]Cuadro31!D7</f>
        <v>54.813666666666698</v>
      </c>
      <c r="F19" s="52">
        <f>+[3]Cuadro31!E7</f>
        <v>44.822333333333297</v>
      </c>
      <c r="G19" s="53">
        <f>+[3]Cuadro31!F7</f>
        <v>55.308333330000004</v>
      </c>
      <c r="H19" s="27">
        <f t="shared" si="0"/>
        <v>23.394587512177822</v>
      </c>
      <c r="I19" s="26">
        <f t="shared" si="1"/>
        <v>-18.227814231244142</v>
      </c>
      <c r="J19" s="27">
        <f t="shared" si="2"/>
        <v>3.4356715154308604</v>
      </c>
      <c r="K19" s="26">
        <f t="shared" si="3"/>
        <v>3.1121800813716556</v>
      </c>
      <c r="L19" s="18"/>
    </row>
    <row r="20" spans="1:12">
      <c r="A20" s="16"/>
      <c r="B20" s="11" t="str">
        <f>+[3]Cuadro31!A8</f>
        <v>Cúcuta</v>
      </c>
      <c r="C20" s="52">
        <f>+[3]Cuadro31!B8</f>
        <v>23.463333333333299</v>
      </c>
      <c r="D20" s="52">
        <f>+[3]Cuadro31!C8</f>
        <v>21.539000000000001</v>
      </c>
      <c r="E20" s="52">
        <f>+[3]Cuadro31!D8</f>
        <v>26.816333333333301</v>
      </c>
      <c r="F20" s="52">
        <f>+[3]Cuadro31!E8</f>
        <v>24.555333333333301</v>
      </c>
      <c r="G20" s="53">
        <f>+[3]Cuadro31!F8</f>
        <v>41.552</v>
      </c>
      <c r="H20" s="27">
        <f t="shared" si="0"/>
        <v>69.217820975755657</v>
      </c>
      <c r="I20" s="26">
        <f t="shared" si="1"/>
        <v>-8.4314286069435358</v>
      </c>
      <c r="J20" s="27">
        <f t="shared" si="2"/>
        <v>2.5811485216414694</v>
      </c>
      <c r="K20" s="26">
        <f t="shared" si="3"/>
        <v>1.7049674483280228</v>
      </c>
      <c r="L20" s="18"/>
    </row>
    <row r="21" spans="1:12">
      <c r="A21" s="16"/>
      <c r="B21" s="11" t="str">
        <f>+[3]Cuadro31!A9</f>
        <v>Ibagué</v>
      </c>
      <c r="C21" s="52">
        <f>+[3]Cuadro31!B9</f>
        <v>22.734666666666701</v>
      </c>
      <c r="D21" s="52">
        <f>+[3]Cuadro31!C9</f>
        <v>26.330666666666701</v>
      </c>
      <c r="E21" s="52">
        <f>+[3]Cuadro31!D9</f>
        <v>19.326000000000001</v>
      </c>
      <c r="F21" s="52">
        <f>+[3]Cuadro31!E9</f>
        <v>32.671999999999997</v>
      </c>
      <c r="G21" s="53">
        <f>+[3]Cuadro31!F9</f>
        <v>26.856666669999999</v>
      </c>
      <c r="H21" s="27">
        <f t="shared" si="0"/>
        <v>-17.799134824926533</v>
      </c>
      <c r="I21" s="26">
        <f t="shared" si="1"/>
        <v>69.057228603953206</v>
      </c>
      <c r="J21" s="27">
        <f t="shared" si="2"/>
        <v>1.6682962425752845</v>
      </c>
      <c r="K21" s="26">
        <f t="shared" si="3"/>
        <v>2.2685375806385539</v>
      </c>
      <c r="L21" s="18"/>
    </row>
    <row r="22" spans="1:12">
      <c r="A22" s="16"/>
      <c r="B22" s="11" t="str">
        <f>+[3]Cuadro31!A10</f>
        <v>Villavicencio</v>
      </c>
      <c r="C22" s="52">
        <f>+[3]Cuadro31!B10</f>
        <v>15.170999999999999</v>
      </c>
      <c r="D22" s="52">
        <f>+[3]Cuadro31!C10</f>
        <v>19.063333333333301</v>
      </c>
      <c r="E22" s="52">
        <f>+[3]Cuadro31!D10</f>
        <v>15.747999999999999</v>
      </c>
      <c r="F22" s="52">
        <f>+[3]Cuadro31!E10</f>
        <v>16.2946666666667</v>
      </c>
      <c r="G22" s="53">
        <f>+[3]Cuadro31!F10</f>
        <v>16.353666669999999</v>
      </c>
      <c r="H22" s="27">
        <f t="shared" si="0"/>
        <v>0.36208168316811395</v>
      </c>
      <c r="I22" s="26">
        <f t="shared" si="1"/>
        <v>3.471340276014101</v>
      </c>
      <c r="J22" s="27">
        <f t="shared" si="2"/>
        <v>1.0158654829776634</v>
      </c>
      <c r="K22" s="26">
        <f t="shared" si="3"/>
        <v>1.1313988643888273</v>
      </c>
      <c r="L22" s="18"/>
    </row>
    <row r="23" spans="1:12">
      <c r="A23" s="16"/>
      <c r="B23" s="11" t="str">
        <f>+[3]Cuadro31!A11</f>
        <v>Neiva</v>
      </c>
      <c r="C23" s="52">
        <f>+[3]Cuadro31!B11</f>
        <v>15.559666666666701</v>
      </c>
      <c r="D23" s="52">
        <f>+[3]Cuadro31!C11</f>
        <v>15.934333333333299</v>
      </c>
      <c r="E23" s="52">
        <f>+[3]Cuadro31!D11</f>
        <v>16.1613333333333</v>
      </c>
      <c r="F23" s="52">
        <f>+[3]Cuadro31!E11</f>
        <v>17.045666666666701</v>
      </c>
      <c r="G23" s="53">
        <f>+[3]Cuadro31!F11</f>
        <v>16.109000000000002</v>
      </c>
      <c r="H23" s="27">
        <f t="shared" si="0"/>
        <v>-5.4950427283573351</v>
      </c>
      <c r="I23" s="26">
        <f t="shared" si="1"/>
        <v>5.4719082583949641</v>
      </c>
      <c r="J23" s="27">
        <f t="shared" si="2"/>
        <v>1.000667152847575</v>
      </c>
      <c r="K23" s="26">
        <f t="shared" si="3"/>
        <v>1.1835435669800232</v>
      </c>
      <c r="L23" s="18"/>
    </row>
    <row r="24" spans="1:12">
      <c r="A24" s="16"/>
      <c r="B24" s="11" t="str">
        <f>+[3]Cuadro31!A12</f>
        <v>Valledupar</v>
      </c>
      <c r="C24" s="52">
        <f>+[3]Cuadro31!B12</f>
        <v>13.434333333333299</v>
      </c>
      <c r="D24" s="52">
        <f>+[3]Cuadro31!C12</f>
        <v>12.5933333333333</v>
      </c>
      <c r="E24" s="52">
        <f>+[3]Cuadro31!D12</f>
        <v>15.339</v>
      </c>
      <c r="F24" s="52">
        <f>+[3]Cuadro31!E12</f>
        <v>12.109666666666699</v>
      </c>
      <c r="G24" s="53">
        <f>+[3]Cuadro31!F12</f>
        <v>15.896333329999999</v>
      </c>
      <c r="H24" s="27">
        <f t="shared" si="0"/>
        <v>31.269784442180825</v>
      </c>
      <c r="I24" s="26">
        <f t="shared" si="1"/>
        <v>-21.053089075776132</v>
      </c>
      <c r="J24" s="27">
        <f t="shared" si="2"/>
        <v>0.98745661518698291</v>
      </c>
      <c r="K24" s="26">
        <f t="shared" si="3"/>
        <v>0.84081886393056493</v>
      </c>
      <c r="L24" s="18"/>
    </row>
    <row r="25" spans="1:12">
      <c r="A25" s="16"/>
      <c r="B25" s="11" t="str">
        <f>+[3]Cuadro31!A13</f>
        <v>Pasto</v>
      </c>
      <c r="C25" s="52">
        <f>+[3]Cuadro31!B13</f>
        <v>11.2816666666667</v>
      </c>
      <c r="D25" s="52">
        <f>+[3]Cuadro31!C13</f>
        <v>10.105</v>
      </c>
      <c r="E25" s="52">
        <f>+[3]Cuadro31!D13</f>
        <v>12.787333333333301</v>
      </c>
      <c r="F25" s="52">
        <f>+[3]Cuadro31!E13</f>
        <v>13.940333333333299</v>
      </c>
      <c r="G25" s="53">
        <f>+[3]Cuadro31!F13</f>
        <v>15.558</v>
      </c>
      <c r="H25" s="27">
        <f t="shared" si="0"/>
        <v>11.604217976614883</v>
      </c>
      <c r="I25" s="26">
        <f t="shared" si="1"/>
        <v>9.0167353109848349</v>
      </c>
      <c r="J25" s="27">
        <f t="shared" si="2"/>
        <v>0.96643985126342846</v>
      </c>
      <c r="K25" s="26">
        <f t="shared" si="3"/>
        <v>0.96792880917283641</v>
      </c>
      <c r="L25" s="18"/>
    </row>
    <row r="26" spans="1:12">
      <c r="A26" s="16"/>
      <c r="B26" s="11" t="str">
        <f>+[3]Cuadro31!A14</f>
        <v>Manizales</v>
      </c>
      <c r="C26" s="52">
        <f>+[3]Cuadro31!B14</f>
        <v>10.8686666666667</v>
      </c>
      <c r="D26" s="52">
        <f>+[3]Cuadro31!C14</f>
        <v>16.196999999999999</v>
      </c>
      <c r="E26" s="52">
        <f>+[3]Cuadro31!D14</f>
        <v>18.581666666666699</v>
      </c>
      <c r="F26" s="52">
        <f>+[3]Cuadro31!E14</f>
        <v>19.478666666666701</v>
      </c>
      <c r="G26" s="53">
        <f>+[3]Cuadro31!F14</f>
        <v>14.01566667</v>
      </c>
      <c r="H26" s="27">
        <f t="shared" si="0"/>
        <v>-28.046067475528915</v>
      </c>
      <c r="I26" s="26">
        <f t="shared" si="1"/>
        <v>4.8273387747780117</v>
      </c>
      <c r="J26" s="27">
        <f t="shared" si="2"/>
        <v>0.87063239567506057</v>
      </c>
      <c r="K26" s="26">
        <f t="shared" si="3"/>
        <v>1.3524757392894504</v>
      </c>
      <c r="L26" s="18"/>
    </row>
    <row r="27" spans="1:12">
      <c r="A27" s="16"/>
      <c r="B27" s="11" t="str">
        <f>+[3]Cuadro31!A15</f>
        <v>Armenia</v>
      </c>
      <c r="C27" s="52">
        <f>+[3]Cuadro31!B15</f>
        <v>7.7809999999999997</v>
      </c>
      <c r="D27" s="52">
        <f>+[3]Cuadro31!C15</f>
        <v>5.9273333333333298</v>
      </c>
      <c r="E27" s="52">
        <f>+[3]Cuadro31!D15</f>
        <v>11.83</v>
      </c>
      <c r="F27" s="52">
        <f>+[3]Cuadro31!E15</f>
        <v>16.2863333333333</v>
      </c>
      <c r="G27" s="53">
        <f>+[3]Cuadro31!F15</f>
        <v>13.88666667</v>
      </c>
      <c r="H27" s="27">
        <f t="shared" si="0"/>
        <v>-14.734235227900516</v>
      </c>
      <c r="I27" s="26">
        <f t="shared" si="1"/>
        <v>37.669766131304307</v>
      </c>
      <c r="J27" s="27">
        <f t="shared" si="2"/>
        <v>0.86261910728240199</v>
      </c>
      <c r="K27" s="26">
        <f t="shared" si="3"/>
        <v>1.1308202502899414</v>
      </c>
      <c r="L27" s="18"/>
    </row>
    <row r="28" spans="1:12">
      <c r="A28" s="16"/>
      <c r="B28" s="11" t="str">
        <f>+[3]Cuadro31!A16</f>
        <v>Cartagena</v>
      </c>
      <c r="C28" s="52">
        <f>+[3]Cuadro31!B16</f>
        <v>13.6466666666667</v>
      </c>
      <c r="D28" s="52">
        <f>+[3]Cuadro31!C16</f>
        <v>15.61</v>
      </c>
      <c r="E28" s="52">
        <f>+[3]Cuadro31!D16</f>
        <v>16.811666666666699</v>
      </c>
      <c r="F28" s="52">
        <f>+[3]Cuadro31!E16</f>
        <v>11.9903333333333</v>
      </c>
      <c r="G28" s="53">
        <f>+[3]Cuadro31!F16</f>
        <v>12.00866667</v>
      </c>
      <c r="H28" s="27">
        <f t="shared" si="0"/>
        <v>0.15290097578632977</v>
      </c>
      <c r="I28" s="26">
        <f t="shared" si="1"/>
        <v>-28.678497075443975</v>
      </c>
      <c r="J28" s="27">
        <f t="shared" si="2"/>
        <v>0.74596053672881424</v>
      </c>
      <c r="K28" s="26">
        <f t="shared" si="3"/>
        <v>0.83253311003457808</v>
      </c>
      <c r="L28" s="18"/>
    </row>
    <row r="29" spans="1:12">
      <c r="A29" s="16"/>
      <c r="B29" s="11" t="str">
        <f>+[3]Cuadro31!A17</f>
        <v>Santa Marta</v>
      </c>
      <c r="C29" s="52">
        <f>+[3]Cuadro31!B17</f>
        <v>13.845000000000001</v>
      </c>
      <c r="D29" s="52">
        <f>+[3]Cuadro31!C17</f>
        <v>17.729333333333301</v>
      </c>
      <c r="E29" s="52">
        <f>+[3]Cuadro31!D17</f>
        <v>5.4953333333333303</v>
      </c>
      <c r="F29" s="52">
        <f>+[3]Cuadro31!E17</f>
        <v>8.76</v>
      </c>
      <c r="G29" s="53">
        <f>+[3]Cuadro31!F17</f>
        <v>10.901</v>
      </c>
      <c r="H29" s="27">
        <f t="shared" si="0"/>
        <v>24.440639269406383</v>
      </c>
      <c r="I29" s="26">
        <f t="shared" si="1"/>
        <v>59.407982530632133</v>
      </c>
      <c r="J29" s="27">
        <f t="shared" si="2"/>
        <v>0.67715392843698641</v>
      </c>
      <c r="K29" s="26">
        <f t="shared" si="3"/>
        <v>0.6082391407441764</v>
      </c>
      <c r="L29" s="18"/>
    </row>
    <row r="30" spans="1:12">
      <c r="A30" s="16"/>
      <c r="B30" s="11" t="str">
        <f>+[3]Cuadro31!A18</f>
        <v>Sincelejo</v>
      </c>
      <c r="C30" s="52">
        <f>+[3]Cuadro31!B18</f>
        <v>6.5679999999999996</v>
      </c>
      <c r="D30" s="52">
        <f>+[3]Cuadro31!C18</f>
        <v>5.2826666666666702</v>
      </c>
      <c r="E30" s="52">
        <f>+[3]Cuadro31!D18</f>
        <v>9.5253333333333305</v>
      </c>
      <c r="F30" s="52">
        <f>+[3]Cuadro31!E18</f>
        <v>9.9143333333333299</v>
      </c>
      <c r="G30" s="53">
        <f>+[3]Cuadro31!F18</f>
        <v>10.580666669999999</v>
      </c>
      <c r="H30" s="27">
        <f t="shared" si="0"/>
        <v>6.7209091550953559</v>
      </c>
      <c r="I30" s="26">
        <f t="shared" si="1"/>
        <v>4.0838465845464578</v>
      </c>
      <c r="J30" s="27">
        <f t="shared" si="2"/>
        <v>0.65725529777752367</v>
      </c>
      <c r="K30" s="26">
        <f t="shared" si="3"/>
        <v>0.6883887657212342</v>
      </c>
      <c r="L30" s="18"/>
    </row>
    <row r="31" spans="1:12">
      <c r="A31" s="16"/>
      <c r="B31" s="11" t="str">
        <f>+[3]Cuadro31!A19</f>
        <v>Pereira</v>
      </c>
      <c r="C31" s="52">
        <f>+[3]Cuadro31!B19</f>
        <v>8.5909999999999993</v>
      </c>
      <c r="D31" s="52">
        <f>+[3]Cuadro31!C19</f>
        <v>7.6023333333333296</v>
      </c>
      <c r="E31" s="52">
        <f>+[3]Cuadro31!D19</f>
        <v>8.1933333333333298</v>
      </c>
      <c r="F31" s="52">
        <f>+[3]Cuadro31!E19</f>
        <v>13.6536666666667</v>
      </c>
      <c r="G31" s="53">
        <f>+[3]Cuadro31!F19</f>
        <v>10.319000000000001</v>
      </c>
      <c r="H31" s="27">
        <f t="shared" si="0"/>
        <v>-24.423231854691231</v>
      </c>
      <c r="I31" s="26">
        <f t="shared" si="1"/>
        <v>66.643612693247007</v>
      </c>
      <c r="J31" s="27">
        <f t="shared" si="2"/>
        <v>0.64100095289801506</v>
      </c>
      <c r="K31" s="26">
        <f t="shared" si="3"/>
        <v>0.94802448417131924</v>
      </c>
      <c r="L31" s="18"/>
    </row>
    <row r="32" spans="1:12">
      <c r="A32" s="16"/>
      <c r="B32" s="66" t="str">
        <f>+[3]Cuadro31!A20</f>
        <v>Popayán</v>
      </c>
      <c r="C32" s="52">
        <f>+[3]Cuadro31!B20</f>
        <v>8.4966666666666697</v>
      </c>
      <c r="D32" s="52">
        <f>+[3]Cuadro31!C20</f>
        <v>9.8366666666666696</v>
      </c>
      <c r="E32" s="52">
        <f>+[3]Cuadro31!D20</f>
        <v>12.459</v>
      </c>
      <c r="F32" s="52">
        <f>+[3]Cuadro31!E20</f>
        <v>11.168333333333299</v>
      </c>
      <c r="G32" s="53">
        <f>+[3]Cuadro31!F20</f>
        <v>8.9109999999999996</v>
      </c>
      <c r="H32" s="27">
        <f t="shared" si="0"/>
        <v>-20.211908670347466</v>
      </c>
      <c r="I32" s="26">
        <f t="shared" si="1"/>
        <v>-10.359311876287824</v>
      </c>
      <c r="J32" s="27">
        <f t="shared" si="2"/>
        <v>0.55353808424016016</v>
      </c>
      <c r="K32" s="26">
        <f t="shared" si="3"/>
        <v>0.77545861532091209</v>
      </c>
      <c r="L32" s="18"/>
    </row>
    <row r="33" spans="1:14">
      <c r="A33" s="16"/>
      <c r="B33" s="11" t="str">
        <f>+[3]Cuadro31!A21</f>
        <v>Riohacha</v>
      </c>
      <c r="C33" s="52">
        <f>+[3]Cuadro31!B21</f>
        <v>7.8793333333333297</v>
      </c>
      <c r="D33" s="52">
        <f>+[3]Cuadro31!C21</f>
        <v>7.73633333333333</v>
      </c>
      <c r="E33" s="52">
        <f>+[3]Cuadro31!D21</f>
        <v>10.7943333333333</v>
      </c>
      <c r="F33" s="52">
        <f>+[3]Cuadro31!E21</f>
        <v>4.8586666666666698</v>
      </c>
      <c r="G33" s="53">
        <f>+[3]Cuadro31!F21</f>
        <v>7.8479999999999999</v>
      </c>
      <c r="H33" s="27">
        <f t="shared" si="0"/>
        <v>61.525795828759499</v>
      </c>
      <c r="I33" s="26">
        <f t="shared" si="1"/>
        <v>-54.988728653923189</v>
      </c>
      <c r="J33" s="27">
        <f t="shared" si="2"/>
        <v>0.4875061031440665</v>
      </c>
      <c r="K33" s="26">
        <f t="shared" si="3"/>
        <v>0.33735516421183875</v>
      </c>
      <c r="L33" s="18"/>
    </row>
    <row r="34" spans="1:14">
      <c r="A34" s="16"/>
      <c r="B34" s="11" t="str">
        <f>+[3]Cuadro31!A22</f>
        <v>Montería</v>
      </c>
      <c r="C34" s="52">
        <f>+[3]Cuadro31!B22</f>
        <v>9.4486666666666697</v>
      </c>
      <c r="D34" s="52">
        <f>+[3]Cuadro31!C22</f>
        <v>4.7873333333333301</v>
      </c>
      <c r="E34" s="52">
        <f>+[3]Cuadro31!D22</f>
        <v>6.8683333333333296</v>
      </c>
      <c r="F34" s="52">
        <f>+[3]Cuadro31!E22</f>
        <v>6.7329999999999997</v>
      </c>
      <c r="G34" s="53">
        <f>+[3]Cuadro31!F22</f>
        <v>6.6196666669999997</v>
      </c>
      <c r="H34" s="27">
        <f t="shared" si="0"/>
        <v>-1.683251641170358</v>
      </c>
      <c r="I34" s="26">
        <f t="shared" si="1"/>
        <v>-1.9703955350642621</v>
      </c>
      <c r="J34" s="27">
        <f t="shared" si="2"/>
        <v>0.41120386097627942</v>
      </c>
      <c r="K34" s="26">
        <f t="shared" si="3"/>
        <v>0.46749704733225333</v>
      </c>
      <c r="L34" s="18"/>
    </row>
    <row r="35" spans="1:14">
      <c r="A35" s="16"/>
      <c r="B35" s="11" t="str">
        <f>+[3]Cuadro31!A23</f>
        <v>Tunja</v>
      </c>
      <c r="C35" s="52">
        <f>+[3]Cuadro31!B23</f>
        <v>3.9466666666666699</v>
      </c>
      <c r="D35" s="52">
        <f>+[3]Cuadro31!C23</f>
        <v>3.27233333333333</v>
      </c>
      <c r="E35" s="52">
        <f>+[3]Cuadro31!D23</f>
        <v>5.0606666666666698</v>
      </c>
      <c r="F35" s="52">
        <f>+[3]Cuadro31!E23</f>
        <v>5.4729999999999999</v>
      </c>
      <c r="G35" s="53">
        <f>+[3]Cuadro31!F23</f>
        <v>5.9263333329999996</v>
      </c>
      <c r="H35" s="27">
        <f t="shared" si="0"/>
        <v>8.28308666179427</v>
      </c>
      <c r="I35" s="26">
        <f t="shared" si="1"/>
        <v>8.147806613094378</v>
      </c>
      <c r="J35" s="27">
        <f t="shared" si="2"/>
        <v>0.36813502409577181</v>
      </c>
      <c r="K35" s="26">
        <f t="shared" si="3"/>
        <v>0.38001059558137873</v>
      </c>
      <c r="L35" s="18"/>
    </row>
    <row r="36" spans="1:14">
      <c r="A36" s="16"/>
      <c r="B36" s="11" t="str">
        <f>+[3]Cuadro31!A24</f>
        <v>Quibdó</v>
      </c>
      <c r="C36" s="52">
        <f>+[3]Cuadro31!B24</f>
        <v>1.53033333333333</v>
      </c>
      <c r="D36" s="52">
        <f>+[3]Cuadro31!C24</f>
        <v>2.0236666666666698</v>
      </c>
      <c r="E36" s="52">
        <f>+[3]Cuadro31!D24</f>
        <v>1.29266666666667</v>
      </c>
      <c r="F36" s="52">
        <f>+[3]Cuadro31!E24</f>
        <v>1.88866666666667</v>
      </c>
      <c r="G36" s="53">
        <f>+[3]Cuadro31!F24</f>
        <v>2.7396666669999998</v>
      </c>
      <c r="H36" s="27">
        <f t="shared" si="0"/>
        <v>45.05824216378371</v>
      </c>
      <c r="I36" s="26">
        <f t="shared" si="1"/>
        <v>46.106240330066939</v>
      </c>
      <c r="J36" s="27">
        <f t="shared" si="2"/>
        <v>0.17018402404980412</v>
      </c>
      <c r="K36" s="26">
        <f t="shared" si="3"/>
        <v>0.13113709937049126</v>
      </c>
      <c r="L36" s="18"/>
    </row>
    <row r="37" spans="1:14">
      <c r="A37" s="16"/>
      <c r="B37" s="11" t="str">
        <f>+[3]Cuadro31!A25</f>
        <v>Florencia</v>
      </c>
      <c r="C37" s="52">
        <f>+[3]Cuadro31!B25</f>
        <v>1.5133333333333301</v>
      </c>
      <c r="D37" s="52">
        <f>+[3]Cuadro31!C25</f>
        <v>1.411</v>
      </c>
      <c r="E37" s="52">
        <f>+[3]Cuadro31!D25</f>
        <v>0.35899999999999999</v>
      </c>
      <c r="F37" s="52">
        <f>+[3]Cuadro31!E25</f>
        <v>1.9279999999999999</v>
      </c>
      <c r="G37" s="53">
        <f>+[3]Cuadro31!F25</f>
        <v>2.6133333329999999</v>
      </c>
      <c r="H37" s="27">
        <f t="shared" si="0"/>
        <v>35.546334699170124</v>
      </c>
      <c r="I37" s="26">
        <f t="shared" si="1"/>
        <v>437.04735376044567</v>
      </c>
      <c r="J37" s="27">
        <f t="shared" si="2"/>
        <v>0.16233638498819128</v>
      </c>
      <c r="K37" s="26">
        <f t="shared" si="3"/>
        <v>0.13386815791721143</v>
      </c>
      <c r="L37" s="18"/>
    </row>
    <row r="38" spans="1:14">
      <c r="A38" s="16"/>
      <c r="B38" s="148"/>
      <c r="C38" s="148"/>
      <c r="D38" s="148"/>
      <c r="E38" s="148"/>
      <c r="F38" s="148"/>
      <c r="G38" s="148"/>
      <c r="H38" s="148"/>
      <c r="I38" s="148"/>
      <c r="J38" s="148"/>
      <c r="K38" s="148"/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>
  <sheetPr codeName="Hoja32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55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54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tr">
        <f>+[3]Cuadro32!A2</f>
        <v>Colombia</v>
      </c>
      <c r="C13" s="25">
        <f>+[3]Cuadro32!B2</f>
        <v>1579.2339999999999</v>
      </c>
      <c r="D13" s="25">
        <f>+[3]Cuadro32!C2</f>
        <v>2049.75766666667</v>
      </c>
      <c r="E13" s="25">
        <f>+[3]Cuadro32!D2</f>
        <v>2283.5459999999998</v>
      </c>
      <c r="F13" s="25">
        <f>+[3]Cuadro32!E2</f>
        <v>2226.7350000000001</v>
      </c>
      <c r="G13" s="25">
        <f>+[3]Cuadro32!F2</f>
        <v>2476.416667</v>
      </c>
      <c r="H13" s="27">
        <f>IF(OR(OR(G13=0,F13=0),G13=""),"",(G13/F13-1)*100)</f>
        <v>11.212904409370662</v>
      </c>
      <c r="I13" s="27">
        <f>IF(OR(OR(G13=0,F13=0),F13=""),"",(F13/E13-1)*100)</f>
        <v>-2.4878412784327453</v>
      </c>
      <c r="J13" s="27">
        <f>IF(G13=0,"",G13/$G$13*100)</f>
        <v>100</v>
      </c>
      <c r="K13" s="27">
        <f>IF(F13=0,"",F13/$F$13*100)</f>
        <v>100</v>
      </c>
      <c r="L13" s="18"/>
    </row>
    <row r="14" spans="1:15">
      <c r="A14" s="16"/>
      <c r="B14" s="11" t="s">
        <v>3</v>
      </c>
      <c r="C14" s="24">
        <f>C13-SUM(C15:C38)</f>
        <v>636.00333333333344</v>
      </c>
      <c r="D14" s="24">
        <f>D13-SUM(D15:D38)</f>
        <v>845.06900000000405</v>
      </c>
      <c r="E14" s="24">
        <f>E13-SUM(E15:E38)</f>
        <v>971.17299999999977</v>
      </c>
      <c r="F14" s="24">
        <f>F13-SUM(F15:F38)</f>
        <v>979.95133333333297</v>
      </c>
      <c r="G14" s="25">
        <f>G13-SUM(G15:G38)</f>
        <v>1107.1776669729998</v>
      </c>
      <c r="H14" s="27">
        <f t="shared" ref="H14:H37" si="0">IF(OR(OR(G14=0,F14=0),G14=""),"",(G14/F14-1)*100)</f>
        <v>12.982923673046365</v>
      </c>
      <c r="I14" s="26">
        <f t="shared" ref="I14:I37" si="1">IF(OR(OR(G14=0,F14=0),F14=""),"",(F14/E14-1)*100)</f>
        <v>0.90388976354709438</v>
      </c>
      <c r="J14" s="27">
        <f t="shared" ref="J14:J37" si="2">IF(G14=0,"",G14/$G$13*100)</f>
        <v>44.708860254694763</v>
      </c>
      <c r="K14" s="26">
        <f t="shared" ref="K14:K37" si="3">IF(F14=0,"",F14/$F$13*100)</f>
        <v>44.008439860752759</v>
      </c>
      <c r="L14" s="18"/>
    </row>
    <row r="15" spans="1:15">
      <c r="A15" s="16"/>
      <c r="B15" s="12" t="str">
        <f>+[3]Cuadro32!A3</f>
        <v>Bogotá</v>
      </c>
      <c r="C15" s="97">
        <f>+[3]Cuadro32!B3</f>
        <v>312.71233333333299</v>
      </c>
      <c r="D15" s="97">
        <f>+[3]Cuadro32!C3</f>
        <v>357.79666666666702</v>
      </c>
      <c r="E15" s="97">
        <f>+[3]Cuadro32!D3</f>
        <v>451.46733333333299</v>
      </c>
      <c r="F15" s="97">
        <f>+[3]Cuadro32!E3</f>
        <v>447.27966666666703</v>
      </c>
      <c r="G15" s="97">
        <f>+[3]Cuadro32!F3</f>
        <v>479.22899999999998</v>
      </c>
      <c r="H15" s="47">
        <f t="shared" si="0"/>
        <v>7.1430328079597372</v>
      </c>
      <c r="I15" s="33">
        <f t="shared" si="1"/>
        <v>-0.92756803371509822</v>
      </c>
      <c r="J15" s="47">
        <f t="shared" si="2"/>
        <v>19.351711139165904</v>
      </c>
      <c r="K15" s="33">
        <f t="shared" si="3"/>
        <v>20.086793743605188</v>
      </c>
      <c r="L15" s="18"/>
      <c r="N15" s="22" t="s">
        <v>2</v>
      </c>
      <c r="O15" s="31">
        <f>J15</f>
        <v>19.351711139165904</v>
      </c>
    </row>
    <row r="16" spans="1:15">
      <c r="A16" s="16"/>
      <c r="B16" s="11" t="str">
        <f>+[3]Cuadro32!A4</f>
        <v>Medellín</v>
      </c>
      <c r="C16" s="52">
        <f>+[3]Cuadro32!B4</f>
        <v>133.376</v>
      </c>
      <c r="D16" s="52">
        <f>+[3]Cuadro32!C4</f>
        <v>191.143333333333</v>
      </c>
      <c r="E16" s="52">
        <f>+[3]Cuadro32!D4</f>
        <v>191.24</v>
      </c>
      <c r="F16" s="52">
        <f>+[3]Cuadro32!E4</f>
        <v>193.88366666666701</v>
      </c>
      <c r="G16" s="53">
        <f>+[3]Cuadro32!F4</f>
        <v>202.91066670000001</v>
      </c>
      <c r="H16" s="27">
        <f t="shared" si="0"/>
        <v>4.6558847315656626</v>
      </c>
      <c r="I16" s="26">
        <f t="shared" si="1"/>
        <v>1.3823816495853292</v>
      </c>
      <c r="J16" s="27">
        <f t="shared" si="2"/>
        <v>8.1937207661347085</v>
      </c>
      <c r="K16" s="26">
        <f t="shared" si="3"/>
        <v>8.7070830910129402</v>
      </c>
      <c r="L16" s="18"/>
      <c r="N16" s="22" t="s">
        <v>12</v>
      </c>
      <c r="O16" s="31">
        <f>100-O15</f>
        <v>80.6482888608341</v>
      </c>
    </row>
    <row r="17" spans="1:12">
      <c r="A17" s="16"/>
      <c r="B17" s="11" t="str">
        <f>+[3]Cuadro32!A5</f>
        <v>Cali</v>
      </c>
      <c r="C17" s="52">
        <f>+[3]Cuadro32!B5</f>
        <v>97.298333333333304</v>
      </c>
      <c r="D17" s="52">
        <f>+[3]Cuadro32!C5</f>
        <v>175.65733333333301</v>
      </c>
      <c r="E17" s="52">
        <f>+[3]Cuadro32!D5</f>
        <v>172.10366666666701</v>
      </c>
      <c r="F17" s="52">
        <f>+[3]Cuadro32!E5</f>
        <v>127.73333333333299</v>
      </c>
      <c r="G17" s="53">
        <f>+[3]Cuadro32!F5</f>
        <v>138.98400000000001</v>
      </c>
      <c r="H17" s="27">
        <f t="shared" si="0"/>
        <v>8.8079331941547814</v>
      </c>
      <c r="I17" s="26">
        <f t="shared" si="1"/>
        <v>-25.7811667773884</v>
      </c>
      <c r="J17" s="27">
        <f t="shared" si="2"/>
        <v>5.6123027215920445</v>
      </c>
      <c r="K17" s="26">
        <f t="shared" si="3"/>
        <v>5.7363509053988455</v>
      </c>
      <c r="L17" s="18"/>
    </row>
    <row r="18" spans="1:12">
      <c r="A18" s="16"/>
      <c r="B18" s="11" t="str">
        <f>+[3]Cuadro32!A6</f>
        <v>Barranquilla</v>
      </c>
      <c r="C18" s="52">
        <f>+[3]Cuadro32!B6</f>
        <v>50.316666666666698</v>
      </c>
      <c r="D18" s="52">
        <f>+[3]Cuadro32!C6</f>
        <v>55.648666666666699</v>
      </c>
      <c r="E18" s="52">
        <f>+[3]Cuadro32!D6</f>
        <v>47.437333333333299</v>
      </c>
      <c r="F18" s="52">
        <f>+[3]Cuadro32!E6</f>
        <v>60.8</v>
      </c>
      <c r="G18" s="53">
        <f>+[3]Cuadro32!F6</f>
        <v>91.970333330000003</v>
      </c>
      <c r="H18" s="27">
        <f t="shared" si="0"/>
        <v>51.266995608552634</v>
      </c>
      <c r="I18" s="26">
        <f t="shared" si="1"/>
        <v>28.169093259879794</v>
      </c>
      <c r="J18" s="27">
        <f t="shared" si="2"/>
        <v>3.7138472921608709</v>
      </c>
      <c r="K18" s="26">
        <f t="shared" si="3"/>
        <v>2.7304551282483094</v>
      </c>
      <c r="L18" s="18"/>
    </row>
    <row r="19" spans="1:12">
      <c r="A19" s="16"/>
      <c r="B19" s="11" t="str">
        <f>+[3]Cuadro32!A7</f>
        <v>Bucaramanga</v>
      </c>
      <c r="C19" s="52">
        <f>+[3]Cuadro32!B7</f>
        <v>44.933666666666703</v>
      </c>
      <c r="D19" s="52">
        <f>+[3]Cuadro32!C7</f>
        <v>51.219000000000001</v>
      </c>
      <c r="E19" s="52">
        <f>+[3]Cuadro32!D7</f>
        <v>72.015333333333302</v>
      </c>
      <c r="F19" s="52">
        <f>+[3]Cuadro32!E7</f>
        <v>56.553333333333299</v>
      </c>
      <c r="G19" s="53">
        <f>+[3]Cuadro32!F7</f>
        <v>64.667333330000005</v>
      </c>
      <c r="H19" s="27">
        <f t="shared" si="0"/>
        <v>14.347518560650796</v>
      </c>
      <c r="I19" s="26">
        <f t="shared" si="1"/>
        <v>-21.470427594123485</v>
      </c>
      <c r="J19" s="27">
        <f t="shared" si="2"/>
        <v>2.6113268494651112</v>
      </c>
      <c r="K19" s="26">
        <f t="shared" si="3"/>
        <v>2.5397424180844732</v>
      </c>
      <c r="L19" s="18"/>
    </row>
    <row r="20" spans="1:12">
      <c r="A20" s="16"/>
      <c r="B20" s="11" t="str">
        <f>+[3]Cuadro32!A8</f>
        <v>Cúcuta</v>
      </c>
      <c r="C20" s="52">
        <f>+[3]Cuadro32!B8</f>
        <v>32.2023333333333</v>
      </c>
      <c r="D20" s="52">
        <f>+[3]Cuadro32!C8</f>
        <v>31.4926666666667</v>
      </c>
      <c r="E20" s="52">
        <f>+[3]Cuadro32!D8</f>
        <v>34.274000000000001</v>
      </c>
      <c r="F20" s="52">
        <f>+[3]Cuadro32!E8</f>
        <v>32.789333333333303</v>
      </c>
      <c r="G20" s="53">
        <f>+[3]Cuadro32!F8</f>
        <v>53.884999999999998</v>
      </c>
      <c r="H20" s="27">
        <f t="shared" si="0"/>
        <v>64.336979505530394</v>
      </c>
      <c r="I20" s="26">
        <f t="shared" si="1"/>
        <v>-4.3317577950245045</v>
      </c>
      <c r="J20" s="27">
        <f t="shared" si="2"/>
        <v>2.1759262372142643</v>
      </c>
      <c r="K20" s="26">
        <f t="shared" si="3"/>
        <v>1.4725296603921572</v>
      </c>
      <c r="L20" s="18"/>
    </row>
    <row r="21" spans="1:12">
      <c r="A21" s="16"/>
      <c r="B21" s="11" t="str">
        <f>+[3]Cuadro32!A9</f>
        <v>Ibagué</v>
      </c>
      <c r="C21" s="52">
        <f>+[3]Cuadro32!B9</f>
        <v>35.128</v>
      </c>
      <c r="D21" s="52">
        <f>+[3]Cuadro32!C9</f>
        <v>36.282333333333298</v>
      </c>
      <c r="E21" s="52">
        <f>+[3]Cuadro32!D9</f>
        <v>35.596333333333298</v>
      </c>
      <c r="F21" s="52">
        <f>+[3]Cuadro32!E9</f>
        <v>42.835999999999999</v>
      </c>
      <c r="G21" s="53">
        <f>+[3]Cuadro32!F9</f>
        <v>43.13</v>
      </c>
      <c r="H21" s="27">
        <f t="shared" si="0"/>
        <v>0.68633859370623718</v>
      </c>
      <c r="I21" s="26">
        <f t="shared" si="1"/>
        <v>20.338237084344012</v>
      </c>
      <c r="J21" s="27">
        <f t="shared" si="2"/>
        <v>1.7416293701596222</v>
      </c>
      <c r="K21" s="26">
        <f t="shared" si="3"/>
        <v>1.9237134189744174</v>
      </c>
      <c r="L21" s="18"/>
    </row>
    <row r="22" spans="1:12">
      <c r="A22" s="16"/>
      <c r="B22" s="11" t="str">
        <f>+[3]Cuadro32!A10</f>
        <v>Pereira</v>
      </c>
      <c r="C22" s="52">
        <f>+[3]Cuadro32!B10</f>
        <v>23.911999999999999</v>
      </c>
      <c r="D22" s="52">
        <f>+[3]Cuadro32!C10</f>
        <v>25.0773333333333</v>
      </c>
      <c r="E22" s="52">
        <f>+[3]Cuadro32!D10</f>
        <v>32.563000000000002</v>
      </c>
      <c r="F22" s="52">
        <f>+[3]Cuadro32!E10</f>
        <v>35.667666666666697</v>
      </c>
      <c r="G22" s="53">
        <f>+[3]Cuadro32!F10</f>
        <v>36.120666669999999</v>
      </c>
      <c r="H22" s="27">
        <f t="shared" si="0"/>
        <v>1.2700578581908095</v>
      </c>
      <c r="I22" s="26">
        <f t="shared" si="1"/>
        <v>9.5343385642191905</v>
      </c>
      <c r="J22" s="27">
        <f t="shared" si="2"/>
        <v>1.4585859944868478</v>
      </c>
      <c r="K22" s="26">
        <f t="shared" si="3"/>
        <v>1.6017921605699239</v>
      </c>
      <c r="L22" s="18"/>
    </row>
    <row r="23" spans="1:12">
      <c r="A23" s="16"/>
      <c r="B23" s="11" t="str">
        <f>+[3]Cuadro32!A11</f>
        <v>Villavicencio</v>
      </c>
      <c r="C23" s="52">
        <f>+[3]Cuadro32!B11</f>
        <v>20.5796666666667</v>
      </c>
      <c r="D23" s="52">
        <f>+[3]Cuadro32!C11</f>
        <v>23.087333333333302</v>
      </c>
      <c r="E23" s="52">
        <f>+[3]Cuadro32!D11</f>
        <v>22.734666666666701</v>
      </c>
      <c r="F23" s="52">
        <f>+[3]Cuadro32!E11</f>
        <v>24.423666666666701</v>
      </c>
      <c r="G23" s="53">
        <f>+[3]Cuadro32!F11</f>
        <v>29.647333329999999</v>
      </c>
      <c r="H23" s="27">
        <f t="shared" si="0"/>
        <v>21.387725007164992</v>
      </c>
      <c r="I23" s="26">
        <f t="shared" si="1"/>
        <v>7.4291830391179259</v>
      </c>
      <c r="J23" s="27">
        <f t="shared" si="2"/>
        <v>1.1971867951412072</v>
      </c>
      <c r="K23" s="26">
        <f t="shared" si="3"/>
        <v>1.0968375970497926</v>
      </c>
      <c r="L23" s="18"/>
    </row>
    <row r="24" spans="1:12">
      <c r="A24" s="16"/>
      <c r="B24" s="11" t="str">
        <f>+[3]Cuadro32!A12</f>
        <v>Pasto</v>
      </c>
      <c r="C24" s="52">
        <f>+[3]Cuadro32!B12</f>
        <v>20.681999999999999</v>
      </c>
      <c r="D24" s="52">
        <f>+[3]Cuadro32!C12</f>
        <v>24.8846666666667</v>
      </c>
      <c r="E24" s="52">
        <f>+[3]Cuadro32!D12</f>
        <v>26.9106666666667</v>
      </c>
      <c r="F24" s="52">
        <f>+[3]Cuadro32!E12</f>
        <v>26.988333333333301</v>
      </c>
      <c r="G24" s="53">
        <f>+[3]Cuadro32!F12</f>
        <v>28.142666670000001</v>
      </c>
      <c r="H24" s="27">
        <f t="shared" si="0"/>
        <v>4.2771568084976286</v>
      </c>
      <c r="I24" s="26">
        <f t="shared" si="1"/>
        <v>0.28860922558564539</v>
      </c>
      <c r="J24" s="27">
        <f t="shared" si="2"/>
        <v>1.1364269609803916</v>
      </c>
      <c r="K24" s="26">
        <f t="shared" si="3"/>
        <v>1.2120137031722813</v>
      </c>
      <c r="L24" s="18"/>
    </row>
    <row r="25" spans="1:12">
      <c r="A25" s="16"/>
      <c r="B25" s="11" t="str">
        <f>+[3]Cuadro32!A13</f>
        <v>Santa Marta</v>
      </c>
      <c r="C25" s="52">
        <f>+[3]Cuadro32!B13</f>
        <v>21.716999999999999</v>
      </c>
      <c r="D25" s="52">
        <f>+[3]Cuadro32!C13</f>
        <v>27.491333333333301</v>
      </c>
      <c r="E25" s="52">
        <f>+[3]Cuadro32!D13</f>
        <v>17.688666666666698</v>
      </c>
      <c r="F25" s="52">
        <f>+[3]Cuadro32!E13</f>
        <v>22.645</v>
      </c>
      <c r="G25" s="53">
        <f>+[3]Cuadro32!F13</f>
        <v>24.497666670000001</v>
      </c>
      <c r="H25" s="27">
        <f t="shared" si="0"/>
        <v>8.1813498344005318</v>
      </c>
      <c r="I25" s="26">
        <f t="shared" si="1"/>
        <v>28.019824369652646</v>
      </c>
      <c r="J25" s="27">
        <f t="shared" si="2"/>
        <v>0.98923848302463391</v>
      </c>
      <c r="K25" s="26">
        <f t="shared" si="3"/>
        <v>1.0169598088681409</v>
      </c>
      <c r="L25" s="18"/>
    </row>
    <row r="26" spans="1:12">
      <c r="A26" s="16"/>
      <c r="B26" s="11" t="str">
        <f>+[3]Cuadro32!A14</f>
        <v>Montería</v>
      </c>
      <c r="C26" s="52">
        <f>+[3]Cuadro32!B14</f>
        <v>18.946666666666701</v>
      </c>
      <c r="D26" s="52">
        <f>+[3]Cuadro32!C14</f>
        <v>18.582333333333299</v>
      </c>
      <c r="E26" s="52">
        <f>+[3]Cuadro32!D14</f>
        <v>23.2693333333333</v>
      </c>
      <c r="F26" s="52">
        <f>+[3]Cuadro32!E14</f>
        <v>23.437000000000001</v>
      </c>
      <c r="G26" s="53">
        <f>+[3]Cuadro32!F14</f>
        <v>22.370333330000001</v>
      </c>
      <c r="H26" s="27">
        <f t="shared" si="0"/>
        <v>-4.551208217775315</v>
      </c>
      <c r="I26" s="26">
        <f t="shared" si="1"/>
        <v>0.72054778821926124</v>
      </c>
      <c r="J26" s="27">
        <f t="shared" si="2"/>
        <v>0.90333479127727101</v>
      </c>
      <c r="K26" s="26">
        <f t="shared" si="3"/>
        <v>1.0525275796176914</v>
      </c>
      <c r="L26" s="18"/>
    </row>
    <row r="27" spans="1:12">
      <c r="A27" s="16"/>
      <c r="B27" s="11" t="str">
        <f>+[3]Cuadro32!A15</f>
        <v>Cartagena</v>
      </c>
      <c r="C27" s="52">
        <f>+[3]Cuadro32!B15</f>
        <v>27.3273333333333</v>
      </c>
      <c r="D27" s="52">
        <f>+[3]Cuadro32!C15</f>
        <v>79.408000000000001</v>
      </c>
      <c r="E27" s="52">
        <f>+[3]Cuadro32!D15</f>
        <v>56.156999999999996</v>
      </c>
      <c r="F27" s="52">
        <f>+[3]Cuadro32!E15</f>
        <v>25.303999999999998</v>
      </c>
      <c r="G27" s="53">
        <f>+[3]Cuadro32!F15</f>
        <v>21.425666669999998</v>
      </c>
      <c r="H27" s="27">
        <f t="shared" si="0"/>
        <v>-15.326957516598172</v>
      </c>
      <c r="I27" s="26">
        <f t="shared" si="1"/>
        <v>-54.940612924479581</v>
      </c>
      <c r="J27" s="27">
        <f t="shared" si="2"/>
        <v>0.86518827608908189</v>
      </c>
      <c r="K27" s="26">
        <f t="shared" si="3"/>
        <v>1.1363723119275531</v>
      </c>
      <c r="L27" s="18"/>
    </row>
    <row r="28" spans="1:12">
      <c r="A28" s="16"/>
      <c r="B28" s="11" t="str">
        <f>+[3]Cuadro32!A16</f>
        <v>Neiva</v>
      </c>
      <c r="C28" s="52">
        <f>+[3]Cuadro32!B16</f>
        <v>17.5773333333333</v>
      </c>
      <c r="D28" s="52">
        <f>+[3]Cuadro32!C16</f>
        <v>19.27</v>
      </c>
      <c r="E28" s="52">
        <f>+[3]Cuadro32!D16</f>
        <v>19.286999999999999</v>
      </c>
      <c r="F28" s="52">
        <f>+[3]Cuadro32!E16</f>
        <v>20.524333333333299</v>
      </c>
      <c r="G28" s="53">
        <f>+[3]Cuadro32!F16</f>
        <v>20.004999999999999</v>
      </c>
      <c r="H28" s="27">
        <f t="shared" si="0"/>
        <v>-2.5303298523701945</v>
      </c>
      <c r="I28" s="26">
        <f t="shared" si="1"/>
        <v>6.4153747774837955</v>
      </c>
      <c r="J28" s="27">
        <f t="shared" si="2"/>
        <v>0.80782043937035097</v>
      </c>
      <c r="K28" s="26">
        <f t="shared" si="3"/>
        <v>0.92172321059009255</v>
      </c>
      <c r="L28" s="18"/>
    </row>
    <row r="29" spans="1:12">
      <c r="A29" s="16"/>
      <c r="B29" s="11" t="str">
        <f>+[3]Cuadro32!A17</f>
        <v>Armenia</v>
      </c>
      <c r="C29" s="52">
        <f>+[3]Cuadro32!B17</f>
        <v>11.024333333333299</v>
      </c>
      <c r="D29" s="52">
        <f>+[3]Cuadro32!C17</f>
        <v>8.9809999999999999</v>
      </c>
      <c r="E29" s="52">
        <f>+[3]Cuadro32!D17</f>
        <v>13.438000000000001</v>
      </c>
      <c r="F29" s="52">
        <f>+[3]Cuadro32!E17</f>
        <v>18.343666666666699</v>
      </c>
      <c r="G29" s="53">
        <f>+[3]Cuadro32!F17</f>
        <v>18.859333329999998</v>
      </c>
      <c r="H29" s="27">
        <f t="shared" si="0"/>
        <v>2.8111427922441701</v>
      </c>
      <c r="I29" s="26">
        <f t="shared" si="1"/>
        <v>36.50592846157685</v>
      </c>
      <c r="J29" s="27">
        <f t="shared" si="2"/>
        <v>0.76155735750424902</v>
      </c>
      <c r="K29" s="26">
        <f t="shared" si="3"/>
        <v>0.82379208422496164</v>
      </c>
      <c r="L29" s="18"/>
    </row>
    <row r="30" spans="1:12">
      <c r="A30" s="16"/>
      <c r="B30" s="11" t="str">
        <f>+[3]Cuadro32!A18</f>
        <v>Valledupar</v>
      </c>
      <c r="C30" s="52">
        <f>+[3]Cuadro32!B18</f>
        <v>15.077</v>
      </c>
      <c r="D30" s="52">
        <f>+[3]Cuadro32!C18</f>
        <v>14.325666666666701</v>
      </c>
      <c r="E30" s="52">
        <f>+[3]Cuadro32!D18</f>
        <v>16.556333333333299</v>
      </c>
      <c r="F30" s="52">
        <f>+[3]Cuadro32!E18</f>
        <v>12.6953333333333</v>
      </c>
      <c r="G30" s="53">
        <f>+[3]Cuadro32!F18</f>
        <v>18.588333330000001</v>
      </c>
      <c r="H30" s="27">
        <f t="shared" si="0"/>
        <v>46.418631491887162</v>
      </c>
      <c r="I30" s="26">
        <f t="shared" si="1"/>
        <v>-23.320380921701712</v>
      </c>
      <c r="J30" s="27">
        <f t="shared" si="2"/>
        <v>0.75061412635856728</v>
      </c>
      <c r="K30" s="26">
        <f t="shared" si="3"/>
        <v>0.57013220402667131</v>
      </c>
      <c r="L30" s="18"/>
    </row>
    <row r="31" spans="1:12">
      <c r="A31" s="16"/>
      <c r="B31" s="11" t="str">
        <f>+[3]Cuadro32!A19</f>
        <v>Manizales</v>
      </c>
      <c r="C31" s="52">
        <f>+[3]Cuadro32!B19</f>
        <v>14.733333333333301</v>
      </c>
      <c r="D31" s="52">
        <f>+[3]Cuadro32!C19</f>
        <v>17.238666666666699</v>
      </c>
      <c r="E31" s="52">
        <f>+[3]Cuadro32!D19</f>
        <v>20.777333333333299</v>
      </c>
      <c r="F31" s="52">
        <f>+[3]Cuadro32!E19</f>
        <v>23.860333333333301</v>
      </c>
      <c r="G31" s="53">
        <f>+[3]Cuadro32!F19</f>
        <v>16.628</v>
      </c>
      <c r="H31" s="27">
        <f t="shared" si="0"/>
        <v>-30.311116078288837</v>
      </c>
      <c r="I31" s="26">
        <f t="shared" si="1"/>
        <v>14.838285310915778</v>
      </c>
      <c r="J31" s="27">
        <f t="shared" si="2"/>
        <v>0.67145404978006473</v>
      </c>
      <c r="K31" s="26">
        <f t="shared" si="3"/>
        <v>1.071538972232138</v>
      </c>
      <c r="L31" s="18"/>
    </row>
    <row r="32" spans="1:12">
      <c r="A32" s="16"/>
      <c r="B32" s="66" t="str">
        <f>+[3]Cuadro32!A20</f>
        <v>Popayán</v>
      </c>
      <c r="C32" s="52">
        <f>+[3]Cuadro32!B20</f>
        <v>19.278666666666702</v>
      </c>
      <c r="D32" s="52">
        <f>+[3]Cuadro32!C20</f>
        <v>16.456</v>
      </c>
      <c r="E32" s="52">
        <f>+[3]Cuadro32!D20</f>
        <v>17.7083333333333</v>
      </c>
      <c r="F32" s="52">
        <f>+[3]Cuadro32!E20</f>
        <v>15.9066666666667</v>
      </c>
      <c r="G32" s="53">
        <f>+[3]Cuadro32!F20</f>
        <v>14.77</v>
      </c>
      <c r="H32" s="27">
        <f t="shared" si="0"/>
        <v>-7.1458507963120148</v>
      </c>
      <c r="I32" s="26">
        <f t="shared" si="1"/>
        <v>-10.174117647058466</v>
      </c>
      <c r="J32" s="27">
        <f t="shared" si="2"/>
        <v>0.59642628790302843</v>
      </c>
      <c r="K32" s="26">
        <f t="shared" si="3"/>
        <v>0.71434933508777199</v>
      </c>
      <c r="L32" s="18"/>
    </row>
    <row r="33" spans="1:14">
      <c r="A33" s="16"/>
      <c r="B33" s="11" t="str">
        <f>+[3]Cuadro32!A21</f>
        <v>Riohacha</v>
      </c>
      <c r="C33" s="52">
        <f>+[3]Cuadro32!B21</f>
        <v>8.6463333333333292</v>
      </c>
      <c r="D33" s="52">
        <f>+[3]Cuadro32!C21</f>
        <v>10.9453333333333</v>
      </c>
      <c r="E33" s="52">
        <f>+[3]Cuadro32!D21</f>
        <v>15.6956666666667</v>
      </c>
      <c r="F33" s="52">
        <f>+[3]Cuadro32!E21</f>
        <v>5.5773333333333301</v>
      </c>
      <c r="G33" s="53">
        <f>+[3]Cuadro32!F21</f>
        <v>13.44866667</v>
      </c>
      <c r="H33" s="27">
        <f t="shared" si="0"/>
        <v>141.13076745158989</v>
      </c>
      <c r="I33" s="26">
        <f t="shared" si="1"/>
        <v>-64.465776116550316</v>
      </c>
      <c r="J33" s="27">
        <f t="shared" si="2"/>
        <v>0.54306962350936239</v>
      </c>
      <c r="K33" s="26">
        <f t="shared" si="3"/>
        <v>0.25047135529523407</v>
      </c>
      <c r="L33" s="18"/>
    </row>
    <row r="34" spans="1:14">
      <c r="A34" s="16"/>
      <c r="B34" s="11" t="str">
        <f>+[3]Cuadro32!A22</f>
        <v>Sincelejo</v>
      </c>
      <c r="C34" s="52">
        <f>+[3]Cuadro32!B22</f>
        <v>8.5709999999999997</v>
      </c>
      <c r="D34" s="52">
        <f>+[3]Cuadro32!C22</f>
        <v>10.066000000000001</v>
      </c>
      <c r="E34" s="52">
        <f>+[3]Cuadro32!D22</f>
        <v>11.962666666666699</v>
      </c>
      <c r="F34" s="52">
        <f>+[3]Cuadro32!E22</f>
        <v>15.1376666666667</v>
      </c>
      <c r="G34" s="53">
        <f>+[3]Cuadro32!F22</f>
        <v>13.36333333</v>
      </c>
      <c r="H34" s="27">
        <f t="shared" si="0"/>
        <v>-11.721313302358549</v>
      </c>
      <c r="I34" s="26">
        <f t="shared" si="1"/>
        <v>26.540905037895612</v>
      </c>
      <c r="J34" s="27">
        <f t="shared" si="2"/>
        <v>0.53962378415861301</v>
      </c>
      <c r="K34" s="26">
        <f t="shared" si="3"/>
        <v>0.67981446677160495</v>
      </c>
      <c r="L34" s="18"/>
    </row>
    <row r="35" spans="1:14">
      <c r="A35" s="16"/>
      <c r="B35" s="11" t="str">
        <f>+[3]Cuadro32!A23</f>
        <v>Tunja</v>
      </c>
      <c r="C35" s="52">
        <f>+[3]Cuadro32!B23</f>
        <v>4.4489999999999998</v>
      </c>
      <c r="D35" s="52">
        <f>+[3]Cuadro32!C23</f>
        <v>3.9969999999999999</v>
      </c>
      <c r="E35" s="52">
        <f>+[3]Cuadro32!D23</f>
        <v>8.4190000000000005</v>
      </c>
      <c r="F35" s="52">
        <f>+[3]Cuadro32!E23</f>
        <v>8.0256666666666696</v>
      </c>
      <c r="G35" s="53">
        <f>+[3]Cuadro32!F23</f>
        <v>9.0276666670000001</v>
      </c>
      <c r="H35" s="27">
        <f t="shared" si="0"/>
        <v>12.484944141711974</v>
      </c>
      <c r="I35" s="26">
        <f t="shared" si="1"/>
        <v>-4.6719721265391474</v>
      </c>
      <c r="J35" s="27">
        <f t="shared" si="2"/>
        <v>0.36454554628467939</v>
      </c>
      <c r="K35" s="26">
        <f t="shared" si="3"/>
        <v>0.36042307084887376</v>
      </c>
      <c r="L35" s="18"/>
    </row>
    <row r="36" spans="1:14">
      <c r="A36" s="16"/>
      <c r="B36" s="11" t="str">
        <f>+[3]Cuadro32!A24</f>
        <v>Florencia</v>
      </c>
      <c r="C36" s="52">
        <f>+[3]Cuadro32!B24</f>
        <v>3.13466666666667</v>
      </c>
      <c r="D36" s="52">
        <f>+[3]Cuadro32!C24</f>
        <v>3.0146666666666699</v>
      </c>
      <c r="E36" s="52">
        <f>+[3]Cuadro32!D24</f>
        <v>3.5270000000000001</v>
      </c>
      <c r="F36" s="52">
        <f>+[3]Cuadro32!E24</f>
        <v>3.84066666666667</v>
      </c>
      <c r="G36" s="53">
        <f>+[3]Cuadro32!F24</f>
        <v>4.1506666670000003</v>
      </c>
      <c r="H36" s="27">
        <f t="shared" si="0"/>
        <v>8.0715153705952947</v>
      </c>
      <c r="I36" s="26">
        <f t="shared" si="1"/>
        <v>8.8932993100842026</v>
      </c>
      <c r="J36" s="27">
        <f t="shared" si="2"/>
        <v>0.16760776658914323</v>
      </c>
      <c r="K36" s="26">
        <f t="shared" si="3"/>
        <v>0.17247973677454523</v>
      </c>
      <c r="L36" s="18"/>
    </row>
    <row r="37" spans="1:14">
      <c r="A37" s="16"/>
      <c r="B37" s="11" t="str">
        <f>+[3]Cuadro32!A25</f>
        <v>Quibdó</v>
      </c>
      <c r="C37" s="52">
        <f>+[3]Cuadro32!B25</f>
        <v>1.607</v>
      </c>
      <c r="D37" s="52">
        <f>+[3]Cuadro32!C25</f>
        <v>2.62333333333333</v>
      </c>
      <c r="E37" s="52">
        <f>+[3]Cuadro32!D25</f>
        <v>1.54433333333333</v>
      </c>
      <c r="F37" s="52">
        <f>+[3]Cuadro32!E25</f>
        <v>2.5310000000000001</v>
      </c>
      <c r="G37" s="53">
        <f>+[3]Cuadro32!F25</f>
        <v>3.4173333330000002</v>
      </c>
      <c r="H37" s="27">
        <f t="shared" si="0"/>
        <v>35.01909652311339</v>
      </c>
      <c r="I37" s="26">
        <f t="shared" si="1"/>
        <v>63.889488452407008</v>
      </c>
      <c r="J37" s="27">
        <f t="shared" si="2"/>
        <v>0.13799508695521151</v>
      </c>
      <c r="K37" s="26">
        <f t="shared" si="3"/>
        <v>0.11366417647362619</v>
      </c>
      <c r="L37" s="18"/>
    </row>
    <row r="38" spans="1:14">
      <c r="A38" s="16"/>
      <c r="B38" s="148"/>
      <c r="C38" s="148"/>
      <c r="D38" s="148"/>
      <c r="E38" s="148"/>
      <c r="F38" s="148"/>
      <c r="G38" s="148"/>
      <c r="H38" s="148"/>
      <c r="I38" s="148"/>
      <c r="J38" s="148"/>
      <c r="K38" s="148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tr">
        <f>IF(G46="","",1)</f>
        <v/>
      </c>
    </row>
    <row r="47" spans="1:14">
      <c r="A47" s="16"/>
      <c r="B47" s="66" t="str">
        <f>+Índice!B47</f>
        <v>Fuente: Departamento Administrativo Nacional de Estadística, Gran Encuesta Integrada de Hogares (GEIH) Julio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>
  <sheetPr codeName="Hoja46" enableFormatConditionsCalculation="0">
    <tabColor rgb="FF53722D"/>
    <pageSetUpPr fitToPage="1"/>
  </sheetPr>
  <dimension ref="A1:N50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5"/>
      <c r="K1" s="141"/>
      <c r="L1" s="11"/>
      <c r="M1" s="11"/>
      <c r="N1" s="9"/>
    </row>
    <row r="2" spans="1:14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41"/>
      <c r="L2" s="11"/>
      <c r="M2" s="11"/>
      <c r="N2" s="9"/>
    </row>
    <row r="3" spans="1:14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41"/>
      <c r="L3" s="11"/>
      <c r="M3" s="11"/>
      <c r="N3" s="9"/>
    </row>
    <row r="4" spans="1:14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41"/>
      <c r="L4" s="11"/>
      <c r="M4" s="11"/>
      <c r="N4" s="9"/>
    </row>
    <row r="5" spans="1:14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41"/>
      <c r="L5" s="11"/>
      <c r="M5" s="11"/>
      <c r="N5" s="9"/>
    </row>
    <row r="6" spans="1:14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>
      <c r="A7" s="16"/>
      <c r="B7" s="183" t="s">
        <v>117</v>
      </c>
      <c r="C7" s="183"/>
      <c r="D7" s="183"/>
      <c r="E7" s="183"/>
      <c r="F7" s="183"/>
      <c r="G7" s="183"/>
      <c r="H7" s="183"/>
      <c r="I7" s="183"/>
      <c r="J7" s="18"/>
    </row>
    <row r="8" spans="1:14">
      <c r="A8" s="16"/>
      <c r="B8" s="183" t="s">
        <v>171</v>
      </c>
      <c r="C8" s="183"/>
      <c r="D8" s="183"/>
      <c r="E8" s="183"/>
      <c r="F8" s="183"/>
      <c r="G8" s="183"/>
      <c r="H8" s="183"/>
      <c r="I8" s="183"/>
      <c r="J8" s="18"/>
    </row>
    <row r="9" spans="1:14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>
      <c r="A10" s="16"/>
      <c r="B10" s="11"/>
      <c r="C10" s="184" t="s">
        <v>1</v>
      </c>
      <c r="D10" s="184"/>
      <c r="E10" s="184"/>
      <c r="F10" s="184"/>
      <c r="G10" s="186" t="s">
        <v>161</v>
      </c>
      <c r="H10" s="186"/>
      <c r="I10" s="186" t="s">
        <v>160</v>
      </c>
      <c r="J10" s="18"/>
    </row>
    <row r="11" spans="1:14">
      <c r="A11" s="16"/>
      <c r="B11" s="11"/>
      <c r="C11" s="138">
        <v>2009</v>
      </c>
      <c r="D11" s="142">
        <v>2010</v>
      </c>
      <c r="E11" s="142">
        <v>2011</v>
      </c>
      <c r="F11" s="142">
        <v>2012</v>
      </c>
      <c r="G11" s="68" t="s">
        <v>59</v>
      </c>
      <c r="H11" s="68" t="s">
        <v>60</v>
      </c>
      <c r="I11" s="186"/>
      <c r="J11" s="18"/>
      <c r="M11" s="75"/>
    </row>
    <row r="12" spans="1:14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>
      <c r="A13" s="16"/>
      <c r="B13" s="11" t="s">
        <v>7</v>
      </c>
      <c r="C13" s="24">
        <f>+[3]Cuadro33!C3</f>
        <v>3426.877</v>
      </c>
      <c r="D13" s="24">
        <f>+[3]Cuadro33!D3</f>
        <v>3569.748</v>
      </c>
      <c r="E13" s="24">
        <f>+[3]Cuadro33!E3</f>
        <v>3858.91166666667</v>
      </c>
      <c r="F13" s="28">
        <f>+[3]Cuadro33!F3</f>
        <v>4019.5970000000002</v>
      </c>
      <c r="G13" s="27">
        <f>IF(OR(OR(F13=0,E13=0),F13=""),"",(F13/E13-1)*100)</f>
        <v>4.1640065182453334</v>
      </c>
      <c r="H13" s="25">
        <f>F13-E13</f>
        <v>160.68533333333016</v>
      </c>
      <c r="I13" s="27">
        <f>IF(F13=0,"",F13/$F$13*100)</f>
        <v>100</v>
      </c>
      <c r="J13" s="18"/>
    </row>
    <row r="14" spans="1:14">
      <c r="A14" s="16"/>
      <c r="B14" s="11" t="s">
        <v>36</v>
      </c>
      <c r="C14" s="24">
        <f>+[3]Cuadro33!C4</f>
        <v>1744.87666666667</v>
      </c>
      <c r="D14" s="24">
        <f>+[3]Cuadro33!D4</f>
        <v>1807.9190000000001</v>
      </c>
      <c r="E14" s="24">
        <f>+[3]Cuadro33!E4</f>
        <v>1958.94133333333</v>
      </c>
      <c r="F14" s="28">
        <f>+[3]Cuadro33!F4</f>
        <v>2041.0313329999999</v>
      </c>
      <c r="G14" s="27">
        <f t="shared" ref="G14:G22" si="0">IF(OR(OR(F14=0,E14=0),F14=""),"",(F14/E14-1)*100)</f>
        <v>4.190528744777966</v>
      </c>
      <c r="H14" s="25">
        <f t="shared" ref="H14:H22" si="1">F14-E14</f>
        <v>82.089999666669883</v>
      </c>
      <c r="I14" s="27">
        <f t="shared" ref="I14:I22" si="2">IF(F14=0,"",F14/$F$13*100)</f>
        <v>50.777014038969568</v>
      </c>
      <c r="J14" s="18"/>
    </row>
    <row r="15" spans="1:14">
      <c r="A15" s="16"/>
      <c r="B15" s="11" t="s">
        <v>37</v>
      </c>
      <c r="C15" s="24">
        <f>+[3]Cuadro33!C5</f>
        <v>157.80699999999999</v>
      </c>
      <c r="D15" s="24">
        <f>+[3]Cuadro33!D5</f>
        <v>142.61066666666699</v>
      </c>
      <c r="E15" s="24">
        <f>+[3]Cuadro33!E5</f>
        <v>154.02600000000001</v>
      </c>
      <c r="F15" s="28">
        <f>+[3]Cuadro33!F5</f>
        <v>160.80366670000001</v>
      </c>
      <c r="G15" s="27">
        <f t="shared" si="0"/>
        <v>4.4003393582901618</v>
      </c>
      <c r="H15" s="25">
        <f t="shared" si="1"/>
        <v>6.7776666999999975</v>
      </c>
      <c r="I15" s="27">
        <f t="shared" si="2"/>
        <v>4.0004922558156952</v>
      </c>
      <c r="J15" s="18"/>
      <c r="M15" s="31"/>
    </row>
    <row r="16" spans="1:14">
      <c r="A16" s="16"/>
      <c r="B16" s="11" t="s">
        <v>38</v>
      </c>
      <c r="C16" s="24">
        <f>+[3]Cuadro33!C6</f>
        <v>136.047333333333</v>
      </c>
      <c r="D16" s="24">
        <f>+[3]Cuadro33!D6</f>
        <v>158.018</v>
      </c>
      <c r="E16" s="24">
        <f>+[3]Cuadro33!E6</f>
        <v>139.37066666666701</v>
      </c>
      <c r="F16" s="28">
        <f>+[3]Cuadro33!F6</f>
        <v>160.1143333</v>
      </c>
      <c r="G16" s="27">
        <f t="shared" si="0"/>
        <v>14.883811012360049</v>
      </c>
      <c r="H16" s="25">
        <f t="shared" si="1"/>
        <v>20.743666633332992</v>
      </c>
      <c r="I16" s="27">
        <f t="shared" si="2"/>
        <v>3.983342939603149</v>
      </c>
      <c r="J16" s="18"/>
      <c r="M16" s="31"/>
    </row>
    <row r="17" spans="1:12">
      <c r="A17" s="16"/>
      <c r="B17" s="11" t="s">
        <v>39</v>
      </c>
      <c r="C17" s="24">
        <f>+[3]Cuadro33!C7</f>
        <v>1171.5260000000001</v>
      </c>
      <c r="D17" s="24">
        <f>+[3]Cuadro33!D7</f>
        <v>1202.4290000000001</v>
      </c>
      <c r="E17" s="24">
        <f>+[3]Cuadro33!E7</f>
        <v>1301.645</v>
      </c>
      <c r="F17" s="28">
        <f>+[3]Cuadro33!F7</f>
        <v>1317.5526669999999</v>
      </c>
      <c r="G17" s="27">
        <f t="shared" si="0"/>
        <v>1.2221202401576425</v>
      </c>
      <c r="H17" s="25">
        <f t="shared" si="1"/>
        <v>15.907666999999947</v>
      </c>
      <c r="I17" s="27">
        <f t="shared" si="2"/>
        <v>32.778227941756349</v>
      </c>
      <c r="J17" s="18"/>
    </row>
    <row r="18" spans="1:12">
      <c r="A18" s="16"/>
      <c r="B18" s="11" t="s">
        <v>40</v>
      </c>
      <c r="C18" s="24">
        <f>+[3]Cuadro33!C8</f>
        <v>147.267666666667</v>
      </c>
      <c r="D18" s="24">
        <f>+[3]Cuadro33!D8</f>
        <v>170.00700000000001</v>
      </c>
      <c r="E18" s="24">
        <f>+[3]Cuadro33!E8</f>
        <v>211.822</v>
      </c>
      <c r="F18" s="28">
        <f>+[3]Cuadro33!F8</f>
        <v>223.2163333</v>
      </c>
      <c r="G18" s="27">
        <f t="shared" si="0"/>
        <v>5.3792020186760547</v>
      </c>
      <c r="H18" s="25">
        <f t="shared" si="1"/>
        <v>11.3943333</v>
      </c>
      <c r="I18" s="27">
        <f t="shared" si="2"/>
        <v>5.5532018085395123</v>
      </c>
      <c r="J18" s="18"/>
    </row>
    <row r="19" spans="1:12">
      <c r="A19" s="16"/>
      <c r="B19" s="11" t="s">
        <v>41</v>
      </c>
      <c r="C19" s="24">
        <f>+[3]Cuadro33!C9</f>
        <v>61.19</v>
      </c>
      <c r="D19" s="24">
        <f>+[3]Cuadro33!D9</f>
        <v>79.983333333333306</v>
      </c>
      <c r="E19" s="24">
        <f>+[3]Cuadro33!E9</f>
        <v>82.6606666666667</v>
      </c>
      <c r="F19" s="28">
        <f>+[3]Cuadro33!F9</f>
        <v>95.612333329999998</v>
      </c>
      <c r="G19" s="27">
        <f t="shared" si="0"/>
        <v>15.668475933737081</v>
      </c>
      <c r="H19" s="25">
        <f t="shared" si="1"/>
        <v>12.951666663333299</v>
      </c>
      <c r="I19" s="27">
        <f t="shared" si="2"/>
        <v>2.3786547091661179</v>
      </c>
      <c r="J19" s="18"/>
    </row>
    <row r="20" spans="1:12">
      <c r="A20" s="16"/>
      <c r="B20" s="11" t="s">
        <v>42</v>
      </c>
      <c r="C20" s="24">
        <f>+[3]Cuadro33!C10</f>
        <v>2.3793333333333302</v>
      </c>
      <c r="D20" s="24">
        <f>+[3]Cuadro33!D10</f>
        <v>5.8293333333333299</v>
      </c>
      <c r="E20" s="24">
        <f>+[3]Cuadro33!E10</f>
        <v>7.3036666666666701</v>
      </c>
      <c r="F20" s="28">
        <f>+[3]Cuadro33!F10</f>
        <v>16.568666669999999</v>
      </c>
      <c r="G20" s="27">
        <f t="shared" si="0"/>
        <v>126.85409159782743</v>
      </c>
      <c r="H20" s="25">
        <f t="shared" si="1"/>
        <v>9.2650000033333288</v>
      </c>
      <c r="I20" s="27">
        <f t="shared" si="2"/>
        <v>0.41219720957100914</v>
      </c>
      <c r="J20" s="18"/>
    </row>
    <row r="21" spans="1:12">
      <c r="A21" s="16"/>
      <c r="B21" s="11" t="s">
        <v>43</v>
      </c>
      <c r="C21" s="24">
        <f>+[3]Cuadro33!C11</f>
        <v>0.80133333333333301</v>
      </c>
      <c r="D21" s="24">
        <f>+[3]Cuadro33!D11</f>
        <v>0</v>
      </c>
      <c r="E21" s="24">
        <f>+[3]Cuadro33!E11</f>
        <v>0</v>
      </c>
      <c r="F21" s="28">
        <f>+[3]Cuadro33!F11</f>
        <v>0</v>
      </c>
      <c r="G21" s="27">
        <v>0</v>
      </c>
      <c r="H21" s="25">
        <f>F21-E21</f>
        <v>0</v>
      </c>
      <c r="I21" s="27">
        <v>0</v>
      </c>
      <c r="J21" s="18"/>
      <c r="L21" s="22" t="s">
        <v>68</v>
      </c>
    </row>
    <row r="22" spans="1:12">
      <c r="A22" s="16"/>
      <c r="B22" s="11" t="s">
        <v>44</v>
      </c>
      <c r="C22" s="24">
        <f>+[3]Cuadro33!C12</f>
        <v>4.9809999999999999</v>
      </c>
      <c r="D22" s="24">
        <f>+[3]Cuadro33!D12</f>
        <v>2.9516666666666702</v>
      </c>
      <c r="E22" s="24">
        <f>+[3]Cuadro33!E12</f>
        <v>3.1426666666666701</v>
      </c>
      <c r="F22" s="28">
        <f>+[3]Cuadro33!F12</f>
        <v>4.6980000000000004</v>
      </c>
      <c r="G22" s="27">
        <f t="shared" si="0"/>
        <v>49.490878235044413</v>
      </c>
      <c r="H22" s="25">
        <f t="shared" si="1"/>
        <v>1.5553333333333303</v>
      </c>
      <c r="I22" s="27">
        <f t="shared" si="2"/>
        <v>0.11687738845461373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66"/>
      <c r="C32" s="4"/>
      <c r="D32" s="4"/>
      <c r="E32" s="4"/>
      <c r="F32" s="5"/>
      <c r="G32" s="8"/>
      <c r="H32" s="8"/>
      <c r="I32" s="8"/>
      <c r="J32" s="18"/>
      <c r="L32" s="22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66" t="str">
        <f>+Índice!$B$47</f>
        <v>Fuente: Departamento Administrativo Nacional de Estadística, Gran Encuesta Integrada de Hogares (GEIH) Julio 2012.</v>
      </c>
      <c r="C45" s="5"/>
      <c r="D45" s="5"/>
      <c r="E45" s="5"/>
      <c r="F45" s="5"/>
      <c r="G45" s="6"/>
      <c r="H45" s="6"/>
      <c r="I45" s="6"/>
      <c r="J45" s="18"/>
    </row>
    <row r="46" spans="1:12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>
      <c r="B47" s="11"/>
    </row>
    <row r="48" spans="1:12">
      <c r="B48" s="11"/>
    </row>
    <row r="49" spans="5:6">
      <c r="E49" s="22"/>
      <c r="F49" s="31"/>
    </row>
    <row r="50" spans="5:6">
      <c r="E50" s="22" t="s">
        <v>26</v>
      </c>
      <c r="F50" s="31">
        <f>F15-F16</f>
        <v>0.68933340000000953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>
  <sheetPr codeName="Hoja33" enableFormatConditionsCalculation="0">
    <tabColor rgb="FF53722D"/>
    <pageSetUpPr fitToPage="1"/>
  </sheetPr>
  <dimension ref="A1:O46"/>
  <sheetViews>
    <sheetView showWhiteSpace="0"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119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>
      <c r="A13" s="16"/>
      <c r="B13" s="12" t="str">
        <f>+[3]Cuadro34!A2</f>
        <v>Colombia</v>
      </c>
      <c r="C13" s="25">
        <f>+[3]Cuadro34!B2</f>
        <v>6214.3493333333299</v>
      </c>
      <c r="D13" s="25">
        <f>+[3]Cuadro34!C2</f>
        <v>6408.9070000000002</v>
      </c>
      <c r="E13" s="25">
        <f>+[3]Cuadro34!D2</f>
        <v>6620.6986666666699</v>
      </c>
      <c r="F13" s="25">
        <f>+[3]Cuadro34!E2</f>
        <v>6806.5140000000001</v>
      </c>
      <c r="G13" s="25">
        <f>+[3]Cuadro34!F2</f>
        <v>7250.1153329999997</v>
      </c>
      <c r="H13" s="27">
        <f>IF(OR(OR(G13=0,F13=0),G13=""),"",(G13/F13-1)*100)</f>
        <v>6.5173058191021038</v>
      </c>
      <c r="I13" s="27">
        <f>IF(OR(OR(G13=0,F13=0),F13=""),"",(F13/E13-1)*100)</f>
        <v>2.8065819438189754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2297.0363333333289</v>
      </c>
      <c r="D14" s="24">
        <f>D13-SUM(D15:D27)</f>
        <v>2329.1823333333296</v>
      </c>
      <c r="E14" s="24">
        <f>E13-SUM(E15:E27)</f>
        <v>2431.2500000000027</v>
      </c>
      <c r="F14" s="24">
        <f>F13-SUM(F15:F27)</f>
        <v>2417.4840000000022</v>
      </c>
      <c r="G14" s="25">
        <f>G13-SUM(G15:G27)</f>
        <v>2597.4773333499979</v>
      </c>
      <c r="H14" s="51">
        <f>IF(OR(OR(G14=0,F14=0),G14=""),"",(G14/F14-1)*100)</f>
        <v>7.4454818873670225</v>
      </c>
      <c r="I14" s="50">
        <f>IF(OR(OR(G14=0,F14=0),F14=""),"",(F14/E14-1)*100)</f>
        <v>-0.56621079691518972</v>
      </c>
      <c r="J14" s="51">
        <f>IF(G14=0,"",G14/$G$13*100)</f>
        <v>35.826703632246861</v>
      </c>
      <c r="K14" s="50">
        <f>IF(F14=0,"",F14/$F$13*100)</f>
        <v>35.517211894370632</v>
      </c>
      <c r="L14" s="18"/>
    </row>
    <row r="15" spans="1:15">
      <c r="A15" s="16"/>
      <c r="B15" s="12" t="str">
        <f>+[3]Cuadro34!A3</f>
        <v>Bogotá</v>
      </c>
      <c r="C15" s="97">
        <f>+[3]Cuadro34!B3</f>
        <v>1667.595</v>
      </c>
      <c r="D15" s="97">
        <f>+[3]Cuadro34!C3</f>
        <v>1744.87666666667</v>
      </c>
      <c r="E15" s="97">
        <f>+[3]Cuadro34!D3</f>
        <v>1807.9190000000001</v>
      </c>
      <c r="F15" s="97">
        <f>+[3]Cuadro34!E3</f>
        <v>1958.94133333333</v>
      </c>
      <c r="G15" s="97">
        <f>+[3]Cuadro34!F3</f>
        <v>2041.0313329999999</v>
      </c>
      <c r="H15" s="47">
        <f>IF(OR(OR(G15=0,F15=0),G15=""),"",(G15/F15-1)*100)</f>
        <v>4.190528744777966</v>
      </c>
      <c r="I15" s="33">
        <f>IF(OR(OR(G15=0,F15=0),F15=""),"",(F15/E15-1)*100)</f>
        <v>8.3533794010312477</v>
      </c>
      <c r="J15" s="47">
        <f>IF(G15=0,"",G15/$G$13*100)</f>
        <v>28.151708479862879</v>
      </c>
      <c r="K15" s="33">
        <f>IF(F15=0,"",F15/$F$13*100)</f>
        <v>28.780390862831251</v>
      </c>
      <c r="L15" s="18"/>
    </row>
    <row r="16" spans="1:15">
      <c r="A16" s="16"/>
      <c r="B16" s="11" t="str">
        <f>+[3]Cuadro34!A4</f>
        <v>Medellín</v>
      </c>
      <c r="C16" s="52">
        <f>+[3]Cuadro34!B4</f>
        <v>726.12366666666696</v>
      </c>
      <c r="D16" s="52">
        <f>+[3]Cuadro34!C4</f>
        <v>776.56333333333305</v>
      </c>
      <c r="E16" s="52">
        <f>+[3]Cuadro34!D4</f>
        <v>781.67899999999997</v>
      </c>
      <c r="F16" s="52">
        <f>+[3]Cuadro34!E4</f>
        <v>824.71299999999997</v>
      </c>
      <c r="G16" s="53">
        <f>+[3]Cuadro34!F4</f>
        <v>898.03800000000001</v>
      </c>
      <c r="H16" s="51">
        <f>IF(OR(OR(G16=0,F16=0),G16=""),"",(G16/F16-1)*100)</f>
        <v>8.8909717683606448</v>
      </c>
      <c r="I16" s="50">
        <f>IF(OR(OR(G16=0,F16=0),F16=""),"",(F16/E16-1)*100)</f>
        <v>5.5053289137868555</v>
      </c>
      <c r="J16" s="51">
        <f>IF(G16=0,"",G16/$G$13*100)</f>
        <v>12.386533989500053</v>
      </c>
      <c r="K16" s="50">
        <f>IF(F16=0,"",F16/$F$13*100)</f>
        <v>12.116525434311894</v>
      </c>
      <c r="L16" s="18"/>
      <c r="N16" s="22" t="s">
        <v>2</v>
      </c>
      <c r="O16" s="31">
        <f>J15</f>
        <v>28.151708479862879</v>
      </c>
    </row>
    <row r="17" spans="1:15">
      <c r="A17" s="16"/>
      <c r="B17" s="11" t="str">
        <f>+[3]Cuadro34!A5</f>
        <v>Cali</v>
      </c>
      <c r="C17" s="52">
        <f>+[3]Cuadro34!B5</f>
        <v>475.86533333333301</v>
      </c>
      <c r="D17" s="52">
        <f>+[3]Cuadro34!C5</f>
        <v>463.93666666666701</v>
      </c>
      <c r="E17" s="52">
        <f>+[3]Cuadro34!D5</f>
        <v>485.30633333333299</v>
      </c>
      <c r="F17" s="52">
        <f>+[3]Cuadro34!E5</f>
        <v>474.803</v>
      </c>
      <c r="G17" s="53">
        <f>+[3]Cuadro34!F5</f>
        <v>484.58333329999999</v>
      </c>
      <c r="H17" s="51">
        <f t="shared" ref="H17:H27" si="0">IF(OR(OR(G17=0,F17=0),G17=""),"",(G17/F17-1)*100)</f>
        <v>2.0598718415848261</v>
      </c>
      <c r="I17" s="50">
        <f t="shared" ref="I17:I27" si="1">IF(OR(OR(G17=0,F17=0),F17=""),"",(F17/E17-1)*100)</f>
        <v>-2.1642687539622063</v>
      </c>
      <c r="J17" s="51">
        <f t="shared" ref="J17:J27" si="2">IF(G17=0,"",G17/$G$13*100)</f>
        <v>6.6838017195994857</v>
      </c>
      <c r="K17" s="50">
        <f t="shared" ref="K17:K27" si="3">IF(F17=0,"",F17/$F$13*100)</f>
        <v>6.9757147344440922</v>
      </c>
      <c r="L17" s="18"/>
      <c r="N17" s="22" t="s">
        <v>12</v>
      </c>
      <c r="O17" s="31">
        <f>100-O16</f>
        <v>71.848291520137124</v>
      </c>
    </row>
    <row r="18" spans="1:15">
      <c r="A18" s="16"/>
      <c r="B18" s="11" t="str">
        <f>+[3]Cuadro34!A6</f>
        <v>Barranquilla</v>
      </c>
      <c r="C18" s="52">
        <f>+[3]Cuadro34!B6</f>
        <v>221.87633333333301</v>
      </c>
      <c r="D18" s="52">
        <f>+[3]Cuadro34!C6</f>
        <v>246.029333333333</v>
      </c>
      <c r="E18" s="52">
        <f>+[3]Cuadro34!D6</f>
        <v>253.00366666666699</v>
      </c>
      <c r="F18" s="52">
        <f>+[3]Cuadro34!E6</f>
        <v>268.43433333333297</v>
      </c>
      <c r="G18" s="53">
        <f>+[3]Cuadro34!F6</f>
        <v>302.25533330000002</v>
      </c>
      <c r="H18" s="51">
        <f t="shared" si="0"/>
        <v>12.599356999787826</v>
      </c>
      <c r="I18" s="50">
        <f t="shared" si="1"/>
        <v>6.0989893427101816</v>
      </c>
      <c r="J18" s="51">
        <f t="shared" si="2"/>
        <v>4.1689727599813349</v>
      </c>
      <c r="K18" s="50">
        <f t="shared" si="3"/>
        <v>3.9437858106709682</v>
      </c>
      <c r="L18" s="18"/>
    </row>
    <row r="19" spans="1:15">
      <c r="A19" s="16"/>
      <c r="B19" s="11" t="str">
        <f>+[3]Cuadro34!A7</f>
        <v>Bucaramanga</v>
      </c>
      <c r="C19" s="52">
        <f>+[3]Cuadro34!B7</f>
        <v>192.09899999999999</v>
      </c>
      <c r="D19" s="52">
        <f>+[3]Cuadro34!C7</f>
        <v>179.190666666667</v>
      </c>
      <c r="E19" s="52">
        <f>+[3]Cuadro34!D7</f>
        <v>185.452666666667</v>
      </c>
      <c r="F19" s="52">
        <f>+[3]Cuadro34!E7</f>
        <v>177.68899999999999</v>
      </c>
      <c r="G19" s="53">
        <f>+[3]Cuadro34!F7</f>
        <v>206.727</v>
      </c>
      <c r="H19" s="51">
        <f t="shared" si="0"/>
        <v>16.342035804129694</v>
      </c>
      <c r="I19" s="50">
        <f t="shared" si="1"/>
        <v>-4.186333260239083</v>
      </c>
      <c r="J19" s="51">
        <f t="shared" si="2"/>
        <v>2.8513615370923922</v>
      </c>
      <c r="K19" s="50">
        <f t="shared" si="3"/>
        <v>2.6105727542762711</v>
      </c>
      <c r="L19" s="18"/>
    </row>
    <row r="20" spans="1:15">
      <c r="A20" s="16"/>
      <c r="B20" s="11" t="str">
        <f>+[3]Cuadro34!A8</f>
        <v>Cartagena</v>
      </c>
      <c r="C20" s="52">
        <f>+[3]Cuadro34!B8</f>
        <v>97.756666666666703</v>
      </c>
      <c r="D20" s="52">
        <f>+[3]Cuadro34!C8</f>
        <v>119.301666666667</v>
      </c>
      <c r="E20" s="52">
        <f>+[3]Cuadro34!D8</f>
        <v>121.34633333333301</v>
      </c>
      <c r="F20" s="52">
        <f>+[3]Cuadro34!E8</f>
        <v>113.264666666667</v>
      </c>
      <c r="G20" s="53">
        <f>+[3]Cuadro34!F8</f>
        <v>126.51900000000001</v>
      </c>
      <c r="H20" s="51">
        <f t="shared" si="0"/>
        <v>11.702090089877659</v>
      </c>
      <c r="I20" s="50">
        <f t="shared" si="1"/>
        <v>-6.6600007142086692</v>
      </c>
      <c r="J20" s="51">
        <f t="shared" si="2"/>
        <v>1.7450618947277927</v>
      </c>
      <c r="K20" s="50">
        <f t="shared" si="3"/>
        <v>1.6640627884797854</v>
      </c>
      <c r="L20" s="18"/>
    </row>
    <row r="21" spans="1:15">
      <c r="A21" s="16"/>
      <c r="B21" s="11" t="str">
        <f>+[3]Cuadro34!A9</f>
        <v>Pereira</v>
      </c>
      <c r="C21" s="52">
        <f>+[3]Cuadro34!B9</f>
        <v>117.417666666667</v>
      </c>
      <c r="D21" s="52">
        <f>+[3]Cuadro34!C9</f>
        <v>115.51066666666701</v>
      </c>
      <c r="E21" s="52">
        <f>+[3]Cuadro34!D9</f>
        <v>113.392</v>
      </c>
      <c r="F21" s="52">
        <f>+[3]Cuadro34!E9</f>
        <v>120.167</v>
      </c>
      <c r="G21" s="53">
        <f>+[3]Cuadro34!F9</f>
        <v>118.8606667</v>
      </c>
      <c r="H21" s="51">
        <f t="shared" si="0"/>
        <v>-1.0870982049980493</v>
      </c>
      <c r="I21" s="50">
        <f t="shared" si="1"/>
        <v>5.9748483138140296</v>
      </c>
      <c r="J21" s="51">
        <f t="shared" si="2"/>
        <v>1.6394313916495595</v>
      </c>
      <c r="K21" s="50">
        <f t="shared" si="3"/>
        <v>1.7654705477723254</v>
      </c>
      <c r="L21" s="18"/>
    </row>
    <row r="22" spans="1:15">
      <c r="A22" s="16"/>
      <c r="B22" s="11" t="str">
        <f>+[3]Cuadro34!A10</f>
        <v>Cúcuta</v>
      </c>
      <c r="C22" s="52">
        <f>+[3]Cuadro34!B10</f>
        <v>85.480999999999995</v>
      </c>
      <c r="D22" s="52">
        <f>+[3]Cuadro34!C10</f>
        <v>114.20933333333301</v>
      </c>
      <c r="E22" s="52">
        <f>+[3]Cuadro34!D10</f>
        <v>119.229666666667</v>
      </c>
      <c r="F22" s="52">
        <f>+[3]Cuadro34!E10</f>
        <v>102.56699999999999</v>
      </c>
      <c r="G22" s="53">
        <f>+[3]Cuadro34!F10</f>
        <v>96.72666667</v>
      </c>
      <c r="H22" s="51">
        <f t="shared" si="0"/>
        <v>-5.6941641366131339</v>
      </c>
      <c r="I22" s="50">
        <f t="shared" si="1"/>
        <v>-13.975269018616975</v>
      </c>
      <c r="J22" s="51">
        <f t="shared" si="2"/>
        <v>1.3341396960919216</v>
      </c>
      <c r="K22" s="50">
        <f t="shared" si="3"/>
        <v>1.5068947187943782</v>
      </c>
      <c r="L22" s="18"/>
    </row>
    <row r="23" spans="1:15">
      <c r="A23" s="16"/>
      <c r="B23" s="11" t="str">
        <f>+[3]Cuadro34!A11</f>
        <v>Ibagué</v>
      </c>
      <c r="C23" s="52">
        <f>+[3]Cuadro34!B11</f>
        <v>90.116333333333301</v>
      </c>
      <c r="D23" s="52">
        <f>+[3]Cuadro34!C11</f>
        <v>85.555999999999997</v>
      </c>
      <c r="E23" s="52">
        <f>+[3]Cuadro34!D11</f>
        <v>84.855999999999995</v>
      </c>
      <c r="F23" s="52">
        <f>+[3]Cuadro34!E11</f>
        <v>85.977666666666707</v>
      </c>
      <c r="G23" s="53">
        <f>+[3]Cuadro34!F11</f>
        <v>94.10466667</v>
      </c>
      <c r="H23" s="51">
        <f t="shared" si="0"/>
        <v>9.4524547111070945</v>
      </c>
      <c r="I23" s="50">
        <f t="shared" si="1"/>
        <v>1.3218472078187826</v>
      </c>
      <c r="J23" s="51">
        <f t="shared" si="2"/>
        <v>1.2979747541624385</v>
      </c>
      <c r="K23" s="50">
        <f t="shared" si="3"/>
        <v>1.2631674109047113</v>
      </c>
      <c r="L23" s="18"/>
    </row>
    <row r="24" spans="1:15">
      <c r="A24" s="16"/>
      <c r="B24" s="11" t="str">
        <f>+[3]Cuadro34!A12</f>
        <v>Manizales</v>
      </c>
      <c r="C24" s="52">
        <f>+[3]Cuadro34!B12</f>
        <v>84.415999999999997</v>
      </c>
      <c r="D24" s="52">
        <f>+[3]Cuadro34!C12</f>
        <v>81.126333333333307</v>
      </c>
      <c r="E24" s="52">
        <f>+[3]Cuadro34!D12</f>
        <v>77.394333333333293</v>
      </c>
      <c r="F24" s="52">
        <f>+[3]Cuadro34!E12</f>
        <v>86.742999999999995</v>
      </c>
      <c r="G24" s="53">
        <f>+[3]Cuadro34!F12</f>
        <v>93.313666670000003</v>
      </c>
      <c r="H24" s="51">
        <f t="shared" si="0"/>
        <v>7.574866755818932</v>
      </c>
      <c r="I24" s="50">
        <f t="shared" si="1"/>
        <v>12.079265062472322</v>
      </c>
      <c r="J24" s="51">
        <f t="shared" si="2"/>
        <v>1.2870645828938569</v>
      </c>
      <c r="K24" s="50">
        <f t="shared" si="3"/>
        <v>1.2744115416496609</v>
      </c>
      <c r="L24" s="18"/>
    </row>
    <row r="25" spans="1:15">
      <c r="A25" s="16"/>
      <c r="B25" s="11" t="str">
        <f>+[3]Cuadro34!A13</f>
        <v>Villavicencio</v>
      </c>
      <c r="C25" s="52">
        <f>+[3]Cuadro34!B13</f>
        <v>61.252000000000002</v>
      </c>
      <c r="D25" s="52">
        <f>+[3]Cuadro34!C13</f>
        <v>63.168999999999997</v>
      </c>
      <c r="E25" s="52">
        <f>+[3]Cuadro34!D13</f>
        <v>65.549666666666695</v>
      </c>
      <c r="F25" s="52">
        <f>+[3]Cuadro34!E13</f>
        <v>73.534999999999997</v>
      </c>
      <c r="G25" s="53">
        <f>+[3]Cuadro34!F13</f>
        <v>77.814666669999994</v>
      </c>
      <c r="H25" s="51">
        <f t="shared" si="0"/>
        <v>5.8199043584687526</v>
      </c>
      <c r="I25" s="50">
        <f t="shared" si="1"/>
        <v>12.182111274402562</v>
      </c>
      <c r="J25" s="51">
        <f t="shared" si="2"/>
        <v>1.073288673296199</v>
      </c>
      <c r="K25" s="50">
        <f t="shared" si="3"/>
        <v>1.0803621354484836</v>
      </c>
      <c r="L25" s="18"/>
    </row>
    <row r="26" spans="1:15">
      <c r="A26" s="16"/>
      <c r="B26" s="11" t="str">
        <f>+[3]Cuadro34!A14</f>
        <v>Pasto</v>
      </c>
      <c r="C26" s="52">
        <f>+[3]Cuadro34!B14</f>
        <v>51.636666666666699</v>
      </c>
      <c r="D26" s="52">
        <f>+[3]Cuadro34!C14</f>
        <v>50.557333333333297</v>
      </c>
      <c r="E26" s="52">
        <f>+[3]Cuadro34!D14</f>
        <v>54.3466666666667</v>
      </c>
      <c r="F26" s="52">
        <f>+[3]Cuadro34!E14</f>
        <v>58.703000000000003</v>
      </c>
      <c r="G26" s="53">
        <f>+[3]Cuadro34!F14</f>
        <v>63.286999999999999</v>
      </c>
      <c r="H26" s="51">
        <f t="shared" si="0"/>
        <v>7.8088002316746952</v>
      </c>
      <c r="I26" s="50">
        <f t="shared" si="1"/>
        <v>8.0158243375858085</v>
      </c>
      <c r="J26" s="51">
        <f t="shared" si="2"/>
        <v>0.87291025167475089</v>
      </c>
      <c r="K26" s="50">
        <f t="shared" si="3"/>
        <v>0.86245323230070492</v>
      </c>
      <c r="L26" s="18"/>
    </row>
    <row r="27" spans="1:15">
      <c r="A27" s="16"/>
      <c r="B27" s="11" t="str">
        <f>+[3]Cuadro34!A15</f>
        <v>Montería</v>
      </c>
      <c r="C27" s="52">
        <f>+[3]Cuadro34!B15</f>
        <v>45.677333333333301</v>
      </c>
      <c r="D27" s="52">
        <f>+[3]Cuadro34!C15</f>
        <v>39.697666666666699</v>
      </c>
      <c r="E27" s="52">
        <f>+[3]Cuadro34!D15</f>
        <v>39.973333333333301</v>
      </c>
      <c r="F27" s="52">
        <f>+[3]Cuadro34!E15</f>
        <v>43.491999999999997</v>
      </c>
      <c r="G27" s="53">
        <f>+[3]Cuadro34!F15</f>
        <v>49.376666669999999</v>
      </c>
      <c r="H27" s="51">
        <f t="shared" si="0"/>
        <v>13.530457716361632</v>
      </c>
      <c r="I27" s="50">
        <f t="shared" si="1"/>
        <v>8.8025350233489785</v>
      </c>
      <c r="J27" s="51">
        <f t="shared" si="2"/>
        <v>0.6810466372204399</v>
      </c>
      <c r="K27" s="50">
        <f t="shared" si="3"/>
        <v>0.63897613374482143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tr">
        <f>IF(G31="","",1)</f>
        <v/>
      </c>
    </row>
    <row r="32" spans="1:15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>
  <sheetPr codeName="Hoja34"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120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54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52">
        <f>+'Población total'!C11</f>
        <v>2008</v>
      </c>
      <c r="D11" s="152">
        <f>+'Población total'!D11</f>
        <v>2009</v>
      </c>
      <c r="E11" s="152">
        <f>+'Población total'!E11</f>
        <v>2010</v>
      </c>
      <c r="F11" s="152">
        <f>+'Población total'!F11</f>
        <v>2011</v>
      </c>
      <c r="G11" s="152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>
      <c r="A13" s="16"/>
      <c r="B13" s="12" t="str">
        <f>+[3]Cuadro35!A2</f>
        <v>Colombia</v>
      </c>
      <c r="C13" s="25">
        <f>+[3]Cuadro35!B2</f>
        <v>970.15266666666696</v>
      </c>
      <c r="D13" s="25">
        <f>+[3]Cuadro35!C2</f>
        <v>871.78133333333301</v>
      </c>
      <c r="E13" s="25">
        <f>+[3]Cuadro35!D2</f>
        <v>809.22766666666701</v>
      </c>
      <c r="F13" s="25">
        <f>+[3]Cuadro35!E2</f>
        <v>854.12833333333299</v>
      </c>
      <c r="G13" s="25">
        <f>+[3]Cuadro35!F2</f>
        <v>842.93266670000003</v>
      </c>
      <c r="H13" s="27">
        <f>IF(OR(OR(G13=0,F13=0),G13=""),"",(G13/F13-1)*100)</f>
        <v>-1.310771016065071</v>
      </c>
      <c r="I13" s="26">
        <f>IF(OR(OR(G13=0,F13=0),F13=""),"",(F13/E13-1)*100)</f>
        <v>5.5485827432987689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580.03333333333319</v>
      </c>
      <c r="D14" s="24">
        <f>D13-SUM(D15:D27)</f>
        <v>480.38199999999961</v>
      </c>
      <c r="E14" s="24">
        <f>E13-SUM(E15:E27)</f>
        <v>429.80366666666663</v>
      </c>
      <c r="F14" s="24">
        <f>F13-SUM(F15:F27)</f>
        <v>460.9106666666662</v>
      </c>
      <c r="G14" s="25">
        <f>G13-SUM(G15:G27)</f>
        <v>453.37433332300009</v>
      </c>
      <c r="H14" s="51">
        <f>IF(OR(OR(G14=0,F14=0),G14=""),"",(G14/F14-1)*100)</f>
        <v>-1.6350963188093148</v>
      </c>
      <c r="I14" s="50">
        <f>IF(OR(OR(G14=0,F14=0),F14=""),"",(F14/E14-1)*100)</f>
        <v>7.2374906061758892</v>
      </c>
      <c r="J14" s="51">
        <f>IF(G14=0,"",G14/$G$13*100)</f>
        <v>53.785355726919072</v>
      </c>
      <c r="K14" s="50">
        <f>IF(F14=0,"",F14/$F$13*100)</f>
        <v>53.962694911186226</v>
      </c>
      <c r="L14" s="18"/>
    </row>
    <row r="15" spans="1:15">
      <c r="A15" s="16"/>
      <c r="B15" s="12" t="str">
        <f>+[3]Cuadro35!A3</f>
        <v>Bogotá</v>
      </c>
      <c r="C15" s="97">
        <f>+[3]Cuadro35!B3</f>
        <v>135.566666666667</v>
      </c>
      <c r="D15" s="97">
        <f>+[3]Cuadro35!C3</f>
        <v>157.80699999999999</v>
      </c>
      <c r="E15" s="97">
        <f>+[3]Cuadro35!D3</f>
        <v>142.61066666666699</v>
      </c>
      <c r="F15" s="97">
        <f>+[3]Cuadro35!E3</f>
        <v>154.02600000000001</v>
      </c>
      <c r="G15" s="97">
        <f>+[3]Cuadro35!F3</f>
        <v>160.80366670000001</v>
      </c>
      <c r="H15" s="47">
        <f>IF(OR(OR(G15=0,F15=0),G15=""),"",(G15/F15-1)*100)</f>
        <v>4.4003393582901618</v>
      </c>
      <c r="I15" s="33">
        <f>IF(OR(OR(G15=0,F15=0),F15=""),"",(F15/E15-1)*100)</f>
        <v>8.0045438396377566</v>
      </c>
      <c r="J15" s="47">
        <f>IF(G15=0,"",G15/$G$13*100)</f>
        <v>19.076691775338453</v>
      </c>
      <c r="K15" s="33">
        <f>IF(F15=0,"",F15/$F$13*100)</f>
        <v>18.033121486427692</v>
      </c>
      <c r="L15" s="18"/>
    </row>
    <row r="16" spans="1:15">
      <c r="A16" s="16"/>
      <c r="B16" s="11" t="str">
        <f>+[3]Cuadro35!A4</f>
        <v>Medellín</v>
      </c>
      <c r="C16" s="52">
        <f>+[3]Cuadro35!B4</f>
        <v>67.293333333333294</v>
      </c>
      <c r="D16" s="52">
        <f>+[3]Cuadro35!C4</f>
        <v>65.583666666666701</v>
      </c>
      <c r="E16" s="52">
        <f>+[3]Cuadro35!D4</f>
        <v>54.884</v>
      </c>
      <c r="F16" s="52">
        <f>+[3]Cuadro35!E4</f>
        <v>58.554333333333297</v>
      </c>
      <c r="G16" s="53">
        <f>+[3]Cuadro35!F4</f>
        <v>59.963666670000002</v>
      </c>
      <c r="H16" s="51">
        <f>IF(OR(OR(G16=0,F16=0),G16=""),"",(G16/F16-1)*100)</f>
        <v>2.4068813637476927</v>
      </c>
      <c r="I16" s="50">
        <f>IF(OR(OR(G16=0,F16=0),F16=""),"",(F16/E16-1)*100)</f>
        <v>6.6874377474916091</v>
      </c>
      <c r="J16" s="51">
        <f>IF(G16=0,"",G16/$G$13*100)</f>
        <v>7.1136959141412754</v>
      </c>
      <c r="K16" s="50">
        <f>IF(F16=0,"",F16/$F$13*100)</f>
        <v>6.8554491225947682</v>
      </c>
      <c r="L16" s="18"/>
      <c r="N16" s="22" t="s">
        <v>2</v>
      </c>
      <c r="O16" s="31">
        <f>J15</f>
        <v>19.076691775338453</v>
      </c>
    </row>
    <row r="17" spans="1:15">
      <c r="A17" s="16"/>
      <c r="B17" s="11" t="str">
        <f>+[3]Cuadro35!A5</f>
        <v>Cali</v>
      </c>
      <c r="C17" s="52">
        <f>+[3]Cuadro35!B5</f>
        <v>37.551666666666698</v>
      </c>
      <c r="D17" s="52">
        <f>+[3]Cuadro35!C5</f>
        <v>23.396999999999998</v>
      </c>
      <c r="E17" s="52">
        <f>+[3]Cuadro35!D5</f>
        <v>35.844666666666697</v>
      </c>
      <c r="F17" s="52">
        <f>+[3]Cuadro35!E5</f>
        <v>39.776666666666699</v>
      </c>
      <c r="G17" s="53">
        <f>+[3]Cuadro35!F5</f>
        <v>36.767666669999997</v>
      </c>
      <c r="H17" s="51">
        <f t="shared" ref="H17:H27" si="0">IF(OR(OR(G17=0,F17=0),G17=""),"",(G17/F17-1)*100)</f>
        <v>-7.5647364367720566</v>
      </c>
      <c r="I17" s="50">
        <f t="shared" ref="I17:I27" si="1">IF(OR(OR(G17=0,F17=0),F17=""),"",(F17/E17-1)*100)</f>
        <v>10.969553815537413</v>
      </c>
      <c r="J17" s="51">
        <f t="shared" ref="J17:J27" si="2">IF(G17=0,"",G17/$G$13*100)</f>
        <v>4.3618746932589358</v>
      </c>
      <c r="K17" s="50">
        <f t="shared" ref="K17:K27" si="3">IF(F17=0,"",F17/$F$13*100)</f>
        <v>4.656989484406135</v>
      </c>
      <c r="L17" s="18"/>
      <c r="N17" s="22" t="s">
        <v>12</v>
      </c>
      <c r="O17" s="31">
        <f>100-O16</f>
        <v>80.923308224661554</v>
      </c>
    </row>
    <row r="18" spans="1:15">
      <c r="A18" s="16"/>
      <c r="B18" s="11" t="str">
        <f>+[3]Cuadro35!A6</f>
        <v>Barranquilla</v>
      </c>
      <c r="C18" s="52">
        <f>+[3]Cuadro35!B6</f>
        <v>25.4516666666667</v>
      </c>
      <c r="D18" s="52">
        <f>+[3]Cuadro35!C6</f>
        <v>24.599</v>
      </c>
      <c r="E18" s="52">
        <f>+[3]Cuadro35!D6</f>
        <v>26.54</v>
      </c>
      <c r="F18" s="52">
        <f>+[3]Cuadro35!E6</f>
        <v>24.113</v>
      </c>
      <c r="G18" s="53">
        <f>+[3]Cuadro35!F6</f>
        <v>21.603000000000002</v>
      </c>
      <c r="H18" s="51">
        <f t="shared" si="0"/>
        <v>-10.409322771948737</v>
      </c>
      <c r="I18" s="50">
        <f t="shared" si="1"/>
        <v>-9.1446872645064019</v>
      </c>
      <c r="J18" s="51">
        <f t="shared" si="2"/>
        <v>2.5628381546267107</v>
      </c>
      <c r="K18" s="50">
        <f t="shared" si="3"/>
        <v>2.8231120616144736</v>
      </c>
      <c r="L18" s="18"/>
    </row>
    <row r="19" spans="1:15">
      <c r="A19" s="16"/>
      <c r="B19" s="11" t="str">
        <f>+[3]Cuadro35!A7</f>
        <v>Cartagena</v>
      </c>
      <c r="C19" s="52">
        <f>+[3]Cuadro35!B7</f>
        <v>24.396000000000001</v>
      </c>
      <c r="D19" s="52">
        <f>+[3]Cuadro35!C7</f>
        <v>23.091666666666701</v>
      </c>
      <c r="E19" s="52">
        <f>+[3]Cuadro35!D7</f>
        <v>20.538333333333298</v>
      </c>
      <c r="F19" s="52">
        <f>+[3]Cuadro35!E7</f>
        <v>20.458666666666701</v>
      </c>
      <c r="G19" s="53">
        <f>+[3]Cuadro35!F7</f>
        <v>20.669666670000002</v>
      </c>
      <c r="H19" s="51">
        <f t="shared" si="0"/>
        <v>1.0313477743741917</v>
      </c>
      <c r="I19" s="50">
        <f t="shared" si="1"/>
        <v>-0.38789255862986538</v>
      </c>
      <c r="J19" s="51">
        <f t="shared" si="2"/>
        <v>2.4521136131690979</v>
      </c>
      <c r="K19" s="50">
        <f t="shared" si="3"/>
        <v>2.3952684705850267</v>
      </c>
      <c r="L19" s="18"/>
    </row>
    <row r="20" spans="1:15">
      <c r="A20" s="16"/>
      <c r="B20" s="11" t="str">
        <f>+[3]Cuadro35!A8</f>
        <v>Bucaramanga</v>
      </c>
      <c r="C20" s="52">
        <f>+[3]Cuadro35!B8</f>
        <v>17.783999999999999</v>
      </c>
      <c r="D20" s="52">
        <f>+[3]Cuadro35!C8</f>
        <v>17.966000000000001</v>
      </c>
      <c r="E20" s="52">
        <f>+[3]Cuadro35!D8</f>
        <v>18.641999999999999</v>
      </c>
      <c r="F20" s="52">
        <f>+[3]Cuadro35!E8</f>
        <v>17.0066666666667</v>
      </c>
      <c r="G20" s="53">
        <f>+[3]Cuadro35!F8</f>
        <v>16.266333329999998</v>
      </c>
      <c r="H20" s="51">
        <f t="shared" si="0"/>
        <v>-4.3531948451589582</v>
      </c>
      <c r="I20" s="50">
        <f t="shared" si="1"/>
        <v>-8.7723062618458307</v>
      </c>
      <c r="J20" s="51">
        <f t="shared" si="2"/>
        <v>1.9297310417071771</v>
      </c>
      <c r="K20" s="50">
        <f t="shared" si="3"/>
        <v>1.991113747543797</v>
      </c>
      <c r="L20" s="18"/>
    </row>
    <row r="21" spans="1:15">
      <c r="A21" s="16"/>
      <c r="B21" s="11" t="str">
        <f>+[3]Cuadro35!A9</f>
        <v>Cúcuta</v>
      </c>
      <c r="C21" s="52">
        <f>+[3]Cuadro35!B9</f>
        <v>13.014666666666701</v>
      </c>
      <c r="D21" s="52">
        <f>+[3]Cuadro35!C9</f>
        <v>15.8373333333333</v>
      </c>
      <c r="E21" s="52">
        <f>+[3]Cuadro35!D9</f>
        <v>14.464</v>
      </c>
      <c r="F21" s="52">
        <f>+[3]Cuadro35!E9</f>
        <v>15.536666666666701</v>
      </c>
      <c r="G21" s="53">
        <f>+[3]Cuadro35!F9</f>
        <v>13.590999999999999</v>
      </c>
      <c r="H21" s="51">
        <f t="shared" si="0"/>
        <v>-12.523063720231908</v>
      </c>
      <c r="I21" s="50">
        <f t="shared" si="1"/>
        <v>7.4161135693217695</v>
      </c>
      <c r="J21" s="51">
        <f t="shared" si="2"/>
        <v>1.6123470517766798</v>
      </c>
      <c r="K21" s="50">
        <f t="shared" si="3"/>
        <v>1.8190084628188239</v>
      </c>
      <c r="L21" s="18"/>
    </row>
    <row r="22" spans="1:15">
      <c r="A22" s="16"/>
      <c r="B22" s="11" t="str">
        <f>+[3]Cuadro35!A10</f>
        <v>Ibagué</v>
      </c>
      <c r="C22" s="52">
        <f>+[3]Cuadro35!B10</f>
        <v>11.398</v>
      </c>
      <c r="D22" s="52">
        <f>+[3]Cuadro35!C10</f>
        <v>12.8746666666667</v>
      </c>
      <c r="E22" s="52">
        <f>+[3]Cuadro35!D10</f>
        <v>13.663</v>
      </c>
      <c r="F22" s="52">
        <f>+[3]Cuadro35!E10</f>
        <v>12.875999999999999</v>
      </c>
      <c r="G22" s="53">
        <f>+[3]Cuadro35!F10</f>
        <v>11.57566667</v>
      </c>
      <c r="H22" s="51">
        <f t="shared" si="0"/>
        <v>-10.098891969555757</v>
      </c>
      <c r="I22" s="50">
        <f t="shared" si="1"/>
        <v>-5.7600819732123281</v>
      </c>
      <c r="J22" s="51">
        <f t="shared" si="2"/>
        <v>1.3732611307279878</v>
      </c>
      <c r="K22" s="50">
        <f t="shared" si="3"/>
        <v>1.5075018000807845</v>
      </c>
      <c r="L22" s="18"/>
    </row>
    <row r="23" spans="1:15">
      <c r="A23" s="16"/>
      <c r="B23" s="11" t="str">
        <f>+[3]Cuadro35!A11</f>
        <v>Pereira</v>
      </c>
      <c r="C23" s="52">
        <f>+[3]Cuadro35!B11</f>
        <v>16.498666666666701</v>
      </c>
      <c r="D23" s="52">
        <f>+[3]Cuadro35!C11</f>
        <v>12.026</v>
      </c>
      <c r="E23" s="52">
        <f>+[3]Cuadro35!D11</f>
        <v>13.183666666666699</v>
      </c>
      <c r="F23" s="52">
        <f>+[3]Cuadro35!E11</f>
        <v>12.6383333333333</v>
      </c>
      <c r="G23" s="53">
        <f>+[3]Cuadro35!F11</f>
        <v>10.221666669999999</v>
      </c>
      <c r="H23" s="51">
        <f t="shared" si="0"/>
        <v>-19.121719609652963</v>
      </c>
      <c r="I23" s="50">
        <f t="shared" si="1"/>
        <v>-4.1364314429475746</v>
      </c>
      <c r="J23" s="51">
        <f t="shared" si="2"/>
        <v>1.2126314560825882</v>
      </c>
      <c r="K23" s="50">
        <f t="shared" si="3"/>
        <v>1.4796761610764937</v>
      </c>
      <c r="L23" s="18"/>
    </row>
    <row r="24" spans="1:15">
      <c r="A24" s="16"/>
      <c r="B24" s="11" t="str">
        <f>+[3]Cuadro35!A12</f>
        <v>Manizales</v>
      </c>
      <c r="C24" s="52">
        <f>+[3]Cuadro35!B12</f>
        <v>12.8676666666667</v>
      </c>
      <c r="D24" s="52">
        <f>+[3]Cuadro35!C12</f>
        <v>11.453666666666701</v>
      </c>
      <c r="E24" s="52">
        <f>+[3]Cuadro35!D12</f>
        <v>11.8466666666667</v>
      </c>
      <c r="F24" s="52">
        <f>+[3]Cuadro35!E12</f>
        <v>10.5316666666667</v>
      </c>
      <c r="G24" s="53">
        <f>+[3]Cuadro35!F12</f>
        <v>10.140333330000001</v>
      </c>
      <c r="H24" s="51">
        <f t="shared" si="0"/>
        <v>-3.7157778445959577</v>
      </c>
      <c r="I24" s="50">
        <f t="shared" si="1"/>
        <v>-11.1001688238604</v>
      </c>
      <c r="J24" s="51">
        <f t="shared" si="2"/>
        <v>1.2029826023587895</v>
      </c>
      <c r="K24" s="50">
        <f t="shared" si="3"/>
        <v>1.2330309457790345</v>
      </c>
      <c r="L24" s="18"/>
    </row>
    <row r="25" spans="1:15">
      <c r="A25" s="16"/>
      <c r="B25" s="11" t="str">
        <f>+[3]Cuadro35!A13</f>
        <v>Montería</v>
      </c>
      <c r="C25" s="52">
        <f>+[3]Cuadro35!B13</f>
        <v>7.4169999999999998</v>
      </c>
      <c r="D25" s="52">
        <f>+[3]Cuadro35!C13</f>
        <v>8.3956666666666706</v>
      </c>
      <c r="E25" s="52">
        <f>+[3]Cuadro35!D13</f>
        <v>7.3543333333333303</v>
      </c>
      <c r="F25" s="52">
        <f>+[3]Cuadro35!E13</f>
        <v>9.33</v>
      </c>
      <c r="G25" s="53">
        <f>+[3]Cuadro35!F13</f>
        <v>9.9513333329999991</v>
      </c>
      <c r="H25" s="51">
        <f t="shared" si="0"/>
        <v>6.6595212540192739</v>
      </c>
      <c r="I25" s="50">
        <f t="shared" si="1"/>
        <v>26.863980419707257</v>
      </c>
      <c r="J25" s="51">
        <f t="shared" si="2"/>
        <v>1.1805608829894454</v>
      </c>
      <c r="K25" s="50">
        <f t="shared" si="3"/>
        <v>1.0923417050911557</v>
      </c>
      <c r="L25" s="18"/>
    </row>
    <row r="26" spans="1:15">
      <c r="A26" s="16"/>
      <c r="B26" s="11" t="str">
        <f>+[3]Cuadro35!A14</f>
        <v>Villavicencio</v>
      </c>
      <c r="C26" s="52">
        <f>+[3]Cuadro35!B14</f>
        <v>10.254</v>
      </c>
      <c r="D26" s="52">
        <f>+[3]Cuadro35!C14</f>
        <v>9.7223333333333297</v>
      </c>
      <c r="E26" s="52">
        <f>+[3]Cuadro35!D14</f>
        <v>10.000666666666699</v>
      </c>
      <c r="F26" s="52">
        <f>+[3]Cuadro35!E14</f>
        <v>9.6470000000000002</v>
      </c>
      <c r="G26" s="53">
        <f>+[3]Cuadro35!F14</f>
        <v>9.8216666670000006</v>
      </c>
      <c r="H26" s="51">
        <f t="shared" si="0"/>
        <v>1.8105801492692031</v>
      </c>
      <c r="I26" s="50">
        <f t="shared" si="1"/>
        <v>-3.5364309046066689</v>
      </c>
      <c r="J26" s="51">
        <f t="shared" si="2"/>
        <v>1.1651780806468064</v>
      </c>
      <c r="K26" s="50">
        <f t="shared" si="3"/>
        <v>1.1294555658107588</v>
      </c>
      <c r="L26" s="18"/>
    </row>
    <row r="27" spans="1:15">
      <c r="A27" s="16"/>
      <c r="B27" s="11" t="str">
        <f>+[3]Cuadro35!A15</f>
        <v>Pasto</v>
      </c>
      <c r="C27" s="52">
        <f>+[3]Cuadro35!B15</f>
        <v>10.625999999999999</v>
      </c>
      <c r="D27" s="52">
        <f>+[3]Cuadro35!C15</f>
        <v>8.6453333333333298</v>
      </c>
      <c r="E27" s="52">
        <f>+[3]Cuadro35!D15</f>
        <v>9.8520000000000003</v>
      </c>
      <c r="F27" s="52">
        <f>+[3]Cuadro35!E15</f>
        <v>8.7226666666666706</v>
      </c>
      <c r="G27" s="53">
        <f>+[3]Cuadro35!F15</f>
        <v>8.1826666669999994</v>
      </c>
      <c r="H27" s="51">
        <f t="shared" si="0"/>
        <v>-6.190767345613013</v>
      </c>
      <c r="I27" s="50">
        <f t="shared" si="1"/>
        <v>-11.462985519014712</v>
      </c>
      <c r="J27" s="51">
        <f t="shared" si="2"/>
        <v>0.97073787625699093</v>
      </c>
      <c r="K27" s="50">
        <f t="shared" si="3"/>
        <v>1.0212360749848295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tr">
        <f>IF(G31="","",1)</f>
        <v/>
      </c>
    </row>
    <row r="32" spans="1:15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>
      <c r="A7" s="16"/>
      <c r="B7" s="154"/>
      <c r="C7" s="185" t="s">
        <v>121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6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6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6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6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>
      <c r="A13" s="16"/>
      <c r="B13" s="12" t="str">
        <f>+[3]Cuadro36!A2</f>
        <v>Colombia</v>
      </c>
      <c r="C13" s="25">
        <f>+[3]Cuadro36!B2</f>
        <v>608.20100000000002</v>
      </c>
      <c r="D13" s="25">
        <f>+[3]Cuadro36!C2</f>
        <v>690.44600000000003</v>
      </c>
      <c r="E13" s="25">
        <f>+[3]Cuadro36!D2</f>
        <v>703.94466666666699</v>
      </c>
      <c r="F13" s="25">
        <f>+[3]Cuadro36!E2</f>
        <v>687.73099999999999</v>
      </c>
      <c r="G13" s="25">
        <f>+[3]Cuadro36!F2</f>
        <v>763.94533330000002</v>
      </c>
      <c r="H13" s="27">
        <f>IF(OR(OR(G13=0,F13=0),G13=""),"",(G13/F13-1)*100)</f>
        <v>11.081997656060306</v>
      </c>
      <c r="I13" s="26">
        <f>IF(OR(OR(G13=0,F13=0),F13=""),"",(F13/E13-1)*100)</f>
        <v>-2.3032586841579827</v>
      </c>
      <c r="J13" s="27">
        <f>IF(G13=0,"",G13/$G$13*100)</f>
        <v>100</v>
      </c>
      <c r="K13" s="26">
        <f>IF(F13=0,"",F13/$F$13*100)</f>
        <v>100</v>
      </c>
      <c r="L13" s="18"/>
    </row>
    <row r="14" spans="1:16">
      <c r="A14" s="16"/>
      <c r="B14" s="11" t="s">
        <v>3</v>
      </c>
      <c r="C14" s="24">
        <f>C13-SUM(C15:C27)</f>
        <v>259.25399999999962</v>
      </c>
      <c r="D14" s="24">
        <f>D13-SUM(D15:D27)</f>
        <v>327.51200000000051</v>
      </c>
      <c r="E14" s="24">
        <f>E13-SUM(E15:E27)</f>
        <v>317.14933333333357</v>
      </c>
      <c r="F14" s="24">
        <f>F13-SUM(F15:F27)</f>
        <v>319.61766666666637</v>
      </c>
      <c r="G14" s="25">
        <f>G13-SUM(G15:G27)</f>
        <v>349.68700000300009</v>
      </c>
      <c r="H14" s="51">
        <f>IF(OR(OR(G14=0,F14=0),G14=""),"",(G14/F14-1)*100)</f>
        <v>9.4079071566758756</v>
      </c>
      <c r="I14" s="50">
        <f>IF(OR(OR(G14=0,F14=0),F14=""),"",(F14/E14-1)*100)</f>
        <v>0.77828741034700055</v>
      </c>
      <c r="J14" s="51">
        <f>IF(G14=0,"",G14/$G$13*100)</f>
        <v>45.773825005575183</v>
      </c>
      <c r="K14" s="50">
        <f>IF(F14=0,"",F14/$F$13*100)</f>
        <v>46.474227083942175</v>
      </c>
      <c r="L14" s="18"/>
    </row>
    <row r="15" spans="1:16">
      <c r="A15" s="16"/>
      <c r="B15" s="12" t="str">
        <f>+[3]Cuadro36!A3</f>
        <v>Bogotá</v>
      </c>
      <c r="C15" s="97">
        <f>+[3]Cuadro36!B3</f>
        <v>126.324666666667</v>
      </c>
      <c r="D15" s="97">
        <f>+[3]Cuadro36!C3</f>
        <v>136.047333333333</v>
      </c>
      <c r="E15" s="97">
        <f>+[3]Cuadro36!D3</f>
        <v>158.018</v>
      </c>
      <c r="F15" s="97">
        <f>+[3]Cuadro36!E3</f>
        <v>139.37066666666701</v>
      </c>
      <c r="G15" s="97">
        <f>+[3]Cuadro36!F3</f>
        <v>160.1143333</v>
      </c>
      <c r="H15" s="47">
        <f>IF(OR(OR(G15=0,F15=0),G15=""),"",(G15/F15-1)*100)</f>
        <v>14.883811012360049</v>
      </c>
      <c r="I15" s="33">
        <f>IF(OR(OR(G15=0,F15=0),F15=""),"",(F15/E15-1)*100)</f>
        <v>-11.800765313656036</v>
      </c>
      <c r="J15" s="47">
        <f>IF(G15=0,"",G15/$G$13*100)</f>
        <v>20.958873144542579</v>
      </c>
      <c r="K15" s="33">
        <f>IF(F15=0,"",F15/$F$13*100)</f>
        <v>20.265287832985134</v>
      </c>
      <c r="L15" s="18"/>
    </row>
    <row r="16" spans="1:16">
      <c r="A16" s="16"/>
      <c r="B16" s="11" t="str">
        <f>+[3]Cuadro36!A4</f>
        <v>Medellín</v>
      </c>
      <c r="C16" s="24">
        <f>+[3]Cuadro36!B4</f>
        <v>58.964666666666702</v>
      </c>
      <c r="D16" s="24">
        <f>+[3]Cuadro36!C4</f>
        <v>53.877333333333297</v>
      </c>
      <c r="E16" s="24">
        <f>+[3]Cuadro36!D4</f>
        <v>58.360666666666702</v>
      </c>
      <c r="F16" s="24">
        <f>+[3]Cuadro36!E4</f>
        <v>63.996333333333297</v>
      </c>
      <c r="G16" s="25">
        <f>+[3]Cuadro36!F4</f>
        <v>70.582666669999995</v>
      </c>
      <c r="H16" s="27">
        <f>IF(OR(OR(G16=0,F16=0),G16=""),"",(G16/F16-1)*100)</f>
        <v>10.291735469219642</v>
      </c>
      <c r="I16" s="26">
        <f>IF(OR(OR(G16=0,F16=0),F16=""),"",(F16/E16-1)*100)</f>
        <v>9.6566180418316883</v>
      </c>
      <c r="J16" s="27">
        <f>IF(G16=0,"",G16/$G$13*100)</f>
        <v>9.2392300330058177</v>
      </c>
      <c r="K16" s="26">
        <f>IF(F16=0,"",F16/$F$13*100)</f>
        <v>9.3054309509580495</v>
      </c>
      <c r="L16" s="18"/>
      <c r="N16" s="22" t="s">
        <v>2</v>
      </c>
      <c r="O16" s="31">
        <f>J15</f>
        <v>20.958873144542579</v>
      </c>
    </row>
    <row r="17" spans="1:15">
      <c r="A17" s="16"/>
      <c r="B17" s="11" t="str">
        <f>+[3]Cuadro36!A5</f>
        <v>Cali</v>
      </c>
      <c r="C17" s="24">
        <f>+[3]Cuadro36!B5</f>
        <v>42.902999999999999</v>
      </c>
      <c r="D17" s="24">
        <f>+[3]Cuadro36!C5</f>
        <v>47.798000000000002</v>
      </c>
      <c r="E17" s="24">
        <f>+[3]Cuadro36!D5</f>
        <v>43.816000000000003</v>
      </c>
      <c r="F17" s="24">
        <f>+[3]Cuadro36!E5</f>
        <v>38.886666666666699</v>
      </c>
      <c r="G17" s="25">
        <f>+[3]Cuadro36!F5</f>
        <v>51.615333329999999</v>
      </c>
      <c r="H17" s="27">
        <f t="shared" ref="H17:H27" si="0">IF(OR(OR(G17=0,F17=0),G17=""),"",(G17/F17-1)*100)</f>
        <v>32.732727575861361</v>
      </c>
      <c r="I17" s="26">
        <f t="shared" ref="I17:I27" si="1">IF(OR(OR(G17=0,F17=0),F17=""),"",(F17/E17-1)*100)</f>
        <v>-11.25007607571048</v>
      </c>
      <c r="J17" s="27">
        <f t="shared" ref="J17:J27" si="2">IF(G17=0,"",G17/$G$13*100)</f>
        <v>6.7564171256912111</v>
      </c>
      <c r="K17" s="26">
        <f t="shared" ref="K17:K27" si="3">IF(F17=0,"",F17/$F$13*100)</f>
        <v>5.6543425651405421</v>
      </c>
      <c r="L17" s="18"/>
      <c r="N17" s="22" t="s">
        <v>12</v>
      </c>
      <c r="O17" s="31">
        <f>100-O16</f>
        <v>79.041126855457421</v>
      </c>
    </row>
    <row r="18" spans="1:15">
      <c r="A18" s="16"/>
      <c r="B18" s="11" t="str">
        <f>+[3]Cuadro36!A6</f>
        <v>Barranquilla</v>
      </c>
      <c r="C18" s="24">
        <f>+[3]Cuadro36!B6</f>
        <v>30.234000000000002</v>
      </c>
      <c r="D18" s="24">
        <f>+[3]Cuadro36!C6</f>
        <v>28.857333333333301</v>
      </c>
      <c r="E18" s="24">
        <f>+[3]Cuadro36!D6</f>
        <v>29.9843333333333</v>
      </c>
      <c r="F18" s="24">
        <f>+[3]Cuadro36!E6</f>
        <v>29.74</v>
      </c>
      <c r="G18" s="25">
        <f>+[3]Cuadro36!F6</f>
        <v>41.832999999999998</v>
      </c>
      <c r="H18" s="27">
        <f t="shared" si="0"/>
        <v>40.662407531943522</v>
      </c>
      <c r="I18" s="26">
        <f t="shared" si="1"/>
        <v>-0.8148699876601162</v>
      </c>
      <c r="J18" s="27">
        <f t="shared" si="2"/>
        <v>5.4759153798734248</v>
      </c>
      <c r="K18" s="26">
        <f t="shared" si="3"/>
        <v>4.3243651951126241</v>
      </c>
      <c r="L18" s="18"/>
    </row>
    <row r="19" spans="1:15">
      <c r="A19" s="16"/>
      <c r="B19" s="11" t="str">
        <f>+[3]Cuadro36!A7</f>
        <v>Cartagena</v>
      </c>
      <c r="C19" s="24">
        <f>+[3]Cuadro36!B7</f>
        <v>16.219000000000001</v>
      </c>
      <c r="D19" s="24">
        <f>+[3]Cuadro36!C7</f>
        <v>20.201333333333299</v>
      </c>
      <c r="E19" s="24">
        <f>+[3]Cuadro36!D7</f>
        <v>20.660333333333298</v>
      </c>
      <c r="F19" s="24">
        <f>+[3]Cuadro36!E7</f>
        <v>20.256333333333298</v>
      </c>
      <c r="G19" s="25">
        <f>+[3]Cuadro36!F7</f>
        <v>18.498000000000001</v>
      </c>
      <c r="H19" s="27">
        <f t="shared" si="0"/>
        <v>-8.6804127104278539</v>
      </c>
      <c r="I19" s="26">
        <f t="shared" si="1"/>
        <v>-1.9554379567932156</v>
      </c>
      <c r="J19" s="27">
        <f t="shared" si="2"/>
        <v>2.4213774459612898</v>
      </c>
      <c r="K19" s="26">
        <f t="shared" si="3"/>
        <v>2.9453861078435168</v>
      </c>
      <c r="L19" s="18"/>
    </row>
    <row r="20" spans="1:15">
      <c r="A20" s="16"/>
      <c r="B20" s="11" t="str">
        <f>+[3]Cuadro36!A8</f>
        <v>Bucaramanga</v>
      </c>
      <c r="C20" s="24">
        <f>+[3]Cuadro36!B8</f>
        <v>17.3913333333333</v>
      </c>
      <c r="D20" s="24">
        <f>+[3]Cuadro36!C8</f>
        <v>17.825666666666699</v>
      </c>
      <c r="E20" s="24">
        <f>+[3]Cuadro36!D8</f>
        <v>19.050999999999998</v>
      </c>
      <c r="F20" s="24">
        <f>+[3]Cuadro36!E8</f>
        <v>17.3563333333333</v>
      </c>
      <c r="G20" s="25">
        <f>+[3]Cuadro36!F8</f>
        <v>15.758333329999999</v>
      </c>
      <c r="H20" s="27">
        <f t="shared" si="0"/>
        <v>-9.2070137893946686</v>
      </c>
      <c r="I20" s="26">
        <f t="shared" si="1"/>
        <v>-8.8954210627615318</v>
      </c>
      <c r="J20" s="27">
        <f t="shared" si="2"/>
        <v>2.0627566715970409</v>
      </c>
      <c r="K20" s="26">
        <f t="shared" si="3"/>
        <v>2.5237096093288365</v>
      </c>
      <c r="L20" s="18"/>
    </row>
    <row r="21" spans="1:15">
      <c r="A21" s="16"/>
      <c r="B21" s="11" t="str">
        <f>+[3]Cuadro36!A9</f>
        <v>Cúcuta</v>
      </c>
      <c r="C21" s="24">
        <f>+[3]Cuadro36!B9</f>
        <v>10.082000000000001</v>
      </c>
      <c r="D21" s="24">
        <f>+[3]Cuadro36!C9</f>
        <v>9.7816666666666698</v>
      </c>
      <c r="E21" s="24">
        <f>+[3]Cuadro36!D9</f>
        <v>11.891666666666699</v>
      </c>
      <c r="F21" s="24">
        <f>+[3]Cuadro36!E9</f>
        <v>9.1983333333333306</v>
      </c>
      <c r="G21" s="25">
        <f>+[3]Cuadro36!F9</f>
        <v>9.677333333</v>
      </c>
      <c r="H21" s="27">
        <f t="shared" si="0"/>
        <v>5.2074651168690256</v>
      </c>
      <c r="I21" s="26">
        <f t="shared" si="1"/>
        <v>-22.648913805185945</v>
      </c>
      <c r="J21" s="27">
        <f t="shared" si="2"/>
        <v>1.266757307253519</v>
      </c>
      <c r="K21" s="26">
        <f t="shared" si="3"/>
        <v>1.3374899973003007</v>
      </c>
      <c r="L21" s="18"/>
    </row>
    <row r="22" spans="1:15">
      <c r="A22" s="16"/>
      <c r="B22" s="11" t="str">
        <f>+[3]Cuadro36!A10</f>
        <v>Pasto</v>
      </c>
      <c r="C22" s="24">
        <f>+[3]Cuadro36!B10</f>
        <v>7.4989999999999997</v>
      </c>
      <c r="D22" s="24">
        <f>+[3]Cuadro36!C10</f>
        <v>6.8783333333333303</v>
      </c>
      <c r="E22" s="24">
        <f>+[3]Cuadro36!D10</f>
        <v>6.6479999999999997</v>
      </c>
      <c r="F22" s="24">
        <f>+[3]Cuadro36!E10</f>
        <v>9.0943333333333296</v>
      </c>
      <c r="G22" s="25">
        <f>+[3]Cuadro36!F10</f>
        <v>9.5006666670000008</v>
      </c>
      <c r="H22" s="27">
        <f t="shared" si="0"/>
        <v>4.4679837297951552</v>
      </c>
      <c r="I22" s="26">
        <f t="shared" si="1"/>
        <v>36.798034496590404</v>
      </c>
      <c r="J22" s="27">
        <f t="shared" si="2"/>
        <v>1.2436317433814477</v>
      </c>
      <c r="K22" s="26">
        <f t="shared" si="3"/>
        <v>1.3223678056294292</v>
      </c>
      <c r="L22" s="18"/>
    </row>
    <row r="23" spans="1:15">
      <c r="A23" s="16"/>
      <c r="B23" s="11" t="str">
        <f>+[3]Cuadro36!A11</f>
        <v>Montería</v>
      </c>
      <c r="C23" s="24">
        <f>+[3]Cuadro36!B11</f>
        <v>10.067</v>
      </c>
      <c r="D23" s="24">
        <f>+[3]Cuadro36!C11</f>
        <v>11.7603333333333</v>
      </c>
      <c r="E23" s="24">
        <f>+[3]Cuadro36!D11</f>
        <v>9.8786666666666694</v>
      </c>
      <c r="F23" s="24">
        <f>+[3]Cuadro36!E11</f>
        <v>10.436666666666699</v>
      </c>
      <c r="G23" s="25">
        <f>+[3]Cuadro36!F11</f>
        <v>9.1803333330000001</v>
      </c>
      <c r="H23" s="27">
        <f t="shared" si="0"/>
        <v>-12.037687642925853</v>
      </c>
      <c r="I23" s="26">
        <f t="shared" si="1"/>
        <v>5.6485355648538516</v>
      </c>
      <c r="J23" s="27">
        <f t="shared" si="2"/>
        <v>1.2017002961905521</v>
      </c>
      <c r="K23" s="26">
        <f t="shared" si="3"/>
        <v>1.5175507090223794</v>
      </c>
      <c r="L23" s="18"/>
    </row>
    <row r="24" spans="1:15">
      <c r="A24" s="16"/>
      <c r="B24" s="11" t="str">
        <f>+[3]Cuadro36!A12</f>
        <v>Manizales</v>
      </c>
      <c r="C24" s="24">
        <f>+[3]Cuadro36!B12</f>
        <v>7.3546666666666702</v>
      </c>
      <c r="D24" s="24">
        <f>+[3]Cuadro36!C12</f>
        <v>6.5923333333333298</v>
      </c>
      <c r="E24" s="24">
        <f>+[3]Cuadro36!D12</f>
        <v>7.37266666666667</v>
      </c>
      <c r="F24" s="24">
        <f>+[3]Cuadro36!E12</f>
        <v>8.4393333333333302</v>
      </c>
      <c r="G24" s="25">
        <f>+[3]Cuadro36!F12</f>
        <v>8.5386666669999993</v>
      </c>
      <c r="H24" s="27">
        <f t="shared" si="0"/>
        <v>1.1770282052295133</v>
      </c>
      <c r="I24" s="26">
        <f t="shared" si="1"/>
        <v>14.467854236368471</v>
      </c>
      <c r="J24" s="27">
        <f t="shared" si="2"/>
        <v>1.1177065026519222</v>
      </c>
      <c r="K24" s="26">
        <f t="shared" si="3"/>
        <v>1.2271270792407685</v>
      </c>
      <c r="L24" s="18"/>
    </row>
    <row r="25" spans="1:15">
      <c r="A25" s="16"/>
      <c r="B25" s="11" t="str">
        <f>+[3]Cuadro36!A13</f>
        <v>Pereira</v>
      </c>
      <c r="C25" s="24">
        <f>+[3]Cuadro36!B13</f>
        <v>9.016</v>
      </c>
      <c r="D25" s="24">
        <f>+[3]Cuadro36!C13</f>
        <v>8.8879999999999999</v>
      </c>
      <c r="E25" s="24">
        <f>+[3]Cuadro36!D13</f>
        <v>8.0676666666666694</v>
      </c>
      <c r="F25" s="24">
        <f>+[3]Cuadro36!E13</f>
        <v>9.2346666666666692</v>
      </c>
      <c r="G25" s="25">
        <f>+[3]Cuadro36!F13</f>
        <v>7.2776666670000001</v>
      </c>
      <c r="H25" s="27">
        <f t="shared" si="0"/>
        <v>-21.191885644672269</v>
      </c>
      <c r="I25" s="26">
        <f t="shared" si="1"/>
        <v>14.465148948477458</v>
      </c>
      <c r="J25" s="27">
        <f t="shared" si="2"/>
        <v>0.95264233574970636</v>
      </c>
      <c r="K25" s="26">
        <f t="shared" si="3"/>
        <v>1.342773070672497</v>
      </c>
      <c r="L25" s="18"/>
    </row>
    <row r="26" spans="1:15">
      <c r="A26" s="16"/>
      <c r="B26" s="11" t="str">
        <f>+[3]Cuadro36!A14</f>
        <v>Ibagué</v>
      </c>
      <c r="C26" s="24">
        <f>+[3]Cuadro36!B14</f>
        <v>7.8346666666666698</v>
      </c>
      <c r="D26" s="24">
        <f>+[3]Cuadro36!C14</f>
        <v>8.0403333333333293</v>
      </c>
      <c r="E26" s="24">
        <f>+[3]Cuadro36!D14</f>
        <v>8.4146666666666707</v>
      </c>
      <c r="F26" s="24">
        <f>+[3]Cuadro36!E14</f>
        <v>6.9119999999999999</v>
      </c>
      <c r="G26" s="25">
        <f>+[3]Cuadro36!F14</f>
        <v>5.9883333329999999</v>
      </c>
      <c r="H26" s="27">
        <f t="shared" si="0"/>
        <v>-13.363233029513887</v>
      </c>
      <c r="I26" s="26">
        <f t="shared" si="1"/>
        <v>-17.857708762478254</v>
      </c>
      <c r="J26" s="27">
        <f t="shared" si="2"/>
        <v>0.78386935189882123</v>
      </c>
      <c r="K26" s="26">
        <f t="shared" si="3"/>
        <v>1.0050441233563705</v>
      </c>
      <c r="L26" s="18"/>
    </row>
    <row r="27" spans="1:15">
      <c r="A27" s="16"/>
      <c r="B27" s="11" t="str">
        <f>+[3]Cuadro36!A15</f>
        <v>Villavicencio</v>
      </c>
      <c r="C27" s="24">
        <f>+[3]Cuadro36!B15</f>
        <v>5.0570000000000004</v>
      </c>
      <c r="D27" s="24">
        <f>+[3]Cuadro36!C15</f>
        <v>6.3860000000000001</v>
      </c>
      <c r="E27" s="24">
        <f>+[3]Cuadro36!D15</f>
        <v>4.6316666666666704</v>
      </c>
      <c r="F27" s="24">
        <f>+[3]Cuadro36!E15</f>
        <v>5.19166666666667</v>
      </c>
      <c r="G27" s="25">
        <f>+[3]Cuadro36!F15</f>
        <v>5.6936666669999996</v>
      </c>
      <c r="H27" s="27">
        <f t="shared" si="0"/>
        <v>9.669341900481454</v>
      </c>
      <c r="I27" s="26">
        <f t="shared" si="1"/>
        <v>12.090680100755646</v>
      </c>
      <c r="J27" s="27">
        <f t="shared" si="2"/>
        <v>0.74529765662749414</v>
      </c>
      <c r="K27" s="26">
        <f t="shared" si="3"/>
        <v>0.75489786946737458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tr">
        <f>IF(G31="","",1)</f>
        <v/>
      </c>
    </row>
    <row r="32" spans="1:15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>
  <sheetPr codeName="Hoja36" enableFormatConditionsCalculation="0">
    <tabColor rgb="FF53722D"/>
    <pageSetUpPr fitToPage="1"/>
  </sheetPr>
  <dimension ref="A1:O46"/>
  <sheetViews>
    <sheetView topLeftCell="K3" zoomScaleSheetLayoutView="100" workbookViewId="0">
      <selection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122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54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>
      <c r="A13" s="16"/>
      <c r="B13" s="12" t="str">
        <f>+[3]Cuadro37!A2</f>
        <v>Colombia</v>
      </c>
      <c r="C13" s="25">
        <f>+[3]Cuadro37!B2</f>
        <v>7360.82</v>
      </c>
      <c r="D13" s="25">
        <f>+[3]Cuadro37!C2</f>
        <v>7914.3933333333298</v>
      </c>
      <c r="E13" s="25">
        <f>+[3]Cuadro37!D2</f>
        <v>8247.52</v>
      </c>
      <c r="F13" s="25">
        <f>+[3]Cuadro37!E2</f>
        <v>8678.2939999999999</v>
      </c>
      <c r="G13" s="25">
        <f>+[3]Cuadro37!F2</f>
        <v>8995.9356669999997</v>
      </c>
      <c r="H13" s="27">
        <f>IF(OR(OR(G13=0,F13=0),G13=""),"",(G13/F13-1)*100)</f>
        <v>3.6601855963856567</v>
      </c>
      <c r="I13" s="27">
        <f>IF(OR(OR(G13=0,F13=0),F13=""),"",(F13/E13-1)*100)</f>
        <v>5.2230731177371981</v>
      </c>
      <c r="J13" s="27">
        <f>IF(G13=0,"",G13/$G$13*100)</f>
        <v>100</v>
      </c>
      <c r="K13" s="27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4103.4270000000033</v>
      </c>
      <c r="D14" s="24">
        <f>D13-SUM(D15:D27)</f>
        <v>4535.331333333329</v>
      </c>
      <c r="E14" s="24">
        <f>E13-SUM(E15:E27)</f>
        <v>4791.741</v>
      </c>
      <c r="F14" s="24">
        <f>F13-SUM(F15:F27)</f>
        <v>5006.4753333333338</v>
      </c>
      <c r="G14" s="25">
        <f>G13-SUM(G15:G27)</f>
        <v>5240.5416667699992</v>
      </c>
      <c r="H14" s="51">
        <f>IF(OR(OR(G14=0,F14=0),G14=""),"",(G14/F14-1)*100)</f>
        <v>4.6752718799639714</v>
      </c>
      <c r="I14" s="50">
        <f>IF(OR(OR(G14=0,F14=0),F14=""),"",(F14/E14-1)*100)</f>
        <v>4.4813426546496116</v>
      </c>
      <c r="J14" s="51">
        <f>IF(G14=0,"",G14/$G$13*100)</f>
        <v>58.254548062120989</v>
      </c>
      <c r="K14" s="50">
        <f>IF(F14=0,"",F14/$F$13*100)</f>
        <v>57.689625787433961</v>
      </c>
      <c r="L14" s="18"/>
    </row>
    <row r="15" spans="1:15">
      <c r="A15" s="16"/>
      <c r="B15" s="12" t="str">
        <f>+[3]Cuadro37!A3</f>
        <v>Bogotá</v>
      </c>
      <c r="C15" s="97">
        <f>+[3]Cuadro37!B3</f>
        <v>1160.12633333333</v>
      </c>
      <c r="D15" s="97">
        <f>+[3]Cuadro37!C3</f>
        <v>1171.5260000000001</v>
      </c>
      <c r="E15" s="97">
        <f>+[3]Cuadro37!D3</f>
        <v>1202.4290000000001</v>
      </c>
      <c r="F15" s="97">
        <f>+[3]Cuadro37!E3</f>
        <v>1301.645</v>
      </c>
      <c r="G15" s="97">
        <f>+[3]Cuadro37!F3</f>
        <v>1317.5526669999999</v>
      </c>
      <c r="H15" s="47">
        <f>IF(OR(OR(G15=0,F15=0),G15=""),"",(G15/F15-1)*100)</f>
        <v>1.2221202401576425</v>
      </c>
      <c r="I15" s="33">
        <f>IF(OR(OR(G15=0,F15=0),F15=""),"",(F15/E15-1)*100)</f>
        <v>8.251297997636442</v>
      </c>
      <c r="J15" s="47">
        <f>IF(G15=0,"",G15/$G$13*100)</f>
        <v>14.646088142150784</v>
      </c>
      <c r="K15" s="33">
        <f>IF(F15=0,"",F15/$F$13*100)</f>
        <v>14.998858070491735</v>
      </c>
      <c r="L15" s="18"/>
    </row>
    <row r="16" spans="1:15">
      <c r="A16" s="16"/>
      <c r="B16" s="11" t="str">
        <f>+[3]Cuadro37!A4</f>
        <v>Medellín</v>
      </c>
      <c r="C16" s="52">
        <f>+[3]Cuadro37!B4</f>
        <v>472.78233333333299</v>
      </c>
      <c r="D16" s="52">
        <f>+[3]Cuadro37!C4</f>
        <v>488.68233333333302</v>
      </c>
      <c r="E16" s="52">
        <f>+[3]Cuadro37!D4</f>
        <v>521.35466666666696</v>
      </c>
      <c r="F16" s="52">
        <f>+[3]Cuadro37!E4</f>
        <v>539.85533333333296</v>
      </c>
      <c r="G16" s="53">
        <f>+[3]Cuadro37!F4</f>
        <v>515.04733329999999</v>
      </c>
      <c r="H16" s="51">
        <f>IF(OR(OR(G16=0,F16=0),G16=""),"",(G16/F16-1)*100)</f>
        <v>-4.5953051681746242</v>
      </c>
      <c r="I16" s="50">
        <f>IF(OR(OR(G16=0,F16=0),F16=""),"",(F16/E16-1)*100)</f>
        <v>3.5485760173495473</v>
      </c>
      <c r="J16" s="51">
        <f>IF(G16=0,"",G16/$G$13*100)</f>
        <v>5.7253336658393428</v>
      </c>
      <c r="K16" s="50">
        <f>IF(F16=0,"",F16/$F$13*100)</f>
        <v>6.2207541405411364</v>
      </c>
      <c r="L16" s="18"/>
      <c r="N16" s="22" t="s">
        <v>2</v>
      </c>
      <c r="O16" s="31">
        <f>J15</f>
        <v>14.646088142150784</v>
      </c>
    </row>
    <row r="17" spans="1:15">
      <c r="A17" s="16"/>
      <c r="B17" s="11" t="str">
        <f>+[3]Cuadro37!A5</f>
        <v>Cali</v>
      </c>
      <c r="C17" s="52">
        <f>+[3]Cuadro37!B5</f>
        <v>387.49833333333299</v>
      </c>
      <c r="D17" s="52">
        <f>+[3]Cuadro37!C5</f>
        <v>427.571666666667</v>
      </c>
      <c r="E17" s="52">
        <f>+[3]Cuadro37!D5</f>
        <v>405.27</v>
      </c>
      <c r="F17" s="52">
        <f>+[3]Cuadro37!E5</f>
        <v>401.75799999999998</v>
      </c>
      <c r="G17" s="53">
        <f>+[3]Cuadro37!F5</f>
        <v>439.55233329999999</v>
      </c>
      <c r="H17" s="51">
        <f t="shared" ref="H17:H27" si="0">IF(OR(OR(G17=0,F17=0),G17=""),"",(G17/F17-1)*100)</f>
        <v>9.4072385117408999</v>
      </c>
      <c r="I17" s="50">
        <f t="shared" ref="I17:I27" si="1">IF(OR(OR(G17=0,F17=0),F17=""),"",(F17/E17-1)*100)</f>
        <v>-0.8665827719791741</v>
      </c>
      <c r="J17" s="51">
        <f t="shared" ref="J17:J27" si="2">IF(G17=0,"",G17/$G$13*100)</f>
        <v>4.8861213504718588</v>
      </c>
      <c r="K17" s="50">
        <f t="shared" ref="K17:K27" si="3">IF(F17=0,"",F17/$F$13*100)</f>
        <v>4.6294582783206009</v>
      </c>
      <c r="L17" s="18"/>
      <c r="N17" s="22" t="s">
        <v>12</v>
      </c>
      <c r="O17" s="31">
        <f>100-O16</f>
        <v>85.353911857849212</v>
      </c>
    </row>
    <row r="18" spans="1:15">
      <c r="A18" s="16"/>
      <c r="B18" s="11" t="str">
        <f>+[3]Cuadro37!A6</f>
        <v>Barranquilla</v>
      </c>
      <c r="C18" s="52">
        <f>+[3]Cuadro37!B6</f>
        <v>329.213666666667</v>
      </c>
      <c r="D18" s="52">
        <f>+[3]Cuadro37!C6</f>
        <v>331.59899999999999</v>
      </c>
      <c r="E18" s="52">
        <f>+[3]Cuadro37!D6</f>
        <v>331.56833333333299</v>
      </c>
      <c r="F18" s="52">
        <f>+[3]Cuadro37!E6</f>
        <v>361.70800000000003</v>
      </c>
      <c r="G18" s="53">
        <f>+[3]Cuadro37!F6</f>
        <v>372.17466669999999</v>
      </c>
      <c r="H18" s="51">
        <f t="shared" si="0"/>
        <v>2.8936785196899129</v>
      </c>
      <c r="I18" s="50">
        <f t="shared" si="1"/>
        <v>9.0900317179466441</v>
      </c>
      <c r="J18" s="51">
        <f t="shared" si="2"/>
        <v>4.1371423771432356</v>
      </c>
      <c r="K18" s="50">
        <f t="shared" si="3"/>
        <v>4.1679620441529179</v>
      </c>
      <c r="L18" s="18"/>
    </row>
    <row r="19" spans="1:15">
      <c r="A19" s="16"/>
      <c r="B19" s="11" t="str">
        <f>+[3]Cuadro37!A7</f>
        <v>Bucaramanga</v>
      </c>
      <c r="C19" s="52">
        <f>+[3]Cuadro37!B7</f>
        <v>187.84666666666701</v>
      </c>
      <c r="D19" s="52">
        <f>+[3]Cuadro37!C7</f>
        <v>225.01599999999999</v>
      </c>
      <c r="E19" s="52">
        <f>+[3]Cuadro37!D7</f>
        <v>236.03133333333301</v>
      </c>
      <c r="F19" s="52">
        <f>+[3]Cuadro37!E7</f>
        <v>242.61666666666699</v>
      </c>
      <c r="G19" s="53">
        <f>+[3]Cuadro37!F7</f>
        <v>239.17099999999999</v>
      </c>
      <c r="H19" s="51">
        <f t="shared" si="0"/>
        <v>-1.420210208147421</v>
      </c>
      <c r="I19" s="50">
        <f t="shared" si="1"/>
        <v>2.7900250531711857</v>
      </c>
      <c r="J19" s="51">
        <f t="shared" si="2"/>
        <v>2.6586561848964365</v>
      </c>
      <c r="K19" s="50">
        <f t="shared" si="3"/>
        <v>2.7956723598747288</v>
      </c>
      <c r="L19" s="18"/>
    </row>
    <row r="20" spans="1:15">
      <c r="A20" s="16"/>
      <c r="B20" s="11" t="str">
        <f>+[3]Cuadro37!A8</f>
        <v>Cartagena</v>
      </c>
      <c r="C20" s="52">
        <f>+[3]Cuadro37!B8</f>
        <v>162.57300000000001</v>
      </c>
      <c r="D20" s="52">
        <f>+[3]Cuadro37!C8</f>
        <v>164.82400000000001</v>
      </c>
      <c r="E20" s="52">
        <f>+[3]Cuadro37!D8</f>
        <v>175.37666666666701</v>
      </c>
      <c r="F20" s="52">
        <f>+[3]Cuadro37!E8</f>
        <v>201.524666666667</v>
      </c>
      <c r="G20" s="53">
        <f>+[3]Cuadro37!F8</f>
        <v>204.18133330000001</v>
      </c>
      <c r="H20" s="51">
        <f t="shared" si="0"/>
        <v>1.3182836013455823</v>
      </c>
      <c r="I20" s="50">
        <f t="shared" si="1"/>
        <v>14.909623096953183</v>
      </c>
      <c r="J20" s="51">
        <f t="shared" si="2"/>
        <v>2.2697064636533937</v>
      </c>
      <c r="K20" s="50">
        <f t="shared" si="3"/>
        <v>2.322169157517215</v>
      </c>
      <c r="L20" s="18"/>
    </row>
    <row r="21" spans="1:15">
      <c r="A21" s="16"/>
      <c r="B21" s="11" t="str">
        <f>+[3]Cuadro37!A9</f>
        <v>Cúcuta</v>
      </c>
      <c r="C21" s="52">
        <f>+[3]Cuadro37!B9</f>
        <v>177.934</v>
      </c>
      <c r="D21" s="52">
        <f>+[3]Cuadro37!C9</f>
        <v>145.25466666666699</v>
      </c>
      <c r="E21" s="52">
        <f>+[3]Cuadro37!D9</f>
        <v>142.77000000000001</v>
      </c>
      <c r="F21" s="52">
        <f>+[3]Cuadro37!E9</f>
        <v>164.262666666667</v>
      </c>
      <c r="G21" s="53">
        <f>+[3]Cuadro37!F9</f>
        <v>187.291</v>
      </c>
      <c r="H21" s="51">
        <f t="shared" si="0"/>
        <v>14.019213130189634</v>
      </c>
      <c r="I21" s="50">
        <f t="shared" si="1"/>
        <v>15.054049636945432</v>
      </c>
      <c r="J21" s="51">
        <f t="shared" si="2"/>
        <v>2.0819513048213976</v>
      </c>
      <c r="K21" s="50">
        <f t="shared" si="3"/>
        <v>1.8927990532086953</v>
      </c>
      <c r="L21" s="18"/>
    </row>
    <row r="22" spans="1:15">
      <c r="A22" s="16"/>
      <c r="B22" s="11" t="str">
        <f>+[3]Cuadro37!A10</f>
        <v>Pereira</v>
      </c>
      <c r="C22" s="52">
        <f>+[3]Cuadro37!B10</f>
        <v>74.816999999999993</v>
      </c>
      <c r="D22" s="52">
        <f>+[3]Cuadro37!C10</f>
        <v>84.071666666666701</v>
      </c>
      <c r="E22" s="52">
        <f>+[3]Cuadro37!D10</f>
        <v>91.803333333333299</v>
      </c>
      <c r="F22" s="52">
        <f>+[3]Cuadro37!E10</f>
        <v>98.215333333333305</v>
      </c>
      <c r="G22" s="53">
        <f>+[3]Cuadro37!F10</f>
        <v>106.89333329999999</v>
      </c>
      <c r="H22" s="51">
        <f t="shared" si="0"/>
        <v>8.8356875369087327</v>
      </c>
      <c r="I22" s="50">
        <f t="shared" si="1"/>
        <v>6.9844958425619996</v>
      </c>
      <c r="J22" s="51">
        <f t="shared" si="2"/>
        <v>1.1882403038087443</v>
      </c>
      <c r="K22" s="50">
        <f t="shared" si="3"/>
        <v>1.1317354924059189</v>
      </c>
      <c r="L22" s="18"/>
    </row>
    <row r="23" spans="1:15">
      <c r="A23" s="16"/>
      <c r="B23" s="11" t="str">
        <f>+[3]Cuadro37!A11</f>
        <v>Ibagué</v>
      </c>
      <c r="C23" s="52">
        <f>+[3]Cuadro37!B11</f>
        <v>73.899666666666704</v>
      </c>
      <c r="D23" s="52">
        <f>+[3]Cuadro37!C11</f>
        <v>88.418333333333294</v>
      </c>
      <c r="E23" s="52">
        <f>+[3]Cuadro37!D11</f>
        <v>85.296000000000006</v>
      </c>
      <c r="F23" s="52">
        <f>+[3]Cuadro37!E11</f>
        <v>93.653999999999996</v>
      </c>
      <c r="G23" s="53">
        <f>+[3]Cuadro37!F11</f>
        <v>98.005666669999997</v>
      </c>
      <c r="H23" s="51">
        <f t="shared" si="0"/>
        <v>4.6465358340273877</v>
      </c>
      <c r="I23" s="50">
        <f t="shared" si="1"/>
        <v>9.7988182329769238</v>
      </c>
      <c r="J23" s="51">
        <f t="shared" si="2"/>
        <v>1.0894438366152002</v>
      </c>
      <c r="K23" s="50">
        <f t="shared" si="3"/>
        <v>1.07917523881998</v>
      </c>
      <c r="L23" s="18"/>
    </row>
    <row r="24" spans="1:15">
      <c r="A24" s="16"/>
      <c r="B24" s="11" t="str">
        <f>+[3]Cuadro37!A12</f>
        <v>Villavicencio</v>
      </c>
      <c r="C24" s="52">
        <f>+[3]Cuadro37!B12</f>
        <v>73.647999999999996</v>
      </c>
      <c r="D24" s="52">
        <f>+[3]Cuadro37!C12</f>
        <v>74.478333333333296</v>
      </c>
      <c r="E24" s="52">
        <f>+[3]Cuadro37!D12</f>
        <v>76.119</v>
      </c>
      <c r="F24" s="52">
        <f>+[3]Cuadro37!E12</f>
        <v>81.823333333333295</v>
      </c>
      <c r="G24" s="53">
        <f>+[3]Cuadro37!F12</f>
        <v>78.053333330000001</v>
      </c>
      <c r="H24" s="51">
        <f t="shared" si="0"/>
        <v>-4.6074876807756127</v>
      </c>
      <c r="I24" s="50">
        <f t="shared" si="1"/>
        <v>7.4939677785221814</v>
      </c>
      <c r="J24" s="51">
        <f t="shared" si="2"/>
        <v>0.86765108399257296</v>
      </c>
      <c r="K24" s="50">
        <f t="shared" si="3"/>
        <v>0.94285044195706325</v>
      </c>
      <c r="L24" s="18"/>
    </row>
    <row r="25" spans="1:15">
      <c r="A25" s="16"/>
      <c r="B25" s="11" t="str">
        <f>+[3]Cuadro37!A13</f>
        <v>Pasto</v>
      </c>
      <c r="C25" s="52">
        <f>+[3]Cuadro37!B13</f>
        <v>56.792000000000002</v>
      </c>
      <c r="D25" s="52">
        <f>+[3]Cuadro37!C13</f>
        <v>64.695999999999998</v>
      </c>
      <c r="E25" s="52">
        <f>+[3]Cuadro37!D13</f>
        <v>66.477666666666707</v>
      </c>
      <c r="F25" s="52">
        <f>+[3]Cuadro37!E13</f>
        <v>66.989999999999995</v>
      </c>
      <c r="G25" s="53">
        <f>+[3]Cuadro37!F13</f>
        <v>74.570999999999998</v>
      </c>
      <c r="H25" s="51">
        <f t="shared" si="0"/>
        <v>11.316614420062709</v>
      </c>
      <c r="I25" s="50">
        <f t="shared" si="1"/>
        <v>0.77068489166780552</v>
      </c>
      <c r="J25" s="51">
        <f t="shared" si="2"/>
        <v>0.82894101025589284</v>
      </c>
      <c r="K25" s="50">
        <f t="shared" si="3"/>
        <v>0.77192591078384765</v>
      </c>
      <c r="L25" s="18"/>
    </row>
    <row r="26" spans="1:15">
      <c r="A26" s="16"/>
      <c r="B26" s="11" t="str">
        <f>+[3]Cuadro37!A14</f>
        <v>Montería</v>
      </c>
      <c r="C26" s="52">
        <f>+[3]Cuadro37!B14</f>
        <v>58.219333333333303</v>
      </c>
      <c r="D26" s="52">
        <f>+[3]Cuadro37!C14</f>
        <v>59.378999999999998</v>
      </c>
      <c r="E26" s="52">
        <f>+[3]Cuadro37!D14</f>
        <v>65.497333333333302</v>
      </c>
      <c r="F26" s="52">
        <f>+[3]Cuadro37!E14</f>
        <v>62.5966666666667</v>
      </c>
      <c r="G26" s="53">
        <f>+[3]Cuadro37!F14</f>
        <v>68.236333329999994</v>
      </c>
      <c r="H26" s="51">
        <f t="shared" si="0"/>
        <v>9.009531918632451</v>
      </c>
      <c r="I26" s="50">
        <f t="shared" si="1"/>
        <v>-4.4286790301894303</v>
      </c>
      <c r="J26" s="51">
        <f t="shared" si="2"/>
        <v>0.75852402524745621</v>
      </c>
      <c r="K26" s="50">
        <f t="shared" si="3"/>
        <v>0.72130152155097194</v>
      </c>
      <c r="L26" s="18"/>
    </row>
    <row r="27" spans="1:15">
      <c r="A27" s="16"/>
      <c r="B27" s="11" t="str">
        <f>+[3]Cuadro37!A15</f>
        <v>Manizales</v>
      </c>
      <c r="C27" s="52">
        <f>+[3]Cuadro37!B15</f>
        <v>42.042666666666697</v>
      </c>
      <c r="D27" s="52">
        <f>+[3]Cuadro37!C15</f>
        <v>53.545000000000002</v>
      </c>
      <c r="E27" s="52">
        <f>+[3]Cuadro37!D15</f>
        <v>55.7856666666667</v>
      </c>
      <c r="F27" s="52">
        <f>+[3]Cuadro37!E15</f>
        <v>55.168999999999997</v>
      </c>
      <c r="G27" s="53">
        <f>+[3]Cuadro37!F15</f>
        <v>54.664000000000001</v>
      </c>
      <c r="H27" s="51">
        <f t="shared" si="0"/>
        <v>-0.91536913846543833</v>
      </c>
      <c r="I27" s="50">
        <f t="shared" si="1"/>
        <v>-1.1054213447899475</v>
      </c>
      <c r="J27" s="51">
        <f t="shared" si="2"/>
        <v>0.60765218898268936</v>
      </c>
      <c r="K27" s="50">
        <f t="shared" si="3"/>
        <v>0.63571250294124626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tr">
        <f>IF(G31="","",1)</f>
        <v/>
      </c>
    </row>
    <row r="32" spans="1:15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>
  <sheetPr codeName="Hoja37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123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145"/>
      <c r="I12" s="145"/>
      <c r="J12" s="145"/>
      <c r="K12" s="145"/>
      <c r="L12" s="18"/>
    </row>
    <row r="13" spans="1:15">
      <c r="A13" s="16"/>
      <c r="B13" s="12" t="str">
        <f>+[3]Cuadro38!A2</f>
        <v>Colombia</v>
      </c>
      <c r="C13" s="25">
        <f>+[3]Cuadro38!B2</f>
        <v>754.40599999999995</v>
      </c>
      <c r="D13" s="25">
        <f>+[3]Cuadro38!C2</f>
        <v>948.01800000000003</v>
      </c>
      <c r="E13" s="25">
        <f>+[3]Cuadro38!D2</f>
        <v>941.63800000000003</v>
      </c>
      <c r="F13" s="25">
        <f>+[3]Cuadro38!E2</f>
        <v>996.60166666666703</v>
      </c>
      <c r="G13" s="25">
        <f>+[3]Cuadro38!F2</f>
        <v>1009.975333</v>
      </c>
      <c r="H13" s="27">
        <f>IF(OR(OR(G13=0,F13=0),G13=""),"",(G13/F13-1)*100)</f>
        <v>1.3419269484129748</v>
      </c>
      <c r="I13" s="26">
        <f>IF(OR(OR(G13=0,F13=0),F13=""),"",(F13/E13-1)*100)</f>
        <v>5.8370272510951171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350.43833333333288</v>
      </c>
      <c r="D14" s="24">
        <f>D13-SUM(D15:D27)</f>
        <v>512.7969999999998</v>
      </c>
      <c r="E14" s="24">
        <f>E13-SUM(E15:E27)</f>
        <v>487.87733333333324</v>
      </c>
      <c r="F14" s="24">
        <f>F13-SUM(F15:F27)</f>
        <v>489.72600000000023</v>
      </c>
      <c r="G14" s="25">
        <f>G13-SUM(G15:G27)</f>
        <v>512.183999696</v>
      </c>
      <c r="H14" s="51">
        <f>IF(OR(OR(G14=0,F14=0),G14=""),"",(G14/F14-1)*100)</f>
        <v>4.585829565103694</v>
      </c>
      <c r="I14" s="50">
        <f>IF(OR(OR(G14=0,F14=0),F14=""),"",(F14/E14-1)*100)</f>
        <v>0.37892038435898279</v>
      </c>
      <c r="J14" s="51">
        <f>IF(G14=0,"",G14/$G$13*100)</f>
        <v>50.712525639079153</v>
      </c>
      <c r="K14" s="50">
        <f>IF(F14=0,"",F14/$F$13*100)</f>
        <v>49.139592715912919</v>
      </c>
      <c r="L14" s="18"/>
    </row>
    <row r="15" spans="1:15">
      <c r="A15" s="16"/>
      <c r="B15" s="12" t="str">
        <f>+[3]Cuadro38!A3</f>
        <v>Bogotá</v>
      </c>
      <c r="C15" s="97">
        <f>+[3]Cuadro38!B3</f>
        <v>178.928666666667</v>
      </c>
      <c r="D15" s="97">
        <f>+[3]Cuadro38!C3</f>
        <v>147.267666666667</v>
      </c>
      <c r="E15" s="97">
        <f>+[3]Cuadro38!D3</f>
        <v>170.00700000000001</v>
      </c>
      <c r="F15" s="97">
        <f>+[3]Cuadro38!E3</f>
        <v>211.822</v>
      </c>
      <c r="G15" s="97">
        <f>+[3]Cuadro38!F3</f>
        <v>223.2163333</v>
      </c>
      <c r="H15" s="47">
        <f>IF(OR(OR(G15=0,F15=0),G15=""),"",(G15/F15-1)*100)</f>
        <v>5.3792020186760547</v>
      </c>
      <c r="I15" s="33">
        <f>IF(OR(OR(G15=0,F15=0),F15=""),"",(F15/E15-1)*100)</f>
        <v>24.596046045162833</v>
      </c>
      <c r="J15" s="47">
        <f>IF(G15=0,"",G15/$G$13*100)</f>
        <v>22.10116683117052</v>
      </c>
      <c r="K15" s="33">
        <f>IF(F15=0,"",F15/$F$13*100)</f>
        <v>21.254429636715429</v>
      </c>
      <c r="L15" s="18"/>
    </row>
    <row r="16" spans="1:15">
      <c r="A16" s="16"/>
      <c r="B16" s="11" t="str">
        <f>+[3]Cuadro38!A4</f>
        <v>Medellín</v>
      </c>
      <c r="C16" s="52">
        <f>+[3]Cuadro38!B4</f>
        <v>64.129666666666694</v>
      </c>
      <c r="D16" s="52">
        <f>+[3]Cuadro38!C4</f>
        <v>76.430999999999997</v>
      </c>
      <c r="E16" s="52">
        <f>+[3]Cuadro38!D4</f>
        <v>79.680000000000007</v>
      </c>
      <c r="F16" s="52">
        <f>+[3]Cuadro38!E4</f>
        <v>82.403333333333407</v>
      </c>
      <c r="G16" s="53">
        <f>+[3]Cuadro38!F4</f>
        <v>72.741666670000001</v>
      </c>
      <c r="H16" s="51">
        <f>IF(OR(OR(G16=0,F16=0),G16=""),"",(G16/F16-1)*100)</f>
        <v>-11.724849314348207</v>
      </c>
      <c r="I16" s="50">
        <f>IF(OR(OR(G16=0,F16=0),F16=""),"",(F16/E16-1)*100)</f>
        <v>3.4178380187417146</v>
      </c>
      <c r="J16" s="51">
        <f>IF(G16=0,"",G16/$G$13*100)</f>
        <v>7.2023211154999576</v>
      </c>
      <c r="K16" s="50">
        <f>IF(F16=0,"",F16/$F$13*100)</f>
        <v>8.2684322221683395</v>
      </c>
      <c r="L16" s="18"/>
      <c r="N16" s="22" t="s">
        <v>2</v>
      </c>
      <c r="O16" s="31">
        <f>J15</f>
        <v>22.10116683117052</v>
      </c>
    </row>
    <row r="17" spans="1:15">
      <c r="A17" s="16"/>
      <c r="B17" s="11" t="str">
        <f>+[3]Cuadro38!A5</f>
        <v>Cali</v>
      </c>
      <c r="C17" s="52">
        <f>+[3]Cuadro38!B5</f>
        <v>44.4136666666667</v>
      </c>
      <c r="D17" s="52">
        <f>+[3]Cuadro38!C5</f>
        <v>56.2693333333333</v>
      </c>
      <c r="E17" s="52">
        <f>+[3]Cuadro38!D5</f>
        <v>56.944333333333297</v>
      </c>
      <c r="F17" s="52">
        <f>+[3]Cuadro38!E5</f>
        <v>43.701999999999998</v>
      </c>
      <c r="G17" s="53">
        <f>+[3]Cuadro38!F5</f>
        <v>49.616333330000003</v>
      </c>
      <c r="H17" s="51">
        <f t="shared" ref="H17:H27" si="0">IF(OR(OR(G17=0,F17=0),G17=""),"",(G17/F17-1)*100)</f>
        <v>13.533324172806749</v>
      </c>
      <c r="I17" s="50">
        <f t="shared" ref="I17:I27" si="1">IF(OR(OR(G17=0,F17=0),F17=""),"",(F17/E17-1)*100)</f>
        <v>-23.254874643657796</v>
      </c>
      <c r="J17" s="51">
        <f t="shared" ref="J17:J27" si="2">IF(G17=0,"",G17/$G$13*100)</f>
        <v>4.9126282304956064</v>
      </c>
      <c r="K17" s="50">
        <f t="shared" ref="K17:K27" si="3">IF(F17=0,"",F17/$F$13*100)</f>
        <v>4.3851020384272532</v>
      </c>
      <c r="L17" s="18"/>
      <c r="N17" s="22" t="s">
        <v>12</v>
      </c>
      <c r="O17" s="31">
        <f>100-O16</f>
        <v>77.898833168829483</v>
      </c>
    </row>
    <row r="18" spans="1:15">
      <c r="A18" s="16"/>
      <c r="B18" s="11" t="str">
        <f>+[3]Cuadro38!A6</f>
        <v>Bucaramanga</v>
      </c>
      <c r="C18" s="52">
        <f>+[3]Cuadro38!B6</f>
        <v>26.3653333333333</v>
      </c>
      <c r="D18" s="52">
        <f>+[3]Cuadro38!C6</f>
        <v>39.954333333333302</v>
      </c>
      <c r="E18" s="52">
        <f>+[3]Cuadro38!D6</f>
        <v>45.350666666666697</v>
      </c>
      <c r="F18" s="52">
        <f>+[3]Cuadro38!E6</f>
        <v>46.613</v>
      </c>
      <c r="G18" s="53">
        <f>+[3]Cuadro38!F6</f>
        <v>40.808333330000004</v>
      </c>
      <c r="H18" s="51">
        <f t="shared" si="0"/>
        <v>-12.452892261815363</v>
      </c>
      <c r="I18" s="50">
        <f t="shared" si="1"/>
        <v>2.7834945462028582</v>
      </c>
      <c r="J18" s="51">
        <f t="shared" si="2"/>
        <v>4.0405277234627279</v>
      </c>
      <c r="K18" s="50">
        <f t="shared" si="3"/>
        <v>4.6771946665417961</v>
      </c>
      <c r="L18" s="18"/>
    </row>
    <row r="19" spans="1:15">
      <c r="A19" s="16"/>
      <c r="B19" s="11" t="str">
        <f>+[3]Cuadro38!A7</f>
        <v>Barranquilla</v>
      </c>
      <c r="C19" s="52">
        <f>+[3]Cuadro38!B7</f>
        <v>16.324000000000002</v>
      </c>
      <c r="D19" s="52">
        <f>+[3]Cuadro38!C7</f>
        <v>23.9256666666667</v>
      </c>
      <c r="E19" s="52">
        <f>+[3]Cuadro38!D7</f>
        <v>17.477333333333299</v>
      </c>
      <c r="F19" s="52">
        <f>+[3]Cuadro38!E7</f>
        <v>25.526333333333302</v>
      </c>
      <c r="G19" s="53">
        <f>+[3]Cuadro38!F7</f>
        <v>24.323666670000001</v>
      </c>
      <c r="H19" s="51">
        <f t="shared" si="0"/>
        <v>-4.7114744120449581</v>
      </c>
      <c r="I19" s="50">
        <f t="shared" si="1"/>
        <v>46.05393652731167</v>
      </c>
      <c r="J19" s="51">
        <f t="shared" si="2"/>
        <v>2.4083426471169074</v>
      </c>
      <c r="K19" s="50">
        <f t="shared" si="3"/>
        <v>2.561337612319194</v>
      </c>
      <c r="L19" s="18"/>
    </row>
    <row r="20" spans="1:15">
      <c r="A20" s="16"/>
      <c r="B20" s="11" t="str">
        <f>+[3]Cuadro38!A8</f>
        <v>Ibagué</v>
      </c>
      <c r="C20" s="52">
        <f>+[3]Cuadro38!B8</f>
        <v>10.9996666666667</v>
      </c>
      <c r="D20" s="52">
        <f>+[3]Cuadro38!C8</f>
        <v>12.547000000000001</v>
      </c>
      <c r="E20" s="52">
        <f>+[3]Cuadro38!D8</f>
        <v>10.9926666666667</v>
      </c>
      <c r="F20" s="52">
        <f>+[3]Cuadro38!E8</f>
        <v>13.334666666666701</v>
      </c>
      <c r="G20" s="53">
        <f>+[3]Cuadro38!F8</f>
        <v>14.47766667</v>
      </c>
      <c r="H20" s="51">
        <f t="shared" si="0"/>
        <v>8.5716428607136574</v>
      </c>
      <c r="I20" s="50">
        <f t="shared" si="1"/>
        <v>21.305112499241851</v>
      </c>
      <c r="J20" s="51">
        <f t="shared" si="2"/>
        <v>1.4334673528110808</v>
      </c>
      <c r="K20" s="50">
        <f t="shared" si="3"/>
        <v>1.3380136831666309</v>
      </c>
      <c r="L20" s="18"/>
    </row>
    <row r="21" spans="1:15">
      <c r="A21" s="16"/>
      <c r="B21" s="11" t="str">
        <f>+[3]Cuadro38!A9</f>
        <v>Cúcuta</v>
      </c>
      <c r="C21" s="52">
        <f>+[3]Cuadro38!B9</f>
        <v>11.952666666666699</v>
      </c>
      <c r="D21" s="52">
        <f>+[3]Cuadro38!C9</f>
        <v>20.907</v>
      </c>
      <c r="E21" s="52">
        <f>+[3]Cuadro38!D9</f>
        <v>19.778666666666702</v>
      </c>
      <c r="F21" s="52">
        <f>+[3]Cuadro38!E9</f>
        <v>21.85</v>
      </c>
      <c r="G21" s="53">
        <f>+[3]Cuadro38!F9</f>
        <v>14.15266667</v>
      </c>
      <c r="H21" s="51">
        <f t="shared" si="0"/>
        <v>-35.228070160183066</v>
      </c>
      <c r="I21" s="50">
        <f t="shared" si="1"/>
        <v>10.472563030874827</v>
      </c>
      <c r="J21" s="51">
        <f t="shared" si="2"/>
        <v>1.4012883490888188</v>
      </c>
      <c r="K21" s="50">
        <f t="shared" si="3"/>
        <v>2.1924506782214888</v>
      </c>
      <c r="L21" s="18"/>
    </row>
    <row r="22" spans="1:15">
      <c r="A22" s="16"/>
      <c r="B22" s="11" t="str">
        <f>+[3]Cuadro38!A10</f>
        <v>Villavicencio</v>
      </c>
      <c r="C22" s="52">
        <f>+[3]Cuadro38!B10</f>
        <v>12.595333333333301</v>
      </c>
      <c r="D22" s="52">
        <f>+[3]Cuadro38!C10</f>
        <v>12.1383333333333</v>
      </c>
      <c r="E22" s="52">
        <f>+[3]Cuadro38!D10</f>
        <v>11.266999999999999</v>
      </c>
      <c r="F22" s="52">
        <f>+[3]Cuadro38!E10</f>
        <v>11.960333333333301</v>
      </c>
      <c r="G22" s="53">
        <f>+[3]Cuadro38!F10</f>
        <v>13.276999999999999</v>
      </c>
      <c r="H22" s="51">
        <f t="shared" si="0"/>
        <v>11.00861180011734</v>
      </c>
      <c r="I22" s="50">
        <f t="shared" si="1"/>
        <v>6.1536640927780439</v>
      </c>
      <c r="J22" s="51">
        <f t="shared" si="2"/>
        <v>1.3145865612937697</v>
      </c>
      <c r="K22" s="50">
        <f t="shared" si="3"/>
        <v>1.2001117129712435</v>
      </c>
      <c r="L22" s="18"/>
    </row>
    <row r="23" spans="1:15">
      <c r="A23" s="16"/>
      <c r="B23" s="11" t="str">
        <f>+[3]Cuadro38!A11</f>
        <v>Pereira</v>
      </c>
      <c r="C23" s="52">
        <f>+[3]Cuadro38!B11</f>
        <v>8.9286666666666701</v>
      </c>
      <c r="D23" s="52">
        <f>+[3]Cuadro38!C11</f>
        <v>13.842000000000001</v>
      </c>
      <c r="E23" s="52">
        <f>+[3]Cuadro38!D11</f>
        <v>12.048666666666699</v>
      </c>
      <c r="F23" s="52">
        <f>+[3]Cuadro38!E11</f>
        <v>14.606666666666699</v>
      </c>
      <c r="G23" s="53">
        <f>+[3]Cuadro38!F11</f>
        <v>12.94033333</v>
      </c>
      <c r="H23" s="51">
        <f t="shared" si="0"/>
        <v>-11.408032884527818</v>
      </c>
      <c r="I23" s="50">
        <f t="shared" si="1"/>
        <v>21.23056493111266</v>
      </c>
      <c r="J23" s="51">
        <f t="shared" si="2"/>
        <v>1.2812524135181032</v>
      </c>
      <c r="K23" s="50">
        <f t="shared" si="3"/>
        <v>1.465647425166527</v>
      </c>
      <c r="L23" s="18"/>
    </row>
    <row r="24" spans="1:15">
      <c r="A24" s="16"/>
      <c r="B24" s="11" t="str">
        <f>+[3]Cuadro38!A12</f>
        <v>Cartagena</v>
      </c>
      <c r="C24" s="52">
        <f>+[3]Cuadro38!B12</f>
        <v>4.94966666666667</v>
      </c>
      <c r="D24" s="52">
        <f>+[3]Cuadro38!C12</f>
        <v>8.0353333333333303</v>
      </c>
      <c r="E24" s="52">
        <f>+[3]Cuadro38!D12</f>
        <v>7.024</v>
      </c>
      <c r="F24" s="52">
        <f>+[3]Cuadro38!E12</f>
        <v>7.9866666666666699</v>
      </c>
      <c r="G24" s="53">
        <f>+[3]Cuadro38!F12</f>
        <v>9.9930000000000003</v>
      </c>
      <c r="H24" s="51">
        <f t="shared" si="0"/>
        <v>25.121035058430664</v>
      </c>
      <c r="I24" s="50">
        <f t="shared" si="1"/>
        <v>13.70539104024302</v>
      </c>
      <c r="J24" s="51">
        <f t="shared" si="2"/>
        <v>0.98943010522020358</v>
      </c>
      <c r="K24" s="50">
        <f t="shared" si="3"/>
        <v>0.80139005721108902</v>
      </c>
      <c r="L24" s="18"/>
    </row>
    <row r="25" spans="1:15">
      <c r="A25" s="16"/>
      <c r="B25" s="11" t="str">
        <f>+[3]Cuadro38!A13</f>
        <v>Pasto</v>
      </c>
      <c r="C25" s="52">
        <f>+[3]Cuadro38!B13</f>
        <v>9.327</v>
      </c>
      <c r="D25" s="52">
        <f>+[3]Cuadro38!C13</f>
        <v>8.0649999999999995</v>
      </c>
      <c r="E25" s="52">
        <f>+[3]Cuadro38!D13</f>
        <v>7.6760000000000002</v>
      </c>
      <c r="F25" s="52">
        <f>+[3]Cuadro38!E13</f>
        <v>9.2696666666666694</v>
      </c>
      <c r="G25" s="53">
        <f>+[3]Cuadro38!F13</f>
        <v>8.2656666669999996</v>
      </c>
      <c r="H25" s="51">
        <f t="shared" si="0"/>
        <v>-10.831025923262283</v>
      </c>
      <c r="I25" s="50">
        <f t="shared" si="1"/>
        <v>20.76168143130106</v>
      </c>
      <c r="J25" s="51">
        <f t="shared" si="2"/>
        <v>0.81840282598268177</v>
      </c>
      <c r="K25" s="50">
        <f t="shared" si="3"/>
        <v>0.93012755012450643</v>
      </c>
      <c r="L25" s="18"/>
    </row>
    <row r="26" spans="1:15">
      <c r="A26" s="16"/>
      <c r="B26" s="11" t="str">
        <f>+[3]Cuadro38!A14</f>
        <v>Manizales</v>
      </c>
      <c r="C26" s="52">
        <f>+[3]Cuadro38!B14</f>
        <v>7.5936666666666701</v>
      </c>
      <c r="D26" s="52">
        <f>+[3]Cuadro38!C14</f>
        <v>6.931</v>
      </c>
      <c r="E26" s="52">
        <f>+[3]Cuadro38!D14</f>
        <v>6.1336666666666702</v>
      </c>
      <c r="F26" s="52">
        <f>+[3]Cuadro38!E14</f>
        <v>8.1723333333333308</v>
      </c>
      <c r="G26" s="53">
        <f>+[3]Cuadro38!F14</f>
        <v>7.165666667</v>
      </c>
      <c r="H26" s="51">
        <f t="shared" si="0"/>
        <v>-12.317983435983171</v>
      </c>
      <c r="I26" s="50">
        <f t="shared" si="1"/>
        <v>33.237324058474968</v>
      </c>
      <c r="J26" s="51">
        <f t="shared" si="2"/>
        <v>0.70948927492271741</v>
      </c>
      <c r="K26" s="50">
        <f t="shared" si="3"/>
        <v>0.82002003475142982</v>
      </c>
      <c r="L26" s="18"/>
    </row>
    <row r="27" spans="1:15">
      <c r="A27" s="16"/>
      <c r="B27" s="11" t="str">
        <f>+[3]Cuadro38!A15</f>
        <v>Montería</v>
      </c>
      <c r="C27" s="52">
        <f>+[3]Cuadro38!B15</f>
        <v>7.4596666666666698</v>
      </c>
      <c r="D27" s="52">
        <f>+[3]Cuadro38!C15</f>
        <v>8.9073333333333302</v>
      </c>
      <c r="E27" s="52">
        <f>+[3]Cuadro38!D15</f>
        <v>9.38066666666667</v>
      </c>
      <c r="F27" s="52">
        <f>+[3]Cuadro38!E15</f>
        <v>9.6286666666666694</v>
      </c>
      <c r="G27" s="53">
        <f>+[3]Cuadro38!F15</f>
        <v>6.8129999999999997</v>
      </c>
      <c r="H27" s="51">
        <f t="shared" si="0"/>
        <v>-29.242539638579267</v>
      </c>
      <c r="I27" s="50">
        <f t="shared" si="1"/>
        <v>2.6437353421931542</v>
      </c>
      <c r="J27" s="51">
        <f t="shared" si="2"/>
        <v>0.67457093033776105</v>
      </c>
      <c r="K27" s="50">
        <f t="shared" si="3"/>
        <v>0.96614996630215011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tr">
        <f>IF(G31="","",1)</f>
        <v/>
      </c>
    </row>
    <row r="32" spans="1:15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>
  <sheetPr codeName="Hoja38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124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54"/>
      <c r="C8" s="183" t="s">
        <v>172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>
      <c r="A13" s="16"/>
      <c r="B13" s="12" t="str">
        <f>+[3]Cuadro39!A2</f>
        <v>Colombia</v>
      </c>
      <c r="C13" s="25">
        <f>+[3]Cuadro39!B2</f>
        <v>625.14833333333297</v>
      </c>
      <c r="D13" s="25">
        <f>+[3]Cuadro39!C2</f>
        <v>766.00066666666703</v>
      </c>
      <c r="E13" s="25">
        <f>+[3]Cuadro39!D2</f>
        <v>837.86966666666694</v>
      </c>
      <c r="F13" s="25">
        <f>+[3]Cuadro39!E2</f>
        <v>862.17933333333303</v>
      </c>
      <c r="G13" s="25">
        <f>+[3]Cuadro39!F2</f>
        <v>1000.811</v>
      </c>
      <c r="H13" s="27">
        <f>IF(OR(OR(G13=0,F13=0),G13=""),"",(G13/F13-1)*100)</f>
        <v>16.0792147650644</v>
      </c>
      <c r="I13" s="26">
        <f>IF(OR(OR(G13=0,F13=0),F13=""),"",(F13/E13-1)*100)</f>
        <v>2.9013661233707522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415.37333333333277</v>
      </c>
      <c r="D14" s="24">
        <f>D13-SUM(D15:D27)</f>
        <v>533.2960000000005</v>
      </c>
      <c r="E14" s="24">
        <f>E13-SUM(E15:E27)</f>
        <v>576.73966666666706</v>
      </c>
      <c r="F14" s="24">
        <f>F13-SUM(F15:F27)</f>
        <v>602.87166666666644</v>
      </c>
      <c r="G14" s="25">
        <f>G13-SUM(G15:G27)</f>
        <v>729.93600000100014</v>
      </c>
      <c r="H14" s="51">
        <f>IF(OR(OR(G14=0,F14=0),G14=""),"",(G14/F14-1)*100)</f>
        <v>21.076514349543785</v>
      </c>
      <c r="I14" s="50">
        <f>IF(OR(OR(G14=0,F14=0),F14=""),"",(F14/E14-1)*100)</f>
        <v>4.5309871178156103</v>
      </c>
      <c r="J14" s="51">
        <f>IF(G14=0,"",G14/$G$13*100)</f>
        <v>72.934450161019427</v>
      </c>
      <c r="K14" s="50">
        <f>IF(F14=0,"",F14/$F$13*100)</f>
        <v>69.92416117605849</v>
      </c>
      <c r="L14" s="18"/>
    </row>
    <row r="15" spans="1:15">
      <c r="A15" s="16"/>
      <c r="B15" s="12" t="str">
        <f>+[3]Cuadro39!A3</f>
        <v>Bogotá</v>
      </c>
      <c r="C15" s="97">
        <f>+[3]Cuadro39!B3</f>
        <v>82.832333333333295</v>
      </c>
      <c r="D15" s="97">
        <f>+[3]Cuadro39!C3</f>
        <v>61.19</v>
      </c>
      <c r="E15" s="97">
        <f>+[3]Cuadro39!D3</f>
        <v>79.983333333333306</v>
      </c>
      <c r="F15" s="97">
        <f>+[3]Cuadro39!E3</f>
        <v>82.6606666666667</v>
      </c>
      <c r="G15" s="97">
        <f>+[3]Cuadro39!F3</f>
        <v>95.612333329999998</v>
      </c>
      <c r="H15" s="47">
        <f>IF(OR(OR(G15=0,F15=0),G15=""),"",(G15/F15-1)*100)</f>
        <v>15.668475933737081</v>
      </c>
      <c r="I15" s="33">
        <f>IF(OR(OR(G15=0,F15=0),F15=""),"",(F15/E15-1)*100)</f>
        <v>3.3473640341738609</v>
      </c>
      <c r="J15" s="47">
        <f>IF(G15=0,"",G15/$G$13*100)</f>
        <v>9.5534854562949434</v>
      </c>
      <c r="K15" s="33">
        <f>IF(F15=0,"",F15/$F$13*100)</f>
        <v>9.5874098892032595</v>
      </c>
      <c r="L15" s="18"/>
    </row>
    <row r="16" spans="1:15">
      <c r="A16" s="16"/>
      <c r="B16" s="11" t="str">
        <f>+[3]Cuadro39!A4</f>
        <v>Cali</v>
      </c>
      <c r="C16" s="52">
        <f>+[3]Cuadro39!B4</f>
        <v>23.5066666666667</v>
      </c>
      <c r="D16" s="52">
        <f>+[3]Cuadro39!C4</f>
        <v>38.3943333333333</v>
      </c>
      <c r="E16" s="52">
        <f>+[3]Cuadro39!D4</f>
        <v>39.600999999999999</v>
      </c>
      <c r="F16" s="52">
        <f>+[3]Cuadro39!E4</f>
        <v>27.282333333333298</v>
      </c>
      <c r="G16" s="53">
        <f>+[3]Cuadro39!F4</f>
        <v>26.457666669999998</v>
      </c>
      <c r="H16" s="51">
        <f>IF(OR(OR(G16=0,F16=0),G16=""),"",(G16/F16-1)*100)</f>
        <v>-3.0227130988306317</v>
      </c>
      <c r="I16" s="50">
        <f>IF(OR(OR(G16=0,F16=0),F16=""),"",(F16/E16-1)*100)</f>
        <v>-31.106958578487166</v>
      </c>
      <c r="J16" s="51">
        <f>IF(G16=0,"",G16/$G$13*100)</f>
        <v>2.6436226889992214</v>
      </c>
      <c r="K16" s="50">
        <f>IF(F16=0,"",F16/$F$13*100)</f>
        <v>3.1643455460542209</v>
      </c>
      <c r="L16" s="18"/>
      <c r="N16" s="22" t="s">
        <v>2</v>
      </c>
      <c r="O16" s="31">
        <f>J15</f>
        <v>9.5534854562949434</v>
      </c>
    </row>
    <row r="17" spans="1:15">
      <c r="A17" s="16"/>
      <c r="B17" s="11" t="str">
        <f>+[3]Cuadro39!A5</f>
        <v>Barranquilla</v>
      </c>
      <c r="C17" s="52">
        <f>+[3]Cuadro39!B5</f>
        <v>11.4576666666667</v>
      </c>
      <c r="D17" s="52">
        <f>+[3]Cuadro39!C5</f>
        <v>14.779666666666699</v>
      </c>
      <c r="E17" s="52">
        <f>+[3]Cuadro39!D5</f>
        <v>23.104333333333301</v>
      </c>
      <c r="F17" s="52">
        <f>+[3]Cuadro39!E5</f>
        <v>26.343333333333302</v>
      </c>
      <c r="G17" s="53">
        <f>+[3]Cuadro39!F5</f>
        <v>24.911666669999999</v>
      </c>
      <c r="H17" s="51">
        <f t="shared" ref="H17:H27" si="0">IF(OR(OR(G17=0,F17=0),G17=""),"",(G17/F17-1)*100)</f>
        <v>-5.4346450588383055</v>
      </c>
      <c r="I17" s="50">
        <f t="shared" ref="I17:I27" si="1">IF(OR(OR(G17=0,F17=0),F17=""),"",(F17/E17-1)*100)</f>
        <v>14.019015191955365</v>
      </c>
      <c r="J17" s="51">
        <f t="shared" ref="J17:J27" si="2">IF(G17=0,"",G17/$G$13*100)</f>
        <v>2.4891479679979533</v>
      </c>
      <c r="K17" s="50">
        <f t="shared" ref="K17:K27" si="3">IF(F17=0,"",F17/$F$13*100)</f>
        <v>3.0554354894457356</v>
      </c>
      <c r="L17" s="18"/>
      <c r="N17" s="22" t="s">
        <v>12</v>
      </c>
      <c r="O17" s="31">
        <f>100-O16</f>
        <v>90.446514543705064</v>
      </c>
    </row>
    <row r="18" spans="1:15">
      <c r="A18" s="16"/>
      <c r="B18" s="11" t="str">
        <f>+[3]Cuadro39!A6</f>
        <v>Medellín</v>
      </c>
      <c r="C18" s="52">
        <f>+[3]Cuadro39!B6</f>
        <v>16.758666666666699</v>
      </c>
      <c r="D18" s="52">
        <f>+[3]Cuadro39!C6</f>
        <v>27.164999999999999</v>
      </c>
      <c r="E18" s="52">
        <f>+[3]Cuadro39!D6</f>
        <v>31.024999999999999</v>
      </c>
      <c r="F18" s="52">
        <f>+[3]Cuadro39!E6</f>
        <v>31.251999999999999</v>
      </c>
      <c r="G18" s="53">
        <f>+[3]Cuadro39!F6</f>
        <v>23.53233333</v>
      </c>
      <c r="H18" s="51">
        <f t="shared" si="0"/>
        <v>-24.701352457442717</v>
      </c>
      <c r="I18" s="50">
        <f t="shared" si="1"/>
        <v>0.73166800966961709</v>
      </c>
      <c r="J18" s="51">
        <f t="shared" si="2"/>
        <v>2.3513264072836928</v>
      </c>
      <c r="K18" s="50">
        <f t="shared" si="3"/>
        <v>3.6247679330440929</v>
      </c>
      <c r="L18" s="18"/>
    </row>
    <row r="19" spans="1:15">
      <c r="A19" s="16"/>
      <c r="B19" s="11" t="str">
        <f>+[3]Cuadro39!A7</f>
        <v>Cúcuta</v>
      </c>
      <c r="C19" s="52">
        <f>+[3]Cuadro39!B7</f>
        <v>14.11</v>
      </c>
      <c r="D19" s="52">
        <f>+[3]Cuadro39!C7</f>
        <v>10.110333333333299</v>
      </c>
      <c r="E19" s="52">
        <f>+[3]Cuadro39!D7</f>
        <v>11.507999999999999</v>
      </c>
      <c r="F19" s="52">
        <f>+[3]Cuadro39!E7</f>
        <v>14.438000000000001</v>
      </c>
      <c r="G19" s="53">
        <f>+[3]Cuadro39!F7</f>
        <v>17.813333329999999</v>
      </c>
      <c r="H19" s="51">
        <f t="shared" si="0"/>
        <v>23.378122523895261</v>
      </c>
      <c r="I19" s="50">
        <f t="shared" si="1"/>
        <v>25.46054918317693</v>
      </c>
      <c r="J19" s="51">
        <f t="shared" si="2"/>
        <v>1.7798898423378637</v>
      </c>
      <c r="K19" s="50">
        <f t="shared" si="3"/>
        <v>1.6745936073624286</v>
      </c>
      <c r="L19" s="18"/>
    </row>
    <row r="20" spans="1:15">
      <c r="A20" s="16"/>
      <c r="B20" s="11" t="str">
        <f>+[3]Cuadro39!A8</f>
        <v>Ibagué</v>
      </c>
      <c r="C20" s="52">
        <f>+[3]Cuadro39!B8</f>
        <v>12.783666666666701</v>
      </c>
      <c r="D20" s="52">
        <f>+[3]Cuadro39!C8</f>
        <v>19.175999999999998</v>
      </c>
      <c r="E20" s="52">
        <f>+[3]Cuadro39!D8</f>
        <v>12.5553333333333</v>
      </c>
      <c r="F20" s="52">
        <f>+[3]Cuadro39!E8</f>
        <v>13.161666666666701</v>
      </c>
      <c r="G20" s="53">
        <f>+[3]Cuadro39!F8</f>
        <v>16.853666669999999</v>
      </c>
      <c r="H20" s="51">
        <f t="shared" si="0"/>
        <v>28.051158693174294</v>
      </c>
      <c r="I20" s="50">
        <f t="shared" si="1"/>
        <v>4.8292890139653988</v>
      </c>
      <c r="J20" s="51">
        <f t="shared" si="2"/>
        <v>1.6840009422358466</v>
      </c>
      <c r="K20" s="50">
        <f t="shared" si="3"/>
        <v>1.5265578932147958</v>
      </c>
      <c r="L20" s="18"/>
    </row>
    <row r="21" spans="1:15">
      <c r="A21" s="16"/>
      <c r="B21" s="11" t="str">
        <f>+[3]Cuadro39!A9</f>
        <v>Bucaramanga</v>
      </c>
      <c r="C21" s="52">
        <f>+[3]Cuadro39!B9</f>
        <v>11.760666666666699</v>
      </c>
      <c r="D21" s="52">
        <f>+[3]Cuadro39!C9</f>
        <v>22.353999999999999</v>
      </c>
      <c r="E21" s="52">
        <f>+[3]Cuadro39!D9</f>
        <v>20.497666666666699</v>
      </c>
      <c r="F21" s="52">
        <f>+[3]Cuadro39!E9</f>
        <v>14.9463333333333</v>
      </c>
      <c r="G21" s="53">
        <f>+[3]Cuadro39!F9</f>
        <v>16.733333330000001</v>
      </c>
      <c r="H21" s="51">
        <f t="shared" si="0"/>
        <v>11.956109614398436</v>
      </c>
      <c r="I21" s="50">
        <f t="shared" si="1"/>
        <v>-27.082757387019939</v>
      </c>
      <c r="J21" s="51">
        <f t="shared" si="2"/>
        <v>1.6719773593615577</v>
      </c>
      <c r="K21" s="50">
        <f t="shared" si="3"/>
        <v>1.7335527256897025</v>
      </c>
      <c r="L21" s="18"/>
    </row>
    <row r="22" spans="1:15">
      <c r="A22" s="16"/>
      <c r="B22" s="11" t="str">
        <f>+[3]Cuadro39!A10</f>
        <v>Villavicencio</v>
      </c>
      <c r="C22" s="52">
        <f>+[3]Cuadro39!B10</f>
        <v>8.5150000000000006</v>
      </c>
      <c r="D22" s="52">
        <f>+[3]Cuadro39!C10</f>
        <v>9.3443333333333296</v>
      </c>
      <c r="E22" s="52">
        <f>+[3]Cuadro39!D10</f>
        <v>8.8439999999999994</v>
      </c>
      <c r="F22" s="52">
        <f>+[3]Cuadro39!E10</f>
        <v>11.639333333333299</v>
      </c>
      <c r="G22" s="53">
        <f>+[3]Cuadro39!F10</f>
        <v>12.337999999999999</v>
      </c>
      <c r="H22" s="51">
        <f t="shared" si="0"/>
        <v>6.0026347442582839</v>
      </c>
      <c r="I22" s="50">
        <f t="shared" si="1"/>
        <v>31.607115935473761</v>
      </c>
      <c r="J22" s="51">
        <f t="shared" si="2"/>
        <v>1.2328001990385795</v>
      </c>
      <c r="K22" s="50">
        <f t="shared" si="3"/>
        <v>1.3499898319684425</v>
      </c>
      <c r="L22" s="18"/>
    </row>
    <row r="23" spans="1:15">
      <c r="A23" s="16"/>
      <c r="B23" s="11" t="str">
        <f>+[3]Cuadro39!A11</f>
        <v>Pereira</v>
      </c>
      <c r="C23" s="52">
        <f>+[3]Cuadro39!B11</f>
        <v>7.2106666666666701</v>
      </c>
      <c r="D23" s="52">
        <f>+[3]Cuadro39!C11</f>
        <v>5.8346666666666698</v>
      </c>
      <c r="E23" s="52">
        <f>+[3]Cuadro39!D11</f>
        <v>7.7853333333333303</v>
      </c>
      <c r="F23" s="52">
        <f>+[3]Cuadro39!E11</f>
        <v>10.3433333333333</v>
      </c>
      <c r="G23" s="53">
        <f>+[3]Cuadro39!F11</f>
        <v>10.69866667</v>
      </c>
      <c r="H23" s="51">
        <f t="shared" si="0"/>
        <v>3.4353851434099303</v>
      </c>
      <c r="I23" s="50">
        <f t="shared" si="1"/>
        <v>32.85665353656411</v>
      </c>
      <c r="J23" s="51">
        <f t="shared" si="2"/>
        <v>1.06899970823662</v>
      </c>
      <c r="K23" s="50">
        <f t="shared" si="3"/>
        <v>1.1996730765215864</v>
      </c>
      <c r="L23" s="18"/>
    </row>
    <row r="24" spans="1:15">
      <c r="A24" s="16"/>
      <c r="B24" s="11" t="str">
        <f>+[3]Cuadro39!A12</f>
        <v>Cartagena</v>
      </c>
      <c r="C24" s="52">
        <f>+[3]Cuadro39!B12</f>
        <v>3.4543333333333299</v>
      </c>
      <c r="D24" s="52">
        <f>+[3]Cuadro39!C12</f>
        <v>5.0303333333333304</v>
      </c>
      <c r="E24" s="52">
        <f>+[3]Cuadro39!D12</f>
        <v>5.5993333333333304</v>
      </c>
      <c r="F24" s="52">
        <f>+[3]Cuadro39!E12</f>
        <v>7.4693333333333296</v>
      </c>
      <c r="G24" s="53">
        <f>+[3]Cuadro39!F12</f>
        <v>8.84</v>
      </c>
      <c r="H24" s="51">
        <f t="shared" si="0"/>
        <v>18.350589075330291</v>
      </c>
      <c r="I24" s="50">
        <f t="shared" si="1"/>
        <v>33.396832956304337</v>
      </c>
      <c r="J24" s="51">
        <f t="shared" si="2"/>
        <v>0.88328365695421007</v>
      </c>
      <c r="K24" s="50">
        <f t="shared" si="3"/>
        <v>0.86633175310008959</v>
      </c>
      <c r="L24" s="18"/>
    </row>
    <row r="25" spans="1:15">
      <c r="A25" s="16"/>
      <c r="B25" s="11" t="str">
        <f>+[3]Cuadro39!A13</f>
        <v>Pasto</v>
      </c>
      <c r="C25" s="52">
        <f>+[3]Cuadro39!B13</f>
        <v>4.1946666666666701</v>
      </c>
      <c r="D25" s="52">
        <f>+[3]Cuadro39!C13</f>
        <v>5.4870000000000001</v>
      </c>
      <c r="E25" s="52">
        <f>+[3]Cuadro39!D13</f>
        <v>5.6356666666666699</v>
      </c>
      <c r="F25" s="52">
        <f>+[3]Cuadro39!E13</f>
        <v>6.2823333333333302</v>
      </c>
      <c r="G25" s="53">
        <f>+[3]Cuadro39!F13</f>
        <v>7.6323333330000001</v>
      </c>
      <c r="H25" s="51">
        <f t="shared" si="0"/>
        <v>21.488831108399275</v>
      </c>
      <c r="I25" s="50">
        <f t="shared" si="1"/>
        <v>11.474537173951504</v>
      </c>
      <c r="J25" s="51">
        <f t="shared" si="2"/>
        <v>0.76261485265449713</v>
      </c>
      <c r="K25" s="50">
        <f t="shared" si="3"/>
        <v>0.72865737909127948</v>
      </c>
      <c r="L25" s="18"/>
    </row>
    <row r="26" spans="1:15">
      <c r="A26" s="16"/>
      <c r="B26" s="11" t="str">
        <f>+[3]Cuadro39!A14</f>
        <v>Montería</v>
      </c>
      <c r="C26" s="52">
        <f>+[3]Cuadro39!B14</f>
        <v>9.65133333333333</v>
      </c>
      <c r="D26" s="52">
        <f>+[3]Cuadro39!C14</f>
        <v>9.6553333333333295</v>
      </c>
      <c r="E26" s="52">
        <f>+[3]Cuadro39!D14</f>
        <v>10.1773333333333</v>
      </c>
      <c r="F26" s="52">
        <f>+[3]Cuadro39!E14</f>
        <v>9.5926666666666698</v>
      </c>
      <c r="G26" s="53">
        <f>+[3]Cuadro39!F14</f>
        <v>7.1143333330000003</v>
      </c>
      <c r="H26" s="51">
        <f t="shared" si="0"/>
        <v>-25.835707835846843</v>
      </c>
      <c r="I26" s="50">
        <f t="shared" si="1"/>
        <v>-5.7447923490105302</v>
      </c>
      <c r="J26" s="51">
        <f t="shared" si="2"/>
        <v>0.7108568284121578</v>
      </c>
      <c r="K26" s="50">
        <f t="shared" si="3"/>
        <v>1.1126068899818993</v>
      </c>
      <c r="L26" s="18"/>
    </row>
    <row r="27" spans="1:15">
      <c r="A27" s="16"/>
      <c r="B27" s="11" t="str">
        <f>+[3]Cuadro39!A15</f>
        <v>Manizales</v>
      </c>
      <c r="C27" s="52">
        <f>+[3]Cuadro39!B15</f>
        <v>3.5393333333333299</v>
      </c>
      <c r="D27" s="52">
        <f>+[3]Cuadro39!C15</f>
        <v>4.18366666666667</v>
      </c>
      <c r="E27" s="52">
        <f>+[3]Cuadro39!D15</f>
        <v>4.8136666666666699</v>
      </c>
      <c r="F27" s="52">
        <f>+[3]Cuadro39!E15</f>
        <v>3.8963333333333301</v>
      </c>
      <c r="G27" s="53">
        <f>+[3]Cuadro39!F15</f>
        <v>2.3373333330000001</v>
      </c>
      <c r="H27" s="51">
        <f t="shared" si="0"/>
        <v>-40.01197708101629</v>
      </c>
      <c r="I27" s="50">
        <f t="shared" si="1"/>
        <v>-19.056852018558391</v>
      </c>
      <c r="J27" s="51">
        <f t="shared" si="2"/>
        <v>0.23354392917344036</v>
      </c>
      <c r="K27" s="50">
        <f t="shared" si="3"/>
        <v>0.45191680926396577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tr">
        <f>IF(G31="","",1)</f>
        <v/>
      </c>
    </row>
    <row r="32" spans="1:15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>
  <sheetPr codeName="Hoja39" enableFormatConditionsCalculation="0">
    <tabColor rgb="FF53722D"/>
    <pageSetUpPr fitToPage="1"/>
  </sheetPr>
  <dimension ref="A1:O46"/>
  <sheetViews>
    <sheetView zoomScaleSheetLayoutView="100" workbookViewId="0">
      <pane ySplit="11" topLeftCell="A36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125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>
      <c r="A13" s="16"/>
      <c r="B13" s="12" t="str">
        <f>+[3]Cuadro40!A2</f>
        <v>Colombia</v>
      </c>
      <c r="C13" s="25">
        <f>+[3]Cuadro40!B2</f>
        <v>72.587000000000003</v>
      </c>
      <c r="D13" s="25">
        <f>+[3]Cuadro40!C2</f>
        <v>74.953333333333305</v>
      </c>
      <c r="E13" s="25">
        <f>+[3]Cuadro40!D2</f>
        <v>106.011333333333</v>
      </c>
      <c r="F13" s="25">
        <f>+[3]Cuadro40!E2</f>
        <v>99.940333333333299</v>
      </c>
      <c r="G13" s="25">
        <f>+[3]Cuadro40!F2</f>
        <v>126.2063333</v>
      </c>
      <c r="H13" s="27">
        <f>IF(OR(OR(G13=0,F13=0),G13=""),"",(G13/F13-1)*100)</f>
        <v>26.281681369884069</v>
      </c>
      <c r="I13" s="27">
        <f>IF(OR(OR(G13=0,F13=0),F13=""),"",(F13/E13-1)*100)</f>
        <v>-5.7267461969472304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50.768333333333345</v>
      </c>
      <c r="D14" s="24">
        <f>D13-SUM(D15:D27)</f>
        <v>56.984999999999971</v>
      </c>
      <c r="E14" s="24">
        <f>E13-SUM(E15:E27)</f>
        <v>79.667333333333019</v>
      </c>
      <c r="F14" s="24">
        <f>F13-SUM(F15:F27)</f>
        <v>78.536999999999964</v>
      </c>
      <c r="G14" s="25">
        <f>G13-SUM(G15:G27)</f>
        <v>88.555333295999986</v>
      </c>
      <c r="H14" s="51">
        <f>IF(OR(OR(G14=0,F14=0),G14=""),"",(G14/F14-1)*100)</f>
        <v>12.756195546048389</v>
      </c>
      <c r="I14" s="50">
        <f>IF(OR(OR(G14=0,F14=0),F14=""),"",(F14/E14-1)*100)</f>
        <v>-1.4188165789404183</v>
      </c>
      <c r="J14" s="51">
        <f>IF(G14=0,"",G14/$G$13*100)</f>
        <v>70.167107292071208</v>
      </c>
      <c r="K14" s="50">
        <f>IF(F14=0,"",F14/$F$13*100)</f>
        <v>78.583888386737414</v>
      </c>
      <c r="L14" s="18"/>
    </row>
    <row r="15" spans="1:15">
      <c r="A15" s="16"/>
      <c r="B15" s="12" t="str">
        <f>+[3]Cuadro40!A3</f>
        <v>Bogotá</v>
      </c>
      <c r="C15" s="97">
        <f>+[3]Cuadro40!B3</f>
        <v>8.4953333333333294</v>
      </c>
      <c r="D15" s="97">
        <f>+[3]Cuadro40!C3</f>
        <v>2.3793333333333302</v>
      </c>
      <c r="E15" s="97">
        <f>+[3]Cuadro40!D3</f>
        <v>5.8293333333333299</v>
      </c>
      <c r="F15" s="97">
        <f>+[3]Cuadro40!E3</f>
        <v>7.3036666666666701</v>
      </c>
      <c r="G15" s="97">
        <f>+[3]Cuadro40!F3</f>
        <v>16.568666669999999</v>
      </c>
      <c r="H15" s="47">
        <f>IF(OR(OR(G15=0,F15=0),G15=""),"",(G15/F15-1)*100)</f>
        <v>126.85409159782743</v>
      </c>
      <c r="I15" s="47">
        <f>IF(OR(OR(G15=0,F15=0),F15=""),"",(F15/E15-1)*100)</f>
        <v>25.291628545288326</v>
      </c>
      <c r="J15" s="47">
        <f>IF(G15=0,"",G15/$G$13*100)</f>
        <v>13.128237099334223</v>
      </c>
      <c r="K15" s="47">
        <f>IF(F15=0,"",F15/$F$13*100)</f>
        <v>7.3080271228499738</v>
      </c>
      <c r="L15" s="18"/>
    </row>
    <row r="16" spans="1:15">
      <c r="A16" s="16"/>
      <c r="B16" s="11" t="str">
        <f>+[3]Cuadro40!A4</f>
        <v>Cali</v>
      </c>
      <c r="C16" s="24">
        <f>+[3]Cuadro40!B4</f>
        <v>5.8503333333333298</v>
      </c>
      <c r="D16" s="24">
        <f>+[3]Cuadro40!C4</f>
        <v>7.1603333333333303</v>
      </c>
      <c r="E16" s="24">
        <f>+[3]Cuadro40!D4</f>
        <v>9.4773333333333305</v>
      </c>
      <c r="F16" s="24">
        <f>+[3]Cuadro40!E4</f>
        <v>2.90133333333333</v>
      </c>
      <c r="G16" s="25">
        <f>+[3]Cuadro40!F4</f>
        <v>5.7473333330000003</v>
      </c>
      <c r="H16" s="27">
        <f>IF(OR(OR(G16=0,F16=0),G16=""),"",(G16/F16-1)*100)</f>
        <v>98.092830870864205</v>
      </c>
      <c r="I16" s="26">
        <f>IF(OR(OR(G16=0,F16=0),F16=""),"",(F16/E16-1)*100)</f>
        <v>-69.386606640405205</v>
      </c>
      <c r="J16" s="27">
        <f>IF(G16=0,"",G16/$G$13*100)</f>
        <v>4.553918319881971</v>
      </c>
      <c r="K16" s="26">
        <f>IF(F16=0,"",F16/$F$13*100)</f>
        <v>2.9030654957457926</v>
      </c>
      <c r="L16" s="18"/>
      <c r="N16" s="22" t="s">
        <v>2</v>
      </c>
      <c r="O16" s="31">
        <f>J15</f>
        <v>13.128237099334223</v>
      </c>
    </row>
    <row r="17" spans="1:15">
      <c r="A17" s="16"/>
      <c r="B17" s="11" t="str">
        <f>+[3]Cuadro40!A5</f>
        <v>Medellín</v>
      </c>
      <c r="C17" s="24">
        <f>+[3]Cuadro40!B5</f>
        <v>1.04633333333333</v>
      </c>
      <c r="D17" s="24">
        <f>+[3]Cuadro40!C5</f>
        <v>2.9116666666666702</v>
      </c>
      <c r="E17" s="24">
        <f>+[3]Cuadro40!D5</f>
        <v>3.7313333333333301</v>
      </c>
      <c r="F17" s="24">
        <f>+[3]Cuadro40!E5</f>
        <v>2.9910000000000001</v>
      </c>
      <c r="G17" s="25">
        <f>+[3]Cuadro40!F5</f>
        <v>4.6120000000000001</v>
      </c>
      <c r="H17" s="27">
        <f t="shared" ref="H17:H27" si="0">IF(OR(OR(G17=0,F17=0),G17=""),"",(G17/F17-1)*100)</f>
        <v>54.195921096623209</v>
      </c>
      <c r="I17" s="26">
        <f t="shared" ref="I17:I27" si="1">IF(OR(OR(G17=0,F17=0),F17=""),"",(F17/E17-1)*100)</f>
        <v>-19.84098624262991</v>
      </c>
      <c r="J17" s="27">
        <f t="shared" ref="J17:J27" si="2">IF(G17=0,"",G17/$G$13*100)</f>
        <v>3.6543332489004343</v>
      </c>
      <c r="K17" s="26">
        <f t="shared" ref="K17:K27" si="3">IF(F17=0,"",F17/$F$13*100)</f>
        <v>2.9927856954649621</v>
      </c>
      <c r="L17" s="18"/>
      <c r="N17" s="22" t="s">
        <v>12</v>
      </c>
      <c r="O17" s="31">
        <f>100-O16</f>
        <v>86.871762900665772</v>
      </c>
    </row>
    <row r="18" spans="1:15">
      <c r="A18" s="16"/>
      <c r="B18" s="11" t="str">
        <f>+[3]Cuadro40!A6</f>
        <v>Cúcuta</v>
      </c>
      <c r="C18" s="24">
        <f>+[3]Cuadro40!B6</f>
        <v>1.2973333333333299</v>
      </c>
      <c r="D18" s="24">
        <f>+[3]Cuadro40!C6</f>
        <v>0.582666666666667</v>
      </c>
      <c r="E18" s="24">
        <f>+[3]Cuadro40!D6</f>
        <v>1.331</v>
      </c>
      <c r="F18" s="24">
        <f>+[3]Cuadro40!E6</f>
        <v>0.87266666666666703</v>
      </c>
      <c r="G18" s="25">
        <f>+[3]Cuadro40!F6</f>
        <v>2.7679999999999998</v>
      </c>
      <c r="H18" s="27">
        <f t="shared" si="0"/>
        <v>217.18869365928174</v>
      </c>
      <c r="I18" s="26">
        <f t="shared" si="1"/>
        <v>-34.43526170798895</v>
      </c>
      <c r="J18" s="27">
        <f t="shared" si="2"/>
        <v>2.1932338319506504</v>
      </c>
      <c r="K18" s="26">
        <f t="shared" si="3"/>
        <v>0.87318766864229058</v>
      </c>
      <c r="L18" s="18"/>
    </row>
    <row r="19" spans="1:15">
      <c r="A19" s="16"/>
      <c r="B19" s="11" t="str">
        <f>+[3]Cuadro40!A7</f>
        <v>Barranquilla</v>
      </c>
      <c r="C19" s="24">
        <f>+[3]Cuadro40!B7</f>
        <v>1.1000000000000001</v>
      </c>
      <c r="D19" s="24">
        <f>+[3]Cuadro40!C7</f>
        <v>0.97133333333333305</v>
      </c>
      <c r="E19" s="24">
        <f>+[3]Cuadro40!D7</f>
        <v>0.63733333333333297</v>
      </c>
      <c r="F19" s="24">
        <f>+[3]Cuadro40!E7</f>
        <v>0.89666666666666694</v>
      </c>
      <c r="G19" s="25">
        <f>+[3]Cuadro40!F7</f>
        <v>1.5776666669999999</v>
      </c>
      <c r="H19" s="27">
        <f t="shared" si="0"/>
        <v>75.947955427509228</v>
      </c>
      <c r="I19" s="26">
        <f t="shared" si="1"/>
        <v>40.690376569037781</v>
      </c>
      <c r="J19" s="27">
        <f t="shared" si="2"/>
        <v>1.2500693315047764</v>
      </c>
      <c r="K19" s="26">
        <f t="shared" si="3"/>
        <v>0.89720199719165827</v>
      </c>
      <c r="L19" s="18"/>
    </row>
    <row r="20" spans="1:15">
      <c r="A20" s="16"/>
      <c r="B20" s="11" t="str">
        <f>+[3]Cuadro40!A8</f>
        <v>Bucaramanga</v>
      </c>
      <c r="C20" s="24">
        <f>+[3]Cuadro40!B8</f>
        <v>0.68200000000000005</v>
      </c>
      <c r="D20" s="24">
        <f>+[3]Cuadro40!C8</f>
        <v>0.73733333333333295</v>
      </c>
      <c r="E20" s="24">
        <f>+[3]Cuadro40!D8</f>
        <v>1.75633333333333</v>
      </c>
      <c r="F20" s="24">
        <f>+[3]Cuadro40!E8</f>
        <v>1.873</v>
      </c>
      <c r="G20" s="25">
        <f>+[3]Cuadro40!F8</f>
        <v>1.5156666670000001</v>
      </c>
      <c r="H20" s="27">
        <f t="shared" si="0"/>
        <v>-19.07812776294714</v>
      </c>
      <c r="I20" s="26">
        <f t="shared" si="1"/>
        <v>6.642626684380537</v>
      </c>
      <c r="J20" s="27">
        <f t="shared" si="2"/>
        <v>1.2009434291995236</v>
      </c>
      <c r="K20" s="26">
        <f t="shared" si="3"/>
        <v>1.8741182238735787</v>
      </c>
      <c r="L20" s="18"/>
    </row>
    <row r="21" spans="1:15">
      <c r="A21" s="16"/>
      <c r="B21" s="11" t="str">
        <f>+[3]Cuadro40!A9</f>
        <v>Ibagué</v>
      </c>
      <c r="C21" s="24">
        <f>+[3]Cuadro40!B9</f>
        <v>1.0216666666666701</v>
      </c>
      <c r="D21" s="24">
        <f>+[3]Cuadro40!C9</f>
        <v>1.3743333333333301</v>
      </c>
      <c r="E21" s="24">
        <f>+[3]Cuadro40!D9</f>
        <v>0.79066666666666696</v>
      </c>
      <c r="F21" s="24">
        <f>+[3]Cuadro40!E9</f>
        <v>1.038</v>
      </c>
      <c r="G21" s="25">
        <f>+[3]Cuadro40!F9</f>
        <v>1.341</v>
      </c>
      <c r="H21" s="27">
        <f t="shared" si="0"/>
        <v>29.190751445086693</v>
      </c>
      <c r="I21" s="26">
        <f t="shared" si="1"/>
        <v>31.281618887015128</v>
      </c>
      <c r="J21" s="27">
        <f t="shared" si="2"/>
        <v>1.0625457256668434</v>
      </c>
      <c r="K21" s="26">
        <f t="shared" si="3"/>
        <v>1.0386197097601573</v>
      </c>
      <c r="L21" s="18"/>
    </row>
    <row r="22" spans="1:15">
      <c r="A22" s="16"/>
      <c r="B22" s="11" t="str">
        <f>+[3]Cuadro40!A10</f>
        <v>Villavicencio</v>
      </c>
      <c r="C22" s="24">
        <f>+[3]Cuadro40!B10</f>
        <v>0.166333333333333</v>
      </c>
      <c r="D22" s="24">
        <f>+[3]Cuadro40!C10</f>
        <v>0.44066666666666698</v>
      </c>
      <c r="E22" s="24">
        <f>+[3]Cuadro40!D10</f>
        <v>0.21833333333333299</v>
      </c>
      <c r="F22" s="24">
        <f>+[3]Cuadro40!E10</f>
        <v>0.86933333333333296</v>
      </c>
      <c r="G22" s="25">
        <f>+[3]Cuadro40!F10</f>
        <v>1.0456666670000001</v>
      </c>
      <c r="H22" s="27">
        <f t="shared" si="0"/>
        <v>20.283742369631973</v>
      </c>
      <c r="I22" s="26">
        <f t="shared" si="1"/>
        <v>298.16793893129818</v>
      </c>
      <c r="J22" s="27">
        <f t="shared" si="2"/>
        <v>0.82853739559518613</v>
      </c>
      <c r="K22" s="26">
        <f t="shared" si="3"/>
        <v>0.86985234523265542</v>
      </c>
      <c r="L22" s="18"/>
    </row>
    <row r="23" spans="1:15">
      <c r="A23" s="16"/>
      <c r="B23" s="11" t="str">
        <f>+[3]Cuadro40!A11</f>
        <v>Pasto</v>
      </c>
      <c r="C23" s="24">
        <f>+[3]Cuadro40!B11</f>
        <v>0.56966666666666699</v>
      </c>
      <c r="D23" s="24">
        <f>+[3]Cuadro40!C11</f>
        <v>0.50433333333333297</v>
      </c>
      <c r="E23" s="24">
        <f>+[3]Cuadro40!D11</f>
        <v>0.56966666666666699</v>
      </c>
      <c r="F23" s="24">
        <f>+[3]Cuadro40!E11</f>
        <v>0.139333333333333</v>
      </c>
      <c r="G23" s="25">
        <f>+[3]Cuadro40!F11</f>
        <v>0.92300000000000004</v>
      </c>
      <c r="H23" s="27">
        <f t="shared" si="0"/>
        <v>562.44019138756141</v>
      </c>
      <c r="I23" s="26">
        <f t="shared" si="1"/>
        <v>-75.541252194265724</v>
      </c>
      <c r="J23" s="27">
        <f t="shared" si="2"/>
        <v>0.73134206173787963</v>
      </c>
      <c r="K23" s="26">
        <f t="shared" si="3"/>
        <v>0.13941651852271827</v>
      </c>
      <c r="L23" s="18"/>
    </row>
    <row r="24" spans="1:15">
      <c r="A24" s="16"/>
      <c r="B24" s="11" t="str">
        <f>+[3]Cuadro40!A12</f>
        <v>Pereira</v>
      </c>
      <c r="C24" s="24">
        <f>+[3]Cuadro40!B12</f>
        <v>0.95299999999999996</v>
      </c>
      <c r="D24" s="24">
        <f>+[3]Cuadro40!C12</f>
        <v>9.1333333333333294E-2</v>
      </c>
      <c r="E24" s="24">
        <f>+[3]Cuadro40!D12</f>
        <v>0.99199999999999999</v>
      </c>
      <c r="F24" s="24">
        <f>+[3]Cuadro40!E12</f>
        <v>0.86699999999999999</v>
      </c>
      <c r="G24" s="25">
        <f>+[3]Cuadro40!F12</f>
        <v>0.62366666699999995</v>
      </c>
      <c r="H24" s="27">
        <f t="shared" si="0"/>
        <v>-28.066128373702426</v>
      </c>
      <c r="I24" s="26">
        <f t="shared" si="1"/>
        <v>-12.6008064516129</v>
      </c>
      <c r="J24" s="27">
        <f t="shared" si="2"/>
        <v>0.49416431861427035</v>
      </c>
      <c r="K24" s="26">
        <f t="shared" si="3"/>
        <v>0.86751761884591161</v>
      </c>
      <c r="L24" s="18"/>
    </row>
    <row r="25" spans="1:15">
      <c r="A25" s="16"/>
      <c r="B25" s="11" t="str">
        <f>+[3]Cuadro40!A13</f>
        <v>Montería</v>
      </c>
      <c r="C25" s="24">
        <f>+[3]Cuadro40!B13</f>
        <v>0.38966666666666699</v>
      </c>
      <c r="D25" s="24">
        <f>+[3]Cuadro40!C13</f>
        <v>0.18633333333333299</v>
      </c>
      <c r="E25" s="24">
        <f>+[3]Cuadro40!D13</f>
        <v>0.46933333333333299</v>
      </c>
      <c r="F25" s="24">
        <f>+[3]Cuadro40!E13</f>
        <v>7.6333333333333295E-2</v>
      </c>
      <c r="G25" s="25">
        <f>+[3]Cuadro40!F13</f>
        <v>0.493666667</v>
      </c>
      <c r="H25" s="27">
        <f t="shared" si="0"/>
        <v>546.72489126637583</v>
      </c>
      <c r="I25" s="26">
        <f t="shared" si="1"/>
        <v>-83.735795454545453</v>
      </c>
      <c r="J25" s="27">
        <f t="shared" si="2"/>
        <v>0.39115839442583666</v>
      </c>
      <c r="K25" s="26">
        <f t="shared" si="3"/>
        <v>7.6378906080628098E-2</v>
      </c>
      <c r="L25" s="18"/>
    </row>
    <row r="26" spans="1:15">
      <c r="A26" s="16"/>
      <c r="B26" s="11" t="str">
        <f>+[3]Cuadro40!A14</f>
        <v>Cartagena</v>
      </c>
      <c r="C26" s="24">
        <f>+[3]Cuadro40!B14</f>
        <v>0</v>
      </c>
      <c r="D26" s="24">
        <f>+[3]Cuadro40!C14</f>
        <v>0.46533333333333299</v>
      </c>
      <c r="E26" s="24">
        <f>+[3]Cuadro40!D14</f>
        <v>0.21933333333333299</v>
      </c>
      <c r="F26" s="24">
        <f>+[3]Cuadro40!E14</f>
        <v>0.85699999999999998</v>
      </c>
      <c r="G26" s="25">
        <f>+[3]Cuadro40!F14</f>
        <v>0.24533333299999999</v>
      </c>
      <c r="H26" s="27">
        <f t="shared" si="0"/>
        <v>-71.373006651108511</v>
      </c>
      <c r="I26" s="26">
        <f t="shared" si="1"/>
        <v>290.72948328267535</v>
      </c>
      <c r="J26" s="27">
        <f t="shared" si="2"/>
        <v>0.19439066692225976</v>
      </c>
      <c r="K26" s="26">
        <f t="shared" si="3"/>
        <v>0.85751164861700846</v>
      </c>
      <c r="L26" s="18"/>
    </row>
    <row r="27" spans="1:15">
      <c r="A27" s="16"/>
      <c r="B27" s="11" t="str">
        <f>+[3]Cuadro40!A15</f>
        <v>Manizales</v>
      </c>
      <c r="C27" s="24">
        <f>+[3]Cuadro40!B15</f>
        <v>0.247</v>
      </c>
      <c r="D27" s="24">
        <f>+[3]Cuadro40!C15</f>
        <v>0.163333333333333</v>
      </c>
      <c r="E27" s="24">
        <f>+[3]Cuadro40!D15</f>
        <v>0.32200000000000001</v>
      </c>
      <c r="F27" s="24">
        <f>+[3]Cuadro40!E15</f>
        <v>0.71799999999999997</v>
      </c>
      <c r="G27" s="25">
        <f>+[3]Cuadro40!F15</f>
        <v>0.18933333299999999</v>
      </c>
      <c r="H27" s="27">
        <f t="shared" si="0"/>
        <v>-73.630455013927573</v>
      </c>
      <c r="I27" s="26">
        <f t="shared" si="1"/>
        <v>122.98136645962731</v>
      </c>
      <c r="J27" s="27">
        <f t="shared" si="2"/>
        <v>0.15001888419493445</v>
      </c>
      <c r="K27" s="26">
        <f t="shared" si="3"/>
        <v>0.71842866243525316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tr">
        <f>IF(G31="","",1)</f>
        <v/>
      </c>
    </row>
    <row r="32" spans="1:15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>
  <sheetPr codeName="Hoja40" enableFormatConditionsCalculation="0">
    <tabColor rgb="FF92D050"/>
    <pageSetUpPr fitToPage="1"/>
  </sheetPr>
  <dimension ref="A1:P47"/>
  <sheetViews>
    <sheetView zoomScaleNormal="100" zoomScaleSheetLayoutView="100" workbookViewId="0">
      <selection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  <c r="N2" s="9"/>
      <c r="O2" s="9"/>
      <c r="P2" s="9"/>
    </row>
    <row r="3" spans="1:16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  <c r="N3" s="9"/>
      <c r="O3" s="9"/>
      <c r="P3" s="9"/>
    </row>
    <row r="4" spans="1:16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  <c r="N4" s="9"/>
      <c r="O4" s="9"/>
      <c r="P4" s="9"/>
    </row>
    <row r="5" spans="1:16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  <c r="N5" s="9"/>
      <c r="O5" s="9"/>
      <c r="P5" s="9"/>
    </row>
    <row r="6" spans="1:16">
      <c r="A6" s="16"/>
      <c r="B6" s="167"/>
      <c r="C6" s="167"/>
      <c r="D6" s="167"/>
      <c r="E6" s="167"/>
      <c r="F6" s="167"/>
      <c r="G6" s="167"/>
      <c r="H6" s="167"/>
      <c r="I6" s="29"/>
      <c r="J6" s="167"/>
      <c r="K6" s="167"/>
      <c r="L6" s="18"/>
    </row>
    <row r="7" spans="1:16">
      <c r="A7" s="16"/>
      <c r="B7" s="167"/>
      <c r="C7" s="185" t="s">
        <v>126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6">
      <c r="A8" s="16"/>
      <c r="B8" s="167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6">
      <c r="A9" s="16"/>
      <c r="B9" s="167"/>
      <c r="C9" s="165"/>
      <c r="D9" s="165"/>
      <c r="E9" s="165"/>
      <c r="F9" s="165"/>
      <c r="G9" s="165"/>
      <c r="H9" s="167"/>
      <c r="I9" s="167"/>
      <c r="J9" s="167"/>
      <c r="K9" s="167"/>
      <c r="L9" s="18"/>
    </row>
    <row r="10" spans="1:16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6">
      <c r="A11" s="16"/>
      <c r="B11" s="11"/>
      <c r="C11" s="165">
        <f>+'Población total'!C11</f>
        <v>2008</v>
      </c>
      <c r="D11" s="165">
        <f>+'Población total'!D11</f>
        <v>2009</v>
      </c>
      <c r="E11" s="165">
        <f>+'Población total'!E11</f>
        <v>2010</v>
      </c>
      <c r="F11" s="165">
        <f>+'Población total'!F11</f>
        <v>2011</v>
      </c>
      <c r="G11" s="165">
        <f>+'Población total'!G11</f>
        <v>2012</v>
      </c>
      <c r="H11" s="186"/>
      <c r="I11" s="186"/>
      <c r="J11" s="186"/>
      <c r="K11" s="186"/>
      <c r="L11" s="18"/>
      <c r="O11" s="75"/>
    </row>
    <row r="12" spans="1:16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6">
      <c r="A13" s="16"/>
      <c r="B13" s="12" t="str">
        <f>+[3]Cuadro41!A2</f>
        <v>Colombia</v>
      </c>
      <c r="C13" s="25">
        <f>+[3]Cuadro41!B2</f>
        <v>758.08133333333296</v>
      </c>
      <c r="D13" s="25">
        <f>+[3]Cuadro41!C2</f>
        <v>794.51199999999994</v>
      </c>
      <c r="E13" s="25">
        <f>+[3]Cuadro41!D2</f>
        <v>755.79933333333304</v>
      </c>
      <c r="F13" s="25">
        <f>+[3]Cuadro41!E2</f>
        <v>768.63466666666704</v>
      </c>
      <c r="G13" s="25">
        <f>+[3]Cuadro41!F2</f>
        <v>760.25933329999998</v>
      </c>
      <c r="H13" s="27">
        <f>IF(OR(OR(G13=0,F13=0),G13=""),"",(G13/F13-1)*100)</f>
        <v>-1.0896377342682562</v>
      </c>
      <c r="I13" s="27">
        <f>IF(OR(OR(G13=0,F13=0),F13=""),"",(F13/E13-1)*100)</f>
        <v>1.6982461835108875</v>
      </c>
      <c r="J13" s="27">
        <f>IF(G13=0,"",G13/$G$13*100)</f>
        <v>100</v>
      </c>
      <c r="K13" s="27">
        <f t="shared" ref="K13:K18" si="0">IF(F13=0,"",F13/$F$13*100)</f>
        <v>100</v>
      </c>
      <c r="L13" s="18"/>
    </row>
    <row r="14" spans="1:16">
      <c r="A14" s="16"/>
      <c r="B14" s="11" t="s">
        <v>3</v>
      </c>
      <c r="C14" s="24">
        <f>C13-SUM(C16:C28)</f>
        <v>751.94166666666626</v>
      </c>
      <c r="D14" s="24">
        <f>D13-SUM(D16:D28)</f>
        <v>786.87499999999989</v>
      </c>
      <c r="E14" s="24">
        <f>E13-SUM(E16:E28)</f>
        <v>748.98166666666634</v>
      </c>
      <c r="F14" s="24">
        <f>F13-SUM(F16:F28)</f>
        <v>761.74700000000041</v>
      </c>
      <c r="G14" s="25">
        <f>G13-SUM(G16:G28)</f>
        <v>753.12366663499995</v>
      </c>
      <c r="H14" s="51">
        <f>IF(OR(OR(G14=0,F14=0),G14=""),"",(G14/F14-1)*100)</f>
        <v>-1.1320469086193219</v>
      </c>
      <c r="I14" s="50">
        <f>IF(OR(OR(G14=0,F14=0),F14=""),"",(F14/E14-1)*100)</f>
        <v>1.7043585846561626</v>
      </c>
      <c r="J14" s="51">
        <f>IF(G14=0,"",G14/$G$13*100)</f>
        <v>99.061416762353076</v>
      </c>
      <c r="K14" s="50">
        <f t="shared" si="0"/>
        <v>99.103908922487676</v>
      </c>
      <c r="L14" s="18"/>
    </row>
    <row r="15" spans="1:16">
      <c r="A15" s="16"/>
      <c r="B15" s="12" t="str">
        <f>+[3]Cuadro41!A15</f>
        <v>Bogotá</v>
      </c>
      <c r="C15" s="97">
        <f>+[3]Cuadro41!B15</f>
        <v>0.90366666666666695</v>
      </c>
      <c r="D15" s="97">
        <f>+[3]Cuadro41!C15</f>
        <v>0.80133333333333301</v>
      </c>
      <c r="E15" s="97">
        <f>+[3]Cuadro41!D15</f>
        <v>0</v>
      </c>
      <c r="F15" s="97">
        <f>+[3]Cuadro41!E15</f>
        <v>0</v>
      </c>
      <c r="G15" s="97">
        <f>+[3]Cuadro41!F15</f>
        <v>0</v>
      </c>
      <c r="H15" s="47">
        <v>0</v>
      </c>
      <c r="I15" s="146">
        <v>0</v>
      </c>
      <c r="J15" s="47">
        <v>0</v>
      </c>
      <c r="K15" s="33" t="str">
        <f t="shared" si="0"/>
        <v/>
      </c>
      <c r="L15" s="18"/>
    </row>
    <row r="16" spans="1:16">
      <c r="A16" s="16"/>
      <c r="B16" s="11" t="str">
        <f>+[3]Cuadro41!A3</f>
        <v>Medellín</v>
      </c>
      <c r="C16" s="24">
        <f>+[3]Cuadro41!B3</f>
        <v>0.25166666666666698</v>
      </c>
      <c r="D16" s="24">
        <f>+[3]Cuadro41!C3</f>
        <v>0.393666666666667</v>
      </c>
      <c r="E16" s="24">
        <f>+[3]Cuadro41!D3</f>
        <v>0.86599999999999999</v>
      </c>
      <c r="F16" s="24">
        <f>+[3]Cuadro41!E3</f>
        <v>0.95299999999999996</v>
      </c>
      <c r="G16" s="25">
        <f>+[3]Cuadro41!F3</f>
        <v>1.9363333330000001</v>
      </c>
      <c r="H16" s="27">
        <f>IF(OR(OR(G16=0,F16=0),G16=""),"",(G16/F16-1)*100)</f>
        <v>103.18293105981114</v>
      </c>
      <c r="I16" s="26">
        <f>IF(OR(OR(G16=0,F16=0),F16=""),"",(F16/E16-1)*100)</f>
        <v>10.046189376443415</v>
      </c>
      <c r="J16" s="27">
        <f>IF(G16=0,"",G16/$G$13*100)</f>
        <v>0.25469379305020895</v>
      </c>
      <c r="K16" s="26">
        <f t="shared" si="0"/>
        <v>0.12398608094699513</v>
      </c>
      <c r="L16" s="18"/>
      <c r="N16" s="22" t="s">
        <v>2</v>
      </c>
      <c r="O16" s="125">
        <f>+J17</f>
        <v>0.20756075340114477</v>
      </c>
    </row>
    <row r="17" spans="1:15">
      <c r="A17" s="16"/>
      <c r="B17" s="11" t="str">
        <f>+[3]Cuadro41!A4</f>
        <v>Pereira</v>
      </c>
      <c r="C17" s="24">
        <f>+[3]Cuadro41!B4</f>
        <v>1.43333333333333</v>
      </c>
      <c r="D17" s="24">
        <f>+[3]Cuadro41!C4</f>
        <v>2.0099999999999998</v>
      </c>
      <c r="E17" s="24">
        <f>+[3]Cuadro41!D4</f>
        <v>2.4159999999999999</v>
      </c>
      <c r="F17" s="24">
        <f>+[3]Cuadro41!E4</f>
        <v>2.6443333333333299</v>
      </c>
      <c r="G17" s="25">
        <f>+[3]Cuadro41!F4</f>
        <v>1.5780000000000001</v>
      </c>
      <c r="H17" s="27">
        <f>IF(OR(OR(G17=0,F17=0),G17=""),"",(G17/F17-1)*100)</f>
        <v>-40.325223748896931</v>
      </c>
      <c r="I17" s="26" t="s">
        <v>162</v>
      </c>
      <c r="J17" s="27">
        <f>IF(G17=0,"",G17/$G$13*100)</f>
        <v>0.20756075340114477</v>
      </c>
      <c r="K17" s="26">
        <f t="shared" si="0"/>
        <v>0.3440299335965411</v>
      </c>
      <c r="L17" s="18"/>
      <c r="N17" s="22" t="s">
        <v>12</v>
      </c>
      <c r="O17" s="125">
        <f>+J14</f>
        <v>99.061416762353076</v>
      </c>
    </row>
    <row r="18" spans="1:15">
      <c r="A18" s="16"/>
      <c r="B18" s="11" t="str">
        <f>+[3]Cuadro41!A5</f>
        <v>Bucaramanga</v>
      </c>
      <c r="C18" s="24">
        <f>+[3]Cuadro41!B5</f>
        <v>0.58399999999999996</v>
      </c>
      <c r="D18" s="24">
        <f>+[3]Cuadro41!C5</f>
        <v>0.89266666666666705</v>
      </c>
      <c r="E18" s="24">
        <f>+[3]Cuadro41!D5</f>
        <v>0.55300000000000005</v>
      </c>
      <c r="F18" s="24">
        <f>+[3]Cuadro41!E5</f>
        <v>0.148666666666667</v>
      </c>
      <c r="G18" s="25">
        <f>+[3]Cuadro41!F5</f>
        <v>1.278333333</v>
      </c>
      <c r="H18" s="27">
        <f>IF(OR(OR(G18=0,F18=0),G18=""),"",(G18/F18-1)*100)</f>
        <v>759.86547062780062</v>
      </c>
      <c r="I18" s="26">
        <f>IF(OR(OR(G18=0,F18=0),F18=""),"",(F18/E18-1)*100)</f>
        <v>-73.116335141651547</v>
      </c>
      <c r="J18" s="27">
        <f>IF(G18=0,"",G18/$G$13*100)</f>
        <v>0.1681443787676023</v>
      </c>
      <c r="K18" s="26">
        <f t="shared" si="0"/>
        <v>1.9341655159972004E-2</v>
      </c>
      <c r="L18" s="18"/>
    </row>
    <row r="19" spans="1:15">
      <c r="A19" s="16"/>
      <c r="B19" s="11" t="str">
        <f>+[3]Cuadro41!A6</f>
        <v>Manizales</v>
      </c>
      <c r="C19" s="24">
        <f>+[3]Cuadro41!B6</f>
        <v>0.35599999999999998</v>
      </c>
      <c r="D19" s="24">
        <f>+[3]Cuadro41!C6</f>
        <v>0.49766666666666698</v>
      </c>
      <c r="E19" s="24">
        <f>+[3]Cuadro41!D6</f>
        <v>0.71133333333333304</v>
      </c>
      <c r="F19" s="24">
        <f>+[3]Cuadro41!E6</f>
        <v>0.71833333333333305</v>
      </c>
      <c r="G19" s="25">
        <f>+[3]Cuadro41!F6</f>
        <v>0.80833333299999999</v>
      </c>
      <c r="H19" s="27">
        <f t="shared" ref="H19:H25" si="1">IF(OR(OR(G19=0,F19=0),G19=""),"",(G19/F19-1)*100)</f>
        <v>12.529002273781952</v>
      </c>
      <c r="I19" s="26">
        <f t="shared" ref="I19:I25" si="2">IF(OR(OR(G19=0,F19=0),F19=""),"",(F19/E19-1)*100)</f>
        <v>0.9840674789128423</v>
      </c>
      <c r="J19" s="27">
        <f t="shared" ref="J19:J25" si="3">IF(G19=0,"",G19/$G$13*100)</f>
        <v>0.10632336856574043</v>
      </c>
      <c r="K19" s="26">
        <f t="shared" ref="K19:K26" si="4">IF(F19=0,"",F19/$F$13*100)</f>
        <v>9.3455755313317387E-2</v>
      </c>
      <c r="L19" s="18"/>
    </row>
    <row r="20" spans="1:15">
      <c r="A20" s="16"/>
      <c r="B20" s="11" t="str">
        <f>+[3]Cuadro41!A7</f>
        <v>Villavicencio</v>
      </c>
      <c r="C20" s="24">
        <f>+[3]Cuadro41!B7</f>
        <v>0.72233333333333305</v>
      </c>
      <c r="D20" s="24">
        <f>+[3]Cuadro41!C7</f>
        <v>1.2786666666666699</v>
      </c>
      <c r="E20" s="24">
        <f>+[3]Cuadro41!D7</f>
        <v>0.247</v>
      </c>
      <c r="F20" s="24">
        <f>+[3]Cuadro41!E7</f>
        <v>8.0333333333333298E-2</v>
      </c>
      <c r="G20" s="25">
        <f>+[3]Cuadro41!F7</f>
        <v>0.35399999999999998</v>
      </c>
      <c r="H20" s="27">
        <f t="shared" si="1"/>
        <v>340.66390041493798</v>
      </c>
      <c r="I20" s="26">
        <f t="shared" si="2"/>
        <v>-67.476383265856967</v>
      </c>
      <c r="J20" s="27">
        <f t="shared" si="3"/>
        <v>4.6563058747785317E-2</v>
      </c>
      <c r="K20" s="26">
        <f t="shared" si="4"/>
        <v>1.0451432496756143E-2</v>
      </c>
      <c r="L20" s="18"/>
    </row>
    <row r="21" spans="1:15">
      <c r="A21" s="16"/>
      <c r="B21" s="11" t="str">
        <f>+[3]Cuadro41!A8</f>
        <v>Cali</v>
      </c>
      <c r="C21" s="24">
        <f>+[3]Cuadro41!B8</f>
        <v>0.94199999999999995</v>
      </c>
      <c r="D21" s="24">
        <f>+[3]Cuadro41!C8</f>
        <v>0</v>
      </c>
      <c r="E21" s="24">
        <f>+[3]Cuadro41!D8</f>
        <v>0.29199999999999998</v>
      </c>
      <c r="F21" s="24">
        <f>+[3]Cuadro41!E8</f>
        <v>0.30566666666666698</v>
      </c>
      <c r="G21" s="25">
        <f>+[3]Cuadro41!F8</f>
        <v>0.31433333299999999</v>
      </c>
      <c r="H21" s="27">
        <f t="shared" si="1"/>
        <v>2.8353324972736127</v>
      </c>
      <c r="I21" s="26">
        <f t="shared" si="2"/>
        <v>4.6803652968037568</v>
      </c>
      <c r="J21" s="27">
        <f t="shared" si="3"/>
        <v>4.1345540821655834E-2</v>
      </c>
      <c r="K21" s="26">
        <f t="shared" si="4"/>
        <v>3.9767483815458075E-2</v>
      </c>
      <c r="L21" s="18"/>
    </row>
    <row r="22" spans="1:15">
      <c r="A22" s="16"/>
      <c r="B22" s="11" t="str">
        <f>+[3]Cuadro41!A9</f>
        <v>Ibagué</v>
      </c>
      <c r="C22" s="24">
        <f>+[3]Cuadro41!B9</f>
        <v>0.61399999999999999</v>
      </c>
      <c r="D22" s="24">
        <f>+[3]Cuadro41!C9</f>
        <v>0.94133333333333302</v>
      </c>
      <c r="E22" s="24">
        <f>+[3]Cuadro41!D9</f>
        <v>0.46800000000000003</v>
      </c>
      <c r="F22" s="24">
        <f>+[3]Cuadro41!E9</f>
        <v>0.73266666666666702</v>
      </c>
      <c r="G22" s="25">
        <f>+[3]Cuadro41!F9</f>
        <v>0.304666667</v>
      </c>
      <c r="H22" s="27">
        <f t="shared" si="1"/>
        <v>-58.416742447679724</v>
      </c>
      <c r="I22" s="26">
        <f t="shared" si="2"/>
        <v>56.55270655270661</v>
      </c>
      <c r="J22" s="27">
        <f t="shared" si="3"/>
        <v>4.0074044954838836E-2</v>
      </c>
      <c r="K22" s="26">
        <f t="shared" si="4"/>
        <v>9.5320533725601758E-2</v>
      </c>
      <c r="L22" s="18"/>
    </row>
    <row r="23" spans="1:15">
      <c r="A23" s="16"/>
      <c r="B23" s="11" t="str">
        <f>+[3]Cuadro41!A10</f>
        <v>Cúcuta</v>
      </c>
      <c r="C23" s="24">
        <f>+[3]Cuadro41!B10</f>
        <v>0.51866666666666705</v>
      </c>
      <c r="D23" s="24">
        <f>+[3]Cuadro41!C10</f>
        <v>1.32466666666667</v>
      </c>
      <c r="E23" s="24">
        <f>+[3]Cuadro41!D10</f>
        <v>0.81699999999999995</v>
      </c>
      <c r="F23" s="24">
        <f>+[3]Cuadro41!E10</f>
        <v>0.64</v>
      </c>
      <c r="G23" s="25">
        <f>+[3]Cuadro41!F10</f>
        <v>0.225333333</v>
      </c>
      <c r="H23" s="27">
        <f t="shared" si="1"/>
        <v>-64.791666718750008</v>
      </c>
      <c r="I23" s="26">
        <f t="shared" si="2"/>
        <v>-21.664626682986533</v>
      </c>
      <c r="J23" s="27">
        <f t="shared" si="3"/>
        <v>2.9639009102579866E-2</v>
      </c>
      <c r="K23" s="26">
        <f t="shared" si="4"/>
        <v>8.326452445548467E-2</v>
      </c>
      <c r="L23" s="18"/>
    </row>
    <row r="24" spans="1:15">
      <c r="A24" s="16"/>
      <c r="B24" s="11" t="str">
        <f>+[3]Cuadro41!A11</f>
        <v>Montería</v>
      </c>
      <c r="C24" s="24">
        <f>+[3]Cuadro41!B11</f>
        <v>0.56899999999999995</v>
      </c>
      <c r="D24" s="24">
        <f>+[3]Cuadro41!C11</f>
        <v>0.13466666666666699</v>
      </c>
      <c r="E24" s="24">
        <f>+[3]Cuadro41!D11</f>
        <v>4.4999999999999998E-2</v>
      </c>
      <c r="F24" s="24">
        <f>+[3]Cuadro41!E11</f>
        <v>0.26133333333333297</v>
      </c>
      <c r="G24" s="25">
        <f>+[3]Cuadro41!F11</f>
        <v>0.14733333300000001</v>
      </c>
      <c r="H24" s="27">
        <f t="shared" si="1"/>
        <v>-43.622449107142778</v>
      </c>
      <c r="I24" s="26">
        <f t="shared" si="2"/>
        <v>480.74074074073997</v>
      </c>
      <c r="J24" s="27">
        <f t="shared" si="3"/>
        <v>1.9379352090355982E-2</v>
      </c>
      <c r="K24" s="26">
        <f t="shared" si="4"/>
        <v>3.3999680819322857E-2</v>
      </c>
      <c r="L24" s="18"/>
    </row>
    <row r="25" spans="1:15">
      <c r="A25" s="16"/>
      <c r="B25" s="11" t="str">
        <f>+[3]Cuadro41!A12</f>
        <v>Cartagena</v>
      </c>
      <c r="C25" s="24">
        <f>+[3]Cuadro41!B12</f>
        <v>0</v>
      </c>
      <c r="D25" s="24">
        <f>+[3]Cuadro41!C12</f>
        <v>0</v>
      </c>
      <c r="E25" s="24">
        <f>+[3]Cuadro41!D12</f>
        <v>0</v>
      </c>
      <c r="F25" s="24">
        <f>+[3]Cuadro41!E12</f>
        <v>0</v>
      </c>
      <c r="G25" s="25">
        <f>+[3]Cuadro41!F12</f>
        <v>0.113</v>
      </c>
      <c r="H25" s="27" t="str">
        <f t="shared" si="1"/>
        <v/>
      </c>
      <c r="I25" s="26" t="str">
        <f t="shared" si="2"/>
        <v/>
      </c>
      <c r="J25" s="27">
        <f t="shared" si="3"/>
        <v>1.4863349261298703E-2</v>
      </c>
      <c r="K25" s="26" t="str">
        <f t="shared" si="4"/>
        <v/>
      </c>
      <c r="L25" s="18"/>
    </row>
    <row r="26" spans="1:15">
      <c r="A26" s="16"/>
      <c r="B26" s="11" t="str">
        <f>+[3]Cuadro41!A13</f>
        <v>Pasto</v>
      </c>
      <c r="C26" s="24">
        <f>+[3]Cuadro41!B13</f>
        <v>0.148666666666667</v>
      </c>
      <c r="D26" s="24">
        <f>+[3]Cuadro41!C13</f>
        <v>0.16366666666666699</v>
      </c>
      <c r="E26" s="24">
        <f>+[3]Cuadro41!D13</f>
        <v>0.40233333333333299</v>
      </c>
      <c r="F26" s="24">
        <f>+[3]Cuadro41!E13</f>
        <v>0.22666666666666699</v>
      </c>
      <c r="G26" s="25">
        <f>+[3]Cuadro41!F13</f>
        <v>7.5999999999999998E-2</v>
      </c>
      <c r="H26" s="27">
        <v>0</v>
      </c>
      <c r="I26" s="26">
        <v>0</v>
      </c>
      <c r="J26" s="27">
        <v>0</v>
      </c>
      <c r="K26" s="26">
        <f t="shared" si="4"/>
        <v>2.9489519077984194E-2</v>
      </c>
      <c r="L26" s="18"/>
    </row>
    <row r="27" spans="1:15">
      <c r="A27" s="16"/>
      <c r="B27" s="11" t="str">
        <f>+[3]Cuadro41!A14</f>
        <v>Barranquilla</v>
      </c>
      <c r="C27" s="24">
        <f>+[3]Cuadro41!B14</f>
        <v>0</v>
      </c>
      <c r="D27" s="24">
        <f>+[3]Cuadro41!C14</f>
        <v>0</v>
      </c>
      <c r="E27" s="24">
        <f>+[3]Cuadro41!D14</f>
        <v>0</v>
      </c>
      <c r="F27" s="24">
        <f>+[3]Cuadro41!E14</f>
        <v>0.176666666666667</v>
      </c>
      <c r="G27" s="25">
        <f>+[3]Cuadro41!F14</f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>
      <c r="A28" s="16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8"/>
    </row>
    <row r="29" spans="1:1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  <c r="N29" s="22" t="str">
        <f>IF(G30="","",1)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tr">
        <f>IF(G31="","",1)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tr">
        <f>IF(G32="","",1)</f>
        <v/>
      </c>
    </row>
    <row r="32" spans="1:15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tr">
        <f>IF(G33="","",1)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tr">
        <f>IF(G34="","",1)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tr">
        <f>IF(G36="","",1)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tr">
        <f>IF(G37="","",1)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tr">
        <f>IF(G38="","",1)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tr">
        <f>IF(G39="","",1)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>
      <c r="A42" s="16"/>
      <c r="B42" s="11"/>
      <c r="C42" s="5"/>
      <c r="D42" s="5"/>
      <c r="E42" s="5"/>
      <c r="F42" s="5"/>
      <c r="G42" s="5"/>
      <c r="H42" s="6"/>
      <c r="I42" s="6"/>
      <c r="J42" s="6"/>
      <c r="K42" s="6"/>
      <c r="L42" s="18"/>
    </row>
    <row r="43" spans="1:14">
      <c r="A43" s="16"/>
      <c r="B43" s="66" t="str">
        <f>+Índice!$B$47</f>
        <v>Fuente: Departamento Administrativo Nacional de Estadística, Gran Encuesta Integrada de Hogares (GEIH) Julio 2012.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6"/>
      <c r="B46" s="66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>
      <c r="A47" s="19"/>
      <c r="B47" s="83" t="s">
        <v>101</v>
      </c>
      <c r="C47" s="20"/>
      <c r="D47" s="20"/>
      <c r="E47" s="20"/>
      <c r="F47" s="20"/>
      <c r="G47" s="20"/>
      <c r="H47" s="20"/>
      <c r="I47" s="20"/>
      <c r="J47" s="20"/>
      <c r="K47" s="20"/>
      <c r="L47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>
  <sheetPr codeName="Hoja41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127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>
      <c r="A13" s="16"/>
      <c r="B13" s="12" t="str">
        <f>+[3]Cuadro42!A2</f>
        <v>Colombia</v>
      </c>
      <c r="C13" s="25">
        <f>+[3]Cuadro42!B2</f>
        <v>6.3616666666666699</v>
      </c>
      <c r="D13" s="25">
        <f>+[3]Cuadro42!C2</f>
        <v>19.807666666666702</v>
      </c>
      <c r="E13" s="25">
        <f>+[3]Cuadro42!D2</f>
        <v>22.904666666666699</v>
      </c>
      <c r="F13" s="25">
        <f>+[3]Cuadro42!E2</f>
        <v>18.351666666666699</v>
      </c>
      <c r="G13" s="25">
        <f>+[3]Cuadro42!F2</f>
        <v>21.228000000000002</v>
      </c>
      <c r="H13" s="27">
        <f>IF(OR(OR(G13=0,F13=0),G13=""),"",(G13/F13-1)*100)</f>
        <v>15.673417491599118</v>
      </c>
      <c r="I13" s="26">
        <f>IF(OR(OR(G13=0,F13=0),F13=""),"",(F13/E13-1)*100)</f>
        <v>-19.878045230957277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5.1120000000000037</v>
      </c>
      <c r="D14" s="24">
        <f>D13-SUM(D15:D27)</f>
        <v>7.6206666666666987</v>
      </c>
      <c r="E14" s="24">
        <f>E13-SUM(E15:E27)</f>
        <v>12.64100000000003</v>
      </c>
      <c r="F14" s="24">
        <f>F13-SUM(F15:F27)</f>
        <v>11.041333333333363</v>
      </c>
      <c r="G14" s="25">
        <f>G13-SUM(G15:G27)</f>
        <v>8.8290000000000006</v>
      </c>
      <c r="H14" s="27">
        <f>IF(OR(OR(G14=0,F14=0),G14=""),"",(G14/F14-1)*100)</f>
        <v>-20.036831300567769</v>
      </c>
      <c r="I14" s="26">
        <f>IF(OR(OR(G14=0,F14=0),F14=""),"",(F14/E14-1)*100)</f>
        <v>-12.654589563061968</v>
      </c>
      <c r="J14" s="27">
        <f>IF(G14=0,"",G14/$G$13*100)</f>
        <v>41.591294516676086</v>
      </c>
      <c r="K14" s="26">
        <f>IF(F14=0,"",F14/$F$13*100)</f>
        <v>60.165289256198406</v>
      </c>
      <c r="L14" s="18"/>
    </row>
    <row r="15" spans="1:15">
      <c r="A15" s="16"/>
      <c r="B15" s="12" t="str">
        <f>+[3]Cuadro42!A3</f>
        <v>Bogotá</v>
      </c>
      <c r="C15" s="97">
        <f>+[3]Cuadro42!B3</f>
        <v>0</v>
      </c>
      <c r="D15" s="97">
        <f>+[3]Cuadro42!C3</f>
        <v>4.9809999999999999</v>
      </c>
      <c r="E15" s="97">
        <f>+[3]Cuadro42!D3</f>
        <v>2.9516666666666702</v>
      </c>
      <c r="F15" s="97">
        <f>+[3]Cuadro42!E3</f>
        <v>3.1426666666666701</v>
      </c>
      <c r="G15" s="97">
        <f>+[3]Cuadro42!F3</f>
        <v>4.6980000000000004</v>
      </c>
      <c r="H15" s="47">
        <f>IF(OR(OR(G15=0,F15=0),G15=""),"",(G15/F15-1)*100)</f>
        <v>49.490878235044413</v>
      </c>
      <c r="I15" s="33">
        <f>IF(OR(OR(G15=0,F15=0),F15=""),"",(F15/E15-1)*100)</f>
        <v>6.4709203839638407</v>
      </c>
      <c r="J15" s="47">
        <f>IF(G15=0,"",G15/$G$13*100)</f>
        <v>22.131147540983605</v>
      </c>
      <c r="K15" s="33">
        <f>IF(F15=0,"",F15/$F$13*100)</f>
        <v>17.124693488329839</v>
      </c>
      <c r="L15" s="18"/>
    </row>
    <row r="16" spans="1:15">
      <c r="A16" s="16"/>
      <c r="B16" s="11" t="str">
        <f>+[3]Cuadro42!A4</f>
        <v>Bucaramanga</v>
      </c>
      <c r="C16" s="52">
        <f>+[3]Cuadro42!B4</f>
        <v>0.43333333333333302</v>
      </c>
      <c r="D16" s="52">
        <f>+[3]Cuadro42!C4</f>
        <v>1.13666666666667</v>
      </c>
      <c r="E16" s="52">
        <f>+[3]Cuadro42!D4</f>
        <v>1.7529999999999999</v>
      </c>
      <c r="F16" s="52">
        <f>+[3]Cuadro42!E4</f>
        <v>1.0069999999999999</v>
      </c>
      <c r="G16" s="53">
        <f>+[3]Cuadro42!F4</f>
        <v>3.024666667</v>
      </c>
      <c r="H16" s="27">
        <f>IF(OR(OR(G16=0,F16=0),G16=""),"",(G16/F16-1)*100)</f>
        <v>200.36411787487589</v>
      </c>
      <c r="I16" s="26">
        <f>IF(OR(OR(G16=0,F16=0),F16=""),"",(F16/E16-1)*100)</f>
        <v>-42.555618938961778</v>
      </c>
      <c r="J16" s="27">
        <f>IF(G16=0,"",G16/$G$13*100)</f>
        <v>14.248476856039192</v>
      </c>
      <c r="K16" s="26">
        <f>IF(F16=0,"",F16/$F$13*100)</f>
        <v>5.4872400326945678</v>
      </c>
      <c r="L16" s="18"/>
      <c r="N16" s="22" t="s">
        <v>2</v>
      </c>
      <c r="O16" s="31">
        <f>J15</f>
        <v>22.131147540983605</v>
      </c>
    </row>
    <row r="17" spans="1:15">
      <c r="A17" s="16"/>
      <c r="B17" s="11" t="str">
        <f>+[3]Cuadro42!A5</f>
        <v>Medellín</v>
      </c>
      <c r="C17" s="52">
        <f>+[3]Cuadro42!B5</f>
        <v>0.27</v>
      </c>
      <c r="D17" s="52">
        <f>+[3]Cuadro42!C5</f>
        <v>0</v>
      </c>
      <c r="E17" s="52">
        <f>+[3]Cuadro42!D5</f>
        <v>0.41966666666666702</v>
      </c>
      <c r="F17" s="52">
        <f>+[3]Cuadro42!E5</f>
        <v>0.93966666666666698</v>
      </c>
      <c r="G17" s="53">
        <f>+[3]Cuadro42!F5</f>
        <v>1.247333333</v>
      </c>
      <c r="H17" s="27">
        <f t="shared" ref="H17:H23" si="0">IF(OR(OR(G17=0,F17=0),G17=""),"",(G17/F17-1)*100)</f>
        <v>32.742107094714392</v>
      </c>
      <c r="I17" s="26">
        <f t="shared" ref="I17:I22" si="1">IF(OR(OR(G17=0,F17=0),F17=""),"",(F17/E17-1)*100)</f>
        <v>123.90786338363769</v>
      </c>
      <c r="J17" s="27">
        <f t="shared" ref="J17:J23" si="2">IF(G17=0,"",G17/$G$13*100)</f>
        <v>5.8758871914452611</v>
      </c>
      <c r="K17" s="26">
        <f t="shared" ref="K17:K25" si="3">IF(F17=0,"",F17/$F$13*100)</f>
        <v>5.1203342112432955</v>
      </c>
      <c r="L17" s="18"/>
      <c r="N17" s="22" t="s">
        <v>12</v>
      </c>
      <c r="O17" s="31">
        <f>100-O16</f>
        <v>77.868852459016395</v>
      </c>
    </row>
    <row r="18" spans="1:15">
      <c r="A18" s="16"/>
      <c r="B18" s="11" t="str">
        <f>+[3]Cuadro42!A6</f>
        <v>Cúcuta</v>
      </c>
      <c r="C18" s="52">
        <f>+[3]Cuadro42!B6</f>
        <v>0</v>
      </c>
      <c r="D18" s="52">
        <f>+[3]Cuadro42!C6</f>
        <v>3.2263333333333302</v>
      </c>
      <c r="E18" s="52">
        <f>+[3]Cuadro42!D6</f>
        <v>1.0916666666666699</v>
      </c>
      <c r="F18" s="52">
        <f>+[3]Cuadro42!E6</f>
        <v>1.27033333333333</v>
      </c>
      <c r="G18" s="53">
        <f>+[3]Cuadro42!F6</f>
        <v>1.1346666670000001</v>
      </c>
      <c r="H18" s="27">
        <f t="shared" si="0"/>
        <v>-10.679611624245366</v>
      </c>
      <c r="I18" s="26">
        <f t="shared" si="1"/>
        <v>16.3664122137398</v>
      </c>
      <c r="J18" s="27">
        <f t="shared" si="2"/>
        <v>5.3451416384021098</v>
      </c>
      <c r="K18" s="26">
        <f t="shared" si="3"/>
        <v>6.9221687403505285</v>
      </c>
      <c r="L18" s="18"/>
    </row>
    <row r="19" spans="1:15">
      <c r="A19" s="16"/>
      <c r="B19" s="11" t="str">
        <f>+[3]Cuadro42!A7</f>
        <v>Pasto</v>
      </c>
      <c r="C19" s="52">
        <f>+[3]Cuadro42!B7</f>
        <v>7.3333333333333306E-2</v>
      </c>
      <c r="D19" s="52">
        <f>+[3]Cuadro42!C7</f>
        <v>6.8000000000000005E-2</v>
      </c>
      <c r="E19" s="52">
        <f>+[3]Cuadro42!D7</f>
        <v>0.149666666666667</v>
      </c>
      <c r="F19" s="52">
        <f>+[3]Cuadro42!E7</f>
        <v>3.3000000000000002E-2</v>
      </c>
      <c r="G19" s="53">
        <f>+[3]Cuadro42!F7</f>
        <v>0.6</v>
      </c>
      <c r="H19" s="27">
        <f t="shared" si="0"/>
        <v>1718.181818181818</v>
      </c>
      <c r="I19" s="26">
        <v>0</v>
      </c>
      <c r="J19" s="27">
        <f t="shared" si="2"/>
        <v>2.8264556246466928</v>
      </c>
      <c r="K19" s="26">
        <f t="shared" si="3"/>
        <v>0.1798201798201795</v>
      </c>
      <c r="L19" s="18"/>
    </row>
    <row r="20" spans="1:15">
      <c r="A20" s="16"/>
      <c r="B20" s="11" t="str">
        <f>+[3]Cuadro42!A8</f>
        <v>Cali</v>
      </c>
      <c r="C20" s="52">
        <f>+[3]Cuadro42!B8</f>
        <v>0.254</v>
      </c>
      <c r="D20" s="52">
        <f>+[3]Cuadro42!C8</f>
        <v>1.31466666666667</v>
      </c>
      <c r="E20" s="52">
        <f>+[3]Cuadro42!D8</f>
        <v>2.1883333333333299</v>
      </c>
      <c r="F20" s="52">
        <f>+[3]Cuadro42!E8</f>
        <v>0</v>
      </c>
      <c r="G20" s="53">
        <f>+[3]Cuadro42!F8</f>
        <v>0.55433333299999998</v>
      </c>
      <c r="H20" s="27" t="str">
        <f t="shared" si="0"/>
        <v/>
      </c>
      <c r="I20" s="26" t="str">
        <f t="shared" si="1"/>
        <v/>
      </c>
      <c r="J20" s="27">
        <f t="shared" si="2"/>
        <v>2.6113309449783304</v>
      </c>
      <c r="K20" s="26" t="str">
        <f t="shared" si="3"/>
        <v/>
      </c>
      <c r="L20" s="18"/>
    </row>
    <row r="21" spans="1:15">
      <c r="A21" s="16"/>
      <c r="B21" s="11" t="str">
        <f>+[3]Cuadro42!A9</f>
        <v>Barranquilla</v>
      </c>
      <c r="C21" s="52">
        <f>+[3]Cuadro42!B9</f>
        <v>0</v>
      </c>
      <c r="D21" s="52">
        <f>+[3]Cuadro42!C9</f>
        <v>1.18533333333333</v>
      </c>
      <c r="E21" s="52">
        <f>+[3]Cuadro42!D9</f>
        <v>0.544333333333333</v>
      </c>
      <c r="F21" s="52">
        <f>+[3]Cuadro42!E9</f>
        <v>0.46866666666666701</v>
      </c>
      <c r="G21" s="53">
        <f>+[3]Cuadro42!F9</f>
        <v>0.37233333299999999</v>
      </c>
      <c r="H21" s="27">
        <f t="shared" si="0"/>
        <v>-20.55476536273121</v>
      </c>
      <c r="I21" s="26" t="s">
        <v>162</v>
      </c>
      <c r="J21" s="27">
        <f t="shared" si="2"/>
        <v>1.7539727388355002</v>
      </c>
      <c r="K21" s="26">
        <f t="shared" si="3"/>
        <v>2.5538098265370968</v>
      </c>
      <c r="L21" s="18"/>
    </row>
    <row r="22" spans="1:15">
      <c r="A22" s="16"/>
      <c r="B22" s="11" t="str">
        <f>+[3]Cuadro42!A10</f>
        <v>Villavicencio</v>
      </c>
      <c r="C22" s="52">
        <f>+[3]Cuadro42!B10</f>
        <v>4.5999999999999999E-2</v>
      </c>
      <c r="D22" s="52">
        <f>+[3]Cuadro42!C10</f>
        <v>0</v>
      </c>
      <c r="E22" s="52">
        <f>+[3]Cuadro42!D10</f>
        <v>0.20100000000000001</v>
      </c>
      <c r="F22" s="52">
        <f>+[3]Cuadro42!E10</f>
        <v>0.19566666666666699</v>
      </c>
      <c r="G22" s="53">
        <f>+[3]Cuadro42!F10</f>
        <v>0.35199999999999998</v>
      </c>
      <c r="H22" s="27">
        <f t="shared" si="0"/>
        <v>79.897785349233089</v>
      </c>
      <c r="I22" s="26">
        <f t="shared" si="1"/>
        <v>-2.6533996683248851</v>
      </c>
      <c r="J22" s="27">
        <f t="shared" si="2"/>
        <v>1.6581872997927263</v>
      </c>
      <c r="K22" s="26">
        <f t="shared" si="3"/>
        <v>1.0662065207519751</v>
      </c>
      <c r="L22" s="18"/>
    </row>
    <row r="23" spans="1:15">
      <c r="A23" s="16"/>
      <c r="B23" s="11" t="str">
        <f>+[3]Cuadro42!A11</f>
        <v>Ibagué</v>
      </c>
      <c r="C23" s="52">
        <f>+[3]Cuadro42!B11</f>
        <v>0.14533333333333301</v>
      </c>
      <c r="D23" s="52">
        <f>+[3]Cuadro42!C11</f>
        <v>9.8000000000000004E-2</v>
      </c>
      <c r="E23" s="52">
        <f>+[3]Cuadro42!D11</f>
        <v>0.46633333333333299</v>
      </c>
      <c r="F23" s="52">
        <f>+[3]Cuadro42!E11</f>
        <v>0</v>
      </c>
      <c r="G23" s="53">
        <f>+[3]Cuadro42!F11</f>
        <v>0.24299999999999999</v>
      </c>
      <c r="H23" s="27" t="str">
        <f t="shared" si="0"/>
        <v/>
      </c>
      <c r="I23" s="26">
        <v>0</v>
      </c>
      <c r="J23" s="27">
        <f t="shared" si="2"/>
        <v>1.1447145279819106</v>
      </c>
      <c r="K23" s="26" t="str">
        <f t="shared" si="3"/>
        <v/>
      </c>
      <c r="L23" s="18"/>
    </row>
    <row r="24" spans="1:15">
      <c r="A24" s="16"/>
      <c r="B24" s="11" t="str">
        <f>+[3]Cuadro42!A12</f>
        <v>Montería</v>
      </c>
      <c r="C24" s="52">
        <f>+[3]Cuadro42!B12</f>
        <v>2.76666666666667E-2</v>
      </c>
      <c r="D24" s="52">
        <f>+[3]Cuadro42!C12</f>
        <v>5.2999999999999999E-2</v>
      </c>
      <c r="E24" s="52">
        <f>+[3]Cuadro42!D12</f>
        <v>0.270666666666667</v>
      </c>
      <c r="F24" s="52">
        <f>+[3]Cuadro42!E12</f>
        <v>9.4333333333333297E-2</v>
      </c>
      <c r="G24" s="53">
        <f>+[3]Cuadro42!F12</f>
        <v>0.104666667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>
      <c r="A25" s="16"/>
      <c r="B25" s="11" t="str">
        <f>+[3]Cuadro42!A13</f>
        <v>Pereira</v>
      </c>
      <c r="C25" s="52">
        <f>+[3]Cuadro42!B13</f>
        <v>0</v>
      </c>
      <c r="D25" s="52">
        <f>+[3]Cuadro42!C13</f>
        <v>0</v>
      </c>
      <c r="E25" s="52">
        <f>+[3]Cuadro42!D13</f>
        <v>0.101666666666667</v>
      </c>
      <c r="F25" s="52">
        <f>+[3]Cuadro42!E13</f>
        <v>6.2E-2</v>
      </c>
      <c r="G25" s="53">
        <f>+[3]Cuadro42!F13</f>
        <v>6.8000000000000005E-2</v>
      </c>
      <c r="H25" s="27">
        <v>0</v>
      </c>
      <c r="I25" s="26">
        <v>0</v>
      </c>
      <c r="J25" s="27">
        <v>0</v>
      </c>
      <c r="K25" s="26">
        <f t="shared" si="3"/>
        <v>0.33784397420760998</v>
      </c>
      <c r="L25" s="18"/>
    </row>
    <row r="26" spans="1:15">
      <c r="A26" s="16"/>
      <c r="B26" s="11" t="str">
        <f>+[3]Cuadro42!A14</f>
        <v>Cartagena</v>
      </c>
      <c r="C26" s="52">
        <f>+[3]Cuadro42!B14</f>
        <v>0</v>
      </c>
      <c r="D26" s="52">
        <f>+[3]Cuadro42!C14</f>
        <v>0</v>
      </c>
      <c r="E26" s="52">
        <f>+[3]Cuadro42!D14</f>
        <v>9.6333333333333299E-2</v>
      </c>
      <c r="F26" s="52">
        <f>+[3]Cuadro42!E14</f>
        <v>0</v>
      </c>
      <c r="G26" s="53">
        <f>+[3]Cuadro42!F14</f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>
      <c r="A27" s="16"/>
      <c r="B27" s="11" t="str">
        <f>+[3]Cuadro42!A15</f>
        <v>Manizales</v>
      </c>
      <c r="C27" s="52">
        <f>+[3]Cuadro42!B15</f>
        <v>0</v>
      </c>
      <c r="D27" s="52">
        <f>+[3]Cuadro42!C15</f>
        <v>0.124</v>
      </c>
      <c r="E27" s="52">
        <f>+[3]Cuadro42!D15</f>
        <v>2.9333333333333302E-2</v>
      </c>
      <c r="F27" s="52">
        <f>+[3]Cuadro42!E15</f>
        <v>9.7000000000000003E-2</v>
      </c>
      <c r="G27" s="53">
        <f>+[3]Cuadro42!F15</f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tr">
        <f>IF(G31="","",1)</f>
        <v/>
      </c>
    </row>
    <row r="32" spans="1:15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>
  <sheetPr codeName="Hoja47" enableFormatConditionsCalculation="0">
    <tabColor rgb="FF53722D"/>
    <pageSetUpPr fitToPage="1"/>
  </sheetPr>
  <dimension ref="A1:N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5"/>
      <c r="K1" s="141"/>
      <c r="L1" s="11"/>
      <c r="M1" s="11"/>
      <c r="N1" s="9"/>
    </row>
    <row r="2" spans="1:14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41"/>
      <c r="L2" s="11"/>
      <c r="M2" s="11"/>
      <c r="N2" s="9"/>
    </row>
    <row r="3" spans="1:14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41"/>
      <c r="L3" s="11"/>
      <c r="M3" s="11"/>
      <c r="N3" s="9"/>
    </row>
    <row r="4" spans="1:14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41"/>
      <c r="L4" s="11"/>
      <c r="M4" s="11"/>
      <c r="N4" s="9"/>
    </row>
    <row r="5" spans="1:14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41"/>
      <c r="L5" s="11"/>
      <c r="M5" s="11"/>
      <c r="N5" s="9"/>
    </row>
    <row r="6" spans="1:14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>
      <c r="A7" s="16"/>
      <c r="B7" s="183" t="s">
        <v>128</v>
      </c>
      <c r="C7" s="183"/>
      <c r="D7" s="183"/>
      <c r="E7" s="183"/>
      <c r="F7" s="183"/>
      <c r="G7" s="183"/>
      <c r="H7" s="183"/>
      <c r="I7" s="183"/>
      <c r="J7" s="18"/>
    </row>
    <row r="8" spans="1:14">
      <c r="A8" s="16"/>
      <c r="B8" s="183" t="s">
        <v>169</v>
      </c>
      <c r="C8" s="183"/>
      <c r="D8" s="183"/>
      <c r="E8" s="183"/>
      <c r="F8" s="183"/>
      <c r="G8" s="183"/>
      <c r="H8" s="183"/>
      <c r="I8" s="183"/>
      <c r="J8" s="18"/>
    </row>
    <row r="9" spans="1:14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>
      <c r="A10" s="16"/>
      <c r="B10" s="11"/>
      <c r="C10" s="184" t="s">
        <v>1</v>
      </c>
      <c r="D10" s="184"/>
      <c r="E10" s="184"/>
      <c r="F10" s="184"/>
      <c r="G10" s="186" t="s">
        <v>161</v>
      </c>
      <c r="H10" s="186"/>
      <c r="I10" s="186" t="s">
        <v>160</v>
      </c>
      <c r="J10" s="18"/>
    </row>
    <row r="11" spans="1:14">
      <c r="A11" s="16"/>
      <c r="B11" s="11"/>
      <c r="C11" s="138">
        <v>2009</v>
      </c>
      <c r="D11" s="142">
        <v>2010</v>
      </c>
      <c r="E11" s="142">
        <v>2011</v>
      </c>
      <c r="F11" s="142">
        <v>2012</v>
      </c>
      <c r="G11" s="134" t="s">
        <v>59</v>
      </c>
      <c r="H11" s="134" t="s">
        <v>60</v>
      </c>
      <c r="I11" s="186"/>
      <c r="J11" s="18"/>
      <c r="M11" s="75"/>
    </row>
    <row r="12" spans="1:14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f>SUM(F13:F14)</f>
        <v>3805.36733333334</v>
      </c>
    </row>
    <row r="13" spans="1:14">
      <c r="A13" s="16"/>
      <c r="B13" s="11" t="s">
        <v>65</v>
      </c>
      <c r="C13" s="24">
        <f>+[3]Cuadro43!$C$3</f>
        <v>1902.68366666667</v>
      </c>
      <c r="D13" s="24">
        <f>+[3]Cuadro43!$C$3</f>
        <v>1902.68366666667</v>
      </c>
      <c r="E13" s="24">
        <f>+[3]Cuadro43!$C$3</f>
        <v>1902.68366666667</v>
      </c>
      <c r="F13" s="28">
        <f>+[3]Cuadro43!$C$3</f>
        <v>1902.68366666667</v>
      </c>
      <c r="G13" s="65">
        <f>IF(OR(OR(F13=0,E13=0),F13=""),"",(F13/E13-1)*100)</f>
        <v>0</v>
      </c>
      <c r="H13" s="25">
        <f>F13-E13</f>
        <v>0</v>
      </c>
      <c r="I13" s="27">
        <f>IF(F13=0,"",F13/$M$12*100)</f>
        <v>50</v>
      </c>
      <c r="J13" s="18"/>
      <c r="L13" s="22" t="s">
        <v>61</v>
      </c>
    </row>
    <row r="14" spans="1:14">
      <c r="A14" s="16"/>
      <c r="B14" s="11" t="s">
        <v>45</v>
      </c>
      <c r="C14" s="24">
        <f>+[3]Cuadro43!$C$3</f>
        <v>1902.68366666667</v>
      </c>
      <c r="D14" s="24">
        <f>+[3]Cuadro43!$C$3</f>
        <v>1902.68366666667</v>
      </c>
      <c r="E14" s="24">
        <f>+[3]Cuadro43!$C$3</f>
        <v>1902.68366666667</v>
      </c>
      <c r="F14" s="28">
        <f>+[3]Cuadro43!$C$3</f>
        <v>1902.68366666667</v>
      </c>
      <c r="G14" s="65">
        <f>IF(OR(OR(F14=0,E14=0),F14=""),"",(F14/E14-1)*100)</f>
        <v>0</v>
      </c>
      <c r="H14" s="25">
        <f>F14-E14</f>
        <v>0</v>
      </c>
      <c r="I14" s="27">
        <f>IF(F14=0,"",F14/$M$12*100)</f>
        <v>50</v>
      </c>
      <c r="J14" s="18"/>
      <c r="L14" s="22" t="s">
        <v>62</v>
      </c>
      <c r="M14" s="31"/>
    </row>
    <row r="15" spans="1:14" ht="14.25" customHeight="1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tr">
        <f>IF(F24="","",1)</f>
        <v/>
      </c>
    </row>
    <row r="25" spans="1:13" s="55" customFormat="1">
      <c r="A25" s="80"/>
      <c r="B25" s="183" t="s">
        <v>129</v>
      </c>
      <c r="C25" s="183"/>
      <c r="D25" s="183"/>
      <c r="E25" s="183"/>
      <c r="F25" s="183"/>
      <c r="G25" s="183"/>
      <c r="H25" s="183"/>
      <c r="I25" s="183"/>
      <c r="J25" s="82"/>
      <c r="K25" s="71"/>
      <c r="L25" s="22"/>
      <c r="M25" s="22"/>
    </row>
    <row r="26" spans="1:13" s="55" customFormat="1">
      <c r="A26" s="80"/>
      <c r="B26" s="183" t="s">
        <v>174</v>
      </c>
      <c r="C26" s="183"/>
      <c r="D26" s="183"/>
      <c r="E26" s="183"/>
      <c r="F26" s="183"/>
      <c r="G26" s="183"/>
      <c r="H26" s="183"/>
      <c r="I26" s="183"/>
      <c r="J26" s="81"/>
      <c r="L26" s="22"/>
      <c r="M26" s="22"/>
    </row>
    <row r="27" spans="1:13" s="55" customFormat="1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>
      <c r="A28" s="16"/>
      <c r="B28" s="11"/>
      <c r="C28" s="184" t="s">
        <v>1</v>
      </c>
      <c r="D28" s="184"/>
      <c r="E28" s="184"/>
      <c r="F28" s="184"/>
      <c r="G28" s="184"/>
      <c r="H28" s="3"/>
      <c r="I28" s="3"/>
      <c r="J28" s="18"/>
    </row>
    <row r="29" spans="1:13">
      <c r="A29" s="16"/>
      <c r="B29" s="11"/>
      <c r="C29" s="138">
        <v>2008</v>
      </c>
      <c r="D29" s="142">
        <v>2009</v>
      </c>
      <c r="E29" s="142">
        <v>2010</v>
      </c>
      <c r="F29" s="142">
        <v>2011</v>
      </c>
      <c r="G29" s="142">
        <v>2012</v>
      </c>
      <c r="H29" s="11"/>
      <c r="I29" s="11"/>
      <c r="J29" s="18"/>
    </row>
    <row r="30" spans="1:13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>
      <c r="A31" s="16"/>
      <c r="B31" s="11" t="s">
        <v>46</v>
      </c>
      <c r="C31" s="49">
        <f>+'[5]Resumen Bogotá'!V73</f>
        <v>56.00166116729833</v>
      </c>
      <c r="D31" s="49">
        <f>+'[5]Resumen Bogotá'!W73</f>
        <v>56.504898322512567</v>
      </c>
      <c r="E31" s="49">
        <f>+'[5]Resumen Bogotá'!X73</f>
        <v>55.89835603806106</v>
      </c>
      <c r="F31" s="49">
        <f>+'[5]Resumen Bogotá'!Y73</f>
        <v>53.144108917887586</v>
      </c>
      <c r="G31" s="33">
        <f>+'[5]Resumen Bogotá'!Z73</f>
        <v>53.974183115064172</v>
      </c>
      <c r="H31" s="8"/>
      <c r="I31" s="78"/>
      <c r="J31" s="18"/>
    </row>
    <row r="32" spans="1:13">
      <c r="A32" s="16"/>
      <c r="B32" s="66" t="s">
        <v>47</v>
      </c>
      <c r="C32" s="49">
        <f>+'[5]Resumen Bogotá'!V74</f>
        <v>43.998338832701663</v>
      </c>
      <c r="D32" s="49">
        <f>+'[5]Resumen Bogotá'!W74</f>
        <v>43.49510167748744</v>
      </c>
      <c r="E32" s="49">
        <f>+'[5]Resumen Bogotá'!X74</f>
        <v>44.10164396193894</v>
      </c>
      <c r="F32" s="49">
        <f>+'[5]Resumen Bogotá'!Y74</f>
        <v>46.855891082112414</v>
      </c>
      <c r="G32" s="33">
        <f>+'[5]Resumen Bogotá'!Z74</f>
        <v>46.025816884935828</v>
      </c>
      <c r="H32" s="8"/>
      <c r="I32" s="78"/>
      <c r="J32" s="18"/>
    </row>
    <row r="33" spans="1:10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66" t="str">
        <f>+Índice!$B$47</f>
        <v>Fuente: Departamento Administrativo Nacional de Estadística, Gran Encuesta Integrada de Hogares (GEIH) Julio 2012.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>
  <sheetPr codeName="Hoja42" enableFormatConditionsCalculation="0">
    <tabColor rgb="FF53722D"/>
    <pageSetUpPr fitToPage="1"/>
  </sheetPr>
  <dimension ref="A1:O47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>
      <c r="A7" s="16"/>
      <c r="B7" s="154"/>
      <c r="C7" s="185" t="s">
        <v>131</v>
      </c>
      <c r="D7" s="185"/>
      <c r="E7" s="185"/>
      <c r="F7" s="185"/>
      <c r="G7" s="185"/>
      <c r="H7" s="185"/>
      <c r="I7" s="185"/>
      <c r="J7" s="185"/>
      <c r="K7" s="185"/>
      <c r="L7" s="18"/>
      <c r="M7" s="16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  <c r="M8" s="16"/>
    </row>
    <row r="9" spans="1:1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>
      <c r="A10" s="60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  <c r="M10" s="16"/>
    </row>
    <row r="11" spans="1:15">
      <c r="A11" s="60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  <c r="M11" s="16"/>
      <c r="O11" s="75"/>
    </row>
    <row r="12" spans="1:15" ht="12" customHeight="1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>
      <c r="A13" s="60"/>
      <c r="B13" s="12" t="str">
        <f>+[3]Cuadro44!A2</f>
        <v>Colombia</v>
      </c>
      <c r="C13" s="25">
        <f>+[3]Cuadro44!B2</f>
        <v>7184.5020000000004</v>
      </c>
      <c r="D13" s="25">
        <f>+[3]Cuadro44!C2</f>
        <v>7280.6883333333299</v>
      </c>
      <c r="E13" s="25">
        <f>+[3]Cuadro44!D2</f>
        <v>7429.9263333333301</v>
      </c>
      <c r="F13" s="25">
        <f>+[3]Cuadro44!E2</f>
        <v>7660.6423333333296</v>
      </c>
      <c r="G13" s="25">
        <f>+[3]Cuadro44!F2</f>
        <v>8093.0479999999998</v>
      </c>
      <c r="H13" s="27">
        <f>IF(OR(OR(G13=0,F13=0),G13=""),"",(G13/F13-1)*100)</f>
        <v>5.6445092702627209</v>
      </c>
      <c r="I13" s="26">
        <f>IF(OR(OR(G13=0,F13=0),F13=""),"",(F13/E13-1)*100)</f>
        <v>3.1052259423478334</v>
      </c>
      <c r="J13" s="27">
        <f>IF(G13=0,"",G13/$G$13*100)</f>
        <v>100</v>
      </c>
      <c r="K13" s="26">
        <f>IF(F13=0,"",F13/$F$13*100)</f>
        <v>100</v>
      </c>
      <c r="L13" s="18"/>
      <c r="M13" s="16"/>
    </row>
    <row r="14" spans="1:15">
      <c r="A14" s="60"/>
      <c r="B14" s="11" t="s">
        <v>3</v>
      </c>
      <c r="C14" s="24">
        <f>C13-SUM(C15:C27)</f>
        <v>2877.0696666666636</v>
      </c>
      <c r="D14" s="24">
        <f>D13-SUM(D15:D27)</f>
        <v>2809.5643333333255</v>
      </c>
      <c r="E14" s="24">
        <f>E13-SUM(E15:E27)</f>
        <v>2861.0536666666576</v>
      </c>
      <c r="F14" s="24">
        <f>F13-SUM(F15:F27)</f>
        <v>2878.3946666666661</v>
      </c>
      <c r="G14" s="25">
        <f>G13-SUM(G15:G27)</f>
        <v>3050.8516667000004</v>
      </c>
      <c r="H14" s="51">
        <f t="shared" ref="H14:H27" si="0">IF(OR(OR(G14=0,F14=0),G14=""),"",(G14/F14-1)*100)</f>
        <v>5.9914299463682763</v>
      </c>
      <c r="I14" s="50">
        <f t="shared" ref="I14:I27" si="1">IF(OR(OR(G14=0,F14=0),F14=""),"",(F14/E14-1)*100)</f>
        <v>0.60610537306740042</v>
      </c>
      <c r="J14" s="51">
        <f t="shared" ref="J14:J27" si="2">IF(G14=0,"",G14/$G$13*100)</f>
        <v>37.697189818965612</v>
      </c>
      <c r="K14" s="50">
        <f t="shared" ref="K14:K27" si="3">IF(F14=0,"",F14/$F$13*100)</f>
        <v>37.573803101889595</v>
      </c>
      <c r="L14" s="18"/>
      <c r="M14" s="16"/>
    </row>
    <row r="15" spans="1:15">
      <c r="A15" s="60"/>
      <c r="B15" s="12" t="str">
        <f>+[3]Cuadro44!A3</f>
        <v>Bogotá</v>
      </c>
      <c r="C15" s="97">
        <f>+[3]Cuadro44!B3</f>
        <v>1803.16166666667</v>
      </c>
      <c r="D15" s="97">
        <f>+[3]Cuadro44!C3</f>
        <v>1902.68366666667</v>
      </c>
      <c r="E15" s="97">
        <f>+[3]Cuadro44!D3</f>
        <v>1950.52966666667</v>
      </c>
      <c r="F15" s="97">
        <f>+[3]Cuadro44!E3</f>
        <v>2112.9673333333299</v>
      </c>
      <c r="G15" s="97">
        <f>+[3]Cuadro44!F3</f>
        <v>2201.835</v>
      </c>
      <c r="H15" s="47">
        <f t="shared" si="0"/>
        <v>4.2058230273951391</v>
      </c>
      <c r="I15" s="33">
        <f t="shared" si="1"/>
        <v>8.3278747020677493</v>
      </c>
      <c r="J15" s="47">
        <f t="shared" si="2"/>
        <v>27.206498713463706</v>
      </c>
      <c r="K15" s="33">
        <f t="shared" si="3"/>
        <v>27.58211702613098</v>
      </c>
      <c r="L15" s="18"/>
      <c r="M15" s="16"/>
      <c r="O15" s="55"/>
    </row>
    <row r="16" spans="1:15">
      <c r="A16" s="60"/>
      <c r="B16" s="11" t="str">
        <f>+[3]Cuadro44!A4</f>
        <v>Medellín</v>
      </c>
      <c r="C16" s="52">
        <f>+[3]Cuadro44!B4</f>
        <v>793.41700000000003</v>
      </c>
      <c r="D16" s="52">
        <f>+[3]Cuadro44!C4</f>
        <v>842.14700000000005</v>
      </c>
      <c r="E16" s="52">
        <f>+[3]Cuadro44!D4</f>
        <v>836.56299999999999</v>
      </c>
      <c r="F16" s="52">
        <f>+[3]Cuadro44!E4</f>
        <v>883.267333333333</v>
      </c>
      <c r="G16" s="53">
        <f>+[3]Cuadro44!F4</f>
        <v>958.00166669999999</v>
      </c>
      <c r="H16" s="51">
        <f t="shared" si="0"/>
        <v>8.4611227593609293</v>
      </c>
      <c r="I16" s="50">
        <f t="shared" si="1"/>
        <v>5.5828829787275991</v>
      </c>
      <c r="J16" s="51">
        <f t="shared" si="2"/>
        <v>11.837340723791581</v>
      </c>
      <c r="K16" s="50">
        <f t="shared" si="3"/>
        <v>11.529938285853925</v>
      </c>
      <c r="L16" s="18"/>
      <c r="M16" s="16"/>
      <c r="N16" s="22" t="s">
        <v>2</v>
      </c>
      <c r="O16" s="31">
        <f>J15</f>
        <v>27.206498713463706</v>
      </c>
    </row>
    <row r="17" spans="1:15">
      <c r="A17" s="60"/>
      <c r="B17" s="11" t="str">
        <f>+[3]Cuadro44!A5</f>
        <v>Cali</v>
      </c>
      <c r="C17" s="52">
        <f>+[3]Cuadro44!B5</f>
        <v>513.41700000000003</v>
      </c>
      <c r="D17" s="52">
        <f>+[3]Cuadro44!C5</f>
        <v>487.333666666667</v>
      </c>
      <c r="E17" s="52">
        <f>+[3]Cuadro44!D5</f>
        <v>521.15099999999995</v>
      </c>
      <c r="F17" s="52">
        <f>+[3]Cuadro44!E5</f>
        <v>514.57966666666698</v>
      </c>
      <c r="G17" s="53">
        <f>+[3]Cuadro44!F5</f>
        <v>521.351</v>
      </c>
      <c r="H17" s="27">
        <f t="shared" si="0"/>
        <v>1.3158960161011146</v>
      </c>
      <c r="I17" s="26">
        <f t="shared" si="1"/>
        <v>-1.2609269354434627</v>
      </c>
      <c r="J17" s="27">
        <f t="shared" si="2"/>
        <v>6.441961051015638</v>
      </c>
      <c r="K17" s="26">
        <f t="shared" si="3"/>
        <v>6.7171869443323953</v>
      </c>
      <c r="L17" s="18"/>
      <c r="M17" s="16"/>
      <c r="N17" s="22" t="s">
        <v>12</v>
      </c>
      <c r="O17" s="31">
        <f>100-O16</f>
        <v>72.793501286536298</v>
      </c>
    </row>
    <row r="18" spans="1:15">
      <c r="A18" s="60"/>
      <c r="B18" s="11" t="str">
        <f>+[3]Cuadro44!A6</f>
        <v>Barranquilla</v>
      </c>
      <c r="C18" s="52">
        <f>+[3]Cuadro44!B6</f>
        <v>247.328</v>
      </c>
      <c r="D18" s="52">
        <f>+[3]Cuadro44!C6</f>
        <v>270.62833333333299</v>
      </c>
      <c r="E18" s="52">
        <f>+[3]Cuadro44!D6</f>
        <v>279.54366666666698</v>
      </c>
      <c r="F18" s="52">
        <f>+[3]Cuadro44!E6</f>
        <v>292.54733333333297</v>
      </c>
      <c r="G18" s="53">
        <f>+[3]Cuadro44!F6</f>
        <v>323.85833330000003</v>
      </c>
      <c r="H18" s="27">
        <f t="shared" si="0"/>
        <v>10.702883396647067</v>
      </c>
      <c r="I18" s="26">
        <f t="shared" si="1"/>
        <v>4.6517479081977564</v>
      </c>
      <c r="J18" s="27">
        <f t="shared" si="2"/>
        <v>4.0016855614843756</v>
      </c>
      <c r="K18" s="26">
        <f t="shared" si="3"/>
        <v>3.8188355571749897</v>
      </c>
      <c r="L18" s="18"/>
      <c r="M18" s="16"/>
    </row>
    <row r="19" spans="1:15">
      <c r="A19" s="60"/>
      <c r="B19" s="11" t="str">
        <f>+[3]Cuadro44!A7</f>
        <v>Bucaramanga</v>
      </c>
      <c r="C19" s="52">
        <f>+[3]Cuadro44!B7</f>
        <v>209.88300000000001</v>
      </c>
      <c r="D19" s="52">
        <f>+[3]Cuadro44!C7</f>
        <v>197.15666666666701</v>
      </c>
      <c r="E19" s="52">
        <f>+[3]Cuadro44!D7</f>
        <v>204.094666666667</v>
      </c>
      <c r="F19" s="52">
        <f>+[3]Cuadro44!E7</f>
        <v>194.69566666666699</v>
      </c>
      <c r="G19" s="53">
        <f>+[3]Cuadro44!F7</f>
        <v>222.99333329999999</v>
      </c>
      <c r="H19" s="27">
        <f t="shared" si="0"/>
        <v>14.534307372018018</v>
      </c>
      <c r="I19" s="26">
        <f t="shared" si="1"/>
        <v>-4.6052158802124428</v>
      </c>
      <c r="J19" s="27">
        <f t="shared" si="2"/>
        <v>2.75536896976269</v>
      </c>
      <c r="K19" s="26">
        <f t="shared" si="3"/>
        <v>2.5415057666835392</v>
      </c>
      <c r="L19" s="18"/>
      <c r="M19" s="16"/>
    </row>
    <row r="20" spans="1:15">
      <c r="A20" s="60"/>
      <c r="B20" s="11" t="str">
        <f>+[3]Cuadro44!A8</f>
        <v>Cartagena</v>
      </c>
      <c r="C20" s="52">
        <f>+[3]Cuadro44!B8</f>
        <v>122.152666666667</v>
      </c>
      <c r="D20" s="52">
        <f>+[3]Cuadro44!C8</f>
        <v>142.393333333333</v>
      </c>
      <c r="E20" s="52">
        <f>+[3]Cuadro44!D8</f>
        <v>141.88466666666699</v>
      </c>
      <c r="F20" s="52">
        <f>+[3]Cuadro44!E8</f>
        <v>133.72333333333299</v>
      </c>
      <c r="G20" s="53">
        <f>+[3]Cuadro44!F8</f>
        <v>147.1886667</v>
      </c>
      <c r="H20" s="27">
        <f t="shared" si="0"/>
        <v>10.069546601191792</v>
      </c>
      <c r="I20" s="26">
        <f t="shared" si="1"/>
        <v>-5.7520897254582204</v>
      </c>
      <c r="J20" s="27">
        <f t="shared" si="2"/>
        <v>1.8187049761721419</v>
      </c>
      <c r="K20" s="26">
        <f t="shared" si="3"/>
        <v>1.7455890448176918</v>
      </c>
      <c r="L20" s="18"/>
      <c r="M20" s="16"/>
    </row>
    <row r="21" spans="1:15">
      <c r="A21" s="60"/>
      <c r="B21" s="11" t="str">
        <f>+[3]Cuadro44!A9</f>
        <v>Pereira</v>
      </c>
      <c r="C21" s="52">
        <f>+[3]Cuadro44!B9</f>
        <v>133.916333333333</v>
      </c>
      <c r="D21" s="52">
        <f>+[3]Cuadro44!C9</f>
        <v>127.536666666667</v>
      </c>
      <c r="E21" s="52">
        <f>+[3]Cuadro44!D9</f>
        <v>126.575666666667</v>
      </c>
      <c r="F21" s="52">
        <f>+[3]Cuadro44!E9</f>
        <v>132.80533333333301</v>
      </c>
      <c r="G21" s="53">
        <f>+[3]Cuadro44!F9</f>
        <v>129.08233329999999</v>
      </c>
      <c r="H21" s="27">
        <f t="shared" si="0"/>
        <v>-2.8033512961324614</v>
      </c>
      <c r="I21" s="26">
        <f t="shared" si="1"/>
        <v>4.9216937431359797</v>
      </c>
      <c r="J21" s="27">
        <f t="shared" si="2"/>
        <v>1.5949779773949198</v>
      </c>
      <c r="K21" s="26">
        <f t="shared" si="3"/>
        <v>1.7336057154824276</v>
      </c>
      <c r="L21" s="18"/>
      <c r="M21" s="16"/>
    </row>
    <row r="22" spans="1:15">
      <c r="A22" s="60"/>
      <c r="B22" s="11" t="str">
        <f>+[3]Cuadro44!A10</f>
        <v>Cúcuta</v>
      </c>
      <c r="C22" s="52">
        <f>+[3]Cuadro44!B10</f>
        <v>98.495666666666693</v>
      </c>
      <c r="D22" s="52">
        <f>+[3]Cuadro44!C10</f>
        <v>130.04666666666699</v>
      </c>
      <c r="E22" s="52">
        <f>+[3]Cuadro44!D10</f>
        <v>133.69366666666701</v>
      </c>
      <c r="F22" s="52">
        <f>+[3]Cuadro44!E10</f>
        <v>118.103666666667</v>
      </c>
      <c r="G22" s="53">
        <f>+[3]Cuadro44!F10</f>
        <v>110.3176667</v>
      </c>
      <c r="H22" s="27">
        <f t="shared" si="0"/>
        <v>-6.5925133286860778</v>
      </c>
      <c r="I22" s="26">
        <f t="shared" si="1"/>
        <v>-11.660986184835465</v>
      </c>
      <c r="J22" s="27">
        <f t="shared" si="2"/>
        <v>1.363116426592305</v>
      </c>
      <c r="K22" s="26">
        <f t="shared" si="3"/>
        <v>1.5416940450641983</v>
      </c>
      <c r="L22" s="18"/>
      <c r="M22" s="16"/>
    </row>
    <row r="23" spans="1:15">
      <c r="A23" s="60"/>
      <c r="B23" s="11" t="str">
        <f>+[3]Cuadro44!A11</f>
        <v>Ibagué</v>
      </c>
      <c r="C23" s="52">
        <f>+[3]Cuadro44!B11</f>
        <v>101.514333333333</v>
      </c>
      <c r="D23" s="52">
        <f>+[3]Cuadro44!C11</f>
        <v>98.430666666666696</v>
      </c>
      <c r="E23" s="52">
        <f>+[3]Cuadro44!D11</f>
        <v>98.519000000000005</v>
      </c>
      <c r="F23" s="52">
        <f>+[3]Cuadro44!E11</f>
        <v>98.853666666666697</v>
      </c>
      <c r="G23" s="53">
        <f>+[3]Cuadro44!F11</f>
        <v>105.6803333</v>
      </c>
      <c r="H23" s="27">
        <f t="shared" si="0"/>
        <v>6.9058304699538775</v>
      </c>
      <c r="I23" s="26">
        <f t="shared" si="1"/>
        <v>0.33969758794414329</v>
      </c>
      <c r="J23" s="27">
        <f t="shared" si="2"/>
        <v>1.3058162178205295</v>
      </c>
      <c r="K23" s="26">
        <f t="shared" si="3"/>
        <v>1.2904096336221078</v>
      </c>
      <c r="L23" s="18"/>
      <c r="M23" s="16"/>
    </row>
    <row r="24" spans="1:15">
      <c r="A24" s="60"/>
      <c r="B24" s="11" t="str">
        <f>+[3]Cuadro44!A12</f>
        <v>Manizales</v>
      </c>
      <c r="C24" s="52">
        <f>+[3]Cuadro44!B12</f>
        <v>97.283666666666704</v>
      </c>
      <c r="D24" s="52">
        <f>+[3]Cuadro44!C12</f>
        <v>92.58</v>
      </c>
      <c r="E24" s="52">
        <f>+[3]Cuadro44!D12</f>
        <v>89.241</v>
      </c>
      <c r="F24" s="52">
        <f>+[3]Cuadro44!E12</f>
        <v>97.274666666666704</v>
      </c>
      <c r="G24" s="53">
        <f>+[3]Cuadro44!F12</f>
        <v>103.45399999999999</v>
      </c>
      <c r="H24" s="27">
        <f t="shared" si="0"/>
        <v>6.3524590163933858</v>
      </c>
      <c r="I24" s="26">
        <f t="shared" si="1"/>
        <v>9.002214975926659</v>
      </c>
      <c r="J24" s="27">
        <f t="shared" si="2"/>
        <v>1.2783070111532764</v>
      </c>
      <c r="K24" s="26">
        <f t="shared" si="3"/>
        <v>1.2697977850160269</v>
      </c>
      <c r="L24" s="18"/>
      <c r="M24" s="16"/>
    </row>
    <row r="25" spans="1:15">
      <c r="A25" s="60"/>
      <c r="B25" s="11" t="str">
        <f>+[3]Cuadro44!A13</f>
        <v>Villavicencio</v>
      </c>
      <c r="C25" s="52">
        <f>+[3]Cuadro44!B13</f>
        <v>71.506</v>
      </c>
      <c r="D25" s="52">
        <f>+[3]Cuadro44!C13</f>
        <v>72.891333333333293</v>
      </c>
      <c r="E25" s="52">
        <f>+[3]Cuadro44!D13</f>
        <v>75.550333333333299</v>
      </c>
      <c r="F25" s="52">
        <f>+[3]Cuadro44!E13</f>
        <v>83.182000000000002</v>
      </c>
      <c r="G25" s="53">
        <f>+[3]Cuadro44!F13</f>
        <v>87.636333329999999</v>
      </c>
      <c r="H25" s="27">
        <f t="shared" si="0"/>
        <v>5.3549245389627576</v>
      </c>
      <c r="I25" s="26">
        <f t="shared" si="1"/>
        <v>10.101433481431865</v>
      </c>
      <c r="J25" s="27">
        <f t="shared" si="2"/>
        <v>1.0828594286108275</v>
      </c>
      <c r="K25" s="26">
        <f t="shared" si="3"/>
        <v>1.0858358396143202</v>
      </c>
      <c r="L25" s="18"/>
      <c r="M25" s="16"/>
    </row>
    <row r="26" spans="1:15">
      <c r="A26" s="60"/>
      <c r="B26" s="11" t="str">
        <f>+[3]Cuadro44!A14</f>
        <v>Pasto</v>
      </c>
      <c r="C26" s="52">
        <f>+[3]Cuadro44!B14</f>
        <v>62.262666666666703</v>
      </c>
      <c r="D26" s="52">
        <f>+[3]Cuadro44!C14</f>
        <v>59.202666666666701</v>
      </c>
      <c r="E26" s="52">
        <f>+[3]Cuadro44!D14</f>
        <v>64.198666666666696</v>
      </c>
      <c r="F26" s="52">
        <f>+[3]Cuadro44!E14</f>
        <v>67.4256666666667</v>
      </c>
      <c r="G26" s="53">
        <f>+[3]Cuadro44!F14</f>
        <v>71.469666669999995</v>
      </c>
      <c r="H26" s="27">
        <f t="shared" si="0"/>
        <v>5.9977160082460568</v>
      </c>
      <c r="I26" s="26">
        <f t="shared" si="1"/>
        <v>5.0265841450497506</v>
      </c>
      <c r="J26" s="27">
        <f t="shared" si="2"/>
        <v>0.88309950305496765</v>
      </c>
      <c r="K26" s="26">
        <f t="shared" si="3"/>
        <v>0.88015682932071015</v>
      </c>
      <c r="L26" s="18"/>
      <c r="M26" s="16"/>
    </row>
    <row r="27" spans="1:15">
      <c r="A27" s="60"/>
      <c r="B27" s="11" t="str">
        <f>+[3]Cuadro44!A15</f>
        <v>Montería</v>
      </c>
      <c r="C27" s="52">
        <f>+[3]Cuadro44!B15</f>
        <v>53.094333333333303</v>
      </c>
      <c r="D27" s="52">
        <f>+[3]Cuadro44!C15</f>
        <v>48.093333333333298</v>
      </c>
      <c r="E27" s="52">
        <f>+[3]Cuadro44!D15</f>
        <v>47.327666666666701</v>
      </c>
      <c r="F27" s="52">
        <f>+[3]Cuadro44!E15</f>
        <v>52.822000000000003</v>
      </c>
      <c r="G27" s="53">
        <f>+[3]Cuadro44!F15</f>
        <v>59.328000000000003</v>
      </c>
      <c r="H27" s="27">
        <f t="shared" si="0"/>
        <v>12.316837681269167</v>
      </c>
      <c r="I27" s="26">
        <f t="shared" si="1"/>
        <v>11.609136305050537</v>
      </c>
      <c r="J27" s="27">
        <f t="shared" si="2"/>
        <v>0.73307362071743554</v>
      </c>
      <c r="K27" s="26">
        <f t="shared" si="3"/>
        <v>0.68952442499708611</v>
      </c>
      <c r="L27" s="18"/>
      <c r="M27" s="16"/>
    </row>
    <row r="28" spans="1:15" ht="14.25" customHeight="1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tr">
        <f>IF(G29="","",1)</f>
        <v/>
      </c>
    </row>
    <row r="30" spans="1:1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tr">
        <f>IF(G30="","",1)</f>
        <v/>
      </c>
    </row>
    <row r="31" spans="1:1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tr">
        <f>IF(G31="","",1)</f>
        <v/>
      </c>
    </row>
    <row r="32" spans="1:15">
      <c r="A32" s="60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tr">
        <f>IF(G32="","",1)</f>
        <v/>
      </c>
    </row>
    <row r="33" spans="1:14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tr">
        <f>IF(G33="","",1)</f>
        <v/>
      </c>
    </row>
    <row r="34" spans="1:14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tr">
        <f>IF(G35="","",1)</f>
        <v/>
      </c>
    </row>
    <row r="36" spans="1:14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tr">
        <f>IF(G36="","",1)</f>
        <v/>
      </c>
    </row>
    <row r="37" spans="1:14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tr">
        <f>IF(G37="","",1)</f>
        <v/>
      </c>
    </row>
    <row r="38" spans="1:14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tr">
        <f>IF(G38="","",1)</f>
        <v/>
      </c>
    </row>
    <row r="39" spans="1:14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0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>
  <sheetPr codeName="Hoja43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132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54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52">
        <f>+'Población total'!C11</f>
        <v>2008</v>
      </c>
      <c r="D11" s="152">
        <f>+'Población total'!D11</f>
        <v>2009</v>
      </c>
      <c r="E11" s="152">
        <f>+'Población total'!E11</f>
        <v>2010</v>
      </c>
      <c r="F11" s="152">
        <f>+'Población total'!F11</f>
        <v>2011</v>
      </c>
      <c r="G11" s="152">
        <f>+'Población total'!G11</f>
        <v>2012</v>
      </c>
      <c r="H11" s="186"/>
      <c r="I11" s="186"/>
      <c r="J11" s="186"/>
      <c r="K11" s="186"/>
      <c r="L11" s="18"/>
      <c r="O11" s="75"/>
    </row>
    <row r="12" spans="1:15" ht="12" customHeight="1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>
      <c r="A13" s="16"/>
      <c r="B13" s="12" t="str">
        <f>+[3]Cuadro45!A2</f>
        <v>Colombia</v>
      </c>
      <c r="C13" s="25">
        <f>+[3]Cuadro45!B2</f>
        <v>10185.604666666701</v>
      </c>
      <c r="D13" s="25">
        <f>+[3]Cuadro45!C2</f>
        <v>11208.130666666701</v>
      </c>
      <c r="E13" s="25">
        <f>+[3]Cuadro45!D2</f>
        <v>11615.688</v>
      </c>
      <c r="F13" s="25">
        <f>+[3]Cuadro45!E2</f>
        <v>12111.732</v>
      </c>
      <c r="G13" s="25">
        <f>+[3]Cuadro45!F2</f>
        <v>12678.36</v>
      </c>
      <c r="H13" s="27">
        <f>IF(OR(OR(G13=0,F13=0),G13=""),"",(G13/F13-1)*100)</f>
        <v>4.6783399764790179</v>
      </c>
      <c r="I13" s="26">
        <f>IF(OR(OR(G13=0,F13=0),F13=""),"",(F13/E13-1)*100)</f>
        <v>4.2704659422670321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C13-SUM(C15:C38)</f>
        <v>5935.4136666666973</v>
      </c>
      <c r="D14" s="24">
        <f>D13-SUM(D15:D38)</f>
        <v>6759.6130000000367</v>
      </c>
      <c r="E14" s="24">
        <f>E13-SUM(E15:E38)</f>
        <v>7014.8036666666703</v>
      </c>
      <c r="F14" s="24">
        <f>F13-SUM(F15:F38)</f>
        <v>6261.8000000000029</v>
      </c>
      <c r="G14" s="25">
        <f>G13-SUM(G15:G38)</f>
        <v>6606.6300000300007</v>
      </c>
      <c r="H14" s="51">
        <f>IF(OR(OR(G14=0,F14=0),G14=""),"",(G14/F14-1)*100)</f>
        <v>5.5068830053658369</v>
      </c>
      <c r="I14" s="50">
        <f>IF(OR(OR(G14=0,F14=0),F14=""),"",(F14/E14-1)*100)</f>
        <v>-10.734493828313852</v>
      </c>
      <c r="J14" s="51">
        <f>IF(G14=0,"",G14/$G$13*100)</f>
        <v>52.109499967109315</v>
      </c>
      <c r="K14" s="50">
        <f>IF(F14=0,"",F14/$F$13*100)</f>
        <v>51.700285310143947</v>
      </c>
      <c r="L14" s="18"/>
    </row>
    <row r="15" spans="1:15">
      <c r="A15" s="16"/>
      <c r="B15" s="12" t="str">
        <f>+[3]Cuadro45!A3</f>
        <v>Bogotá</v>
      </c>
      <c r="C15" s="28">
        <f>+[3]Cuadro45!B3</f>
        <v>1557.6106666666701</v>
      </c>
      <c r="D15" s="28">
        <f>+[3]Cuadro45!C3</f>
        <v>1524.19333333333</v>
      </c>
      <c r="E15" s="28">
        <f>+[3]Cuadro45!D3</f>
        <v>1619.2183333333301</v>
      </c>
      <c r="F15" s="28">
        <f>+[3]Cuadro45!E3</f>
        <v>1745.94433333333</v>
      </c>
      <c r="G15" s="97">
        <f>+[3]Cuadro45!F3</f>
        <v>1817.7619999999999</v>
      </c>
      <c r="H15" s="47">
        <f>IF(OR(OR(G15=0,F15=0),G15=""),"",(G15/F15-1)*100)</f>
        <v>4.113399568104037</v>
      </c>
      <c r="I15" s="33">
        <f>IF(OR(OR(G15=0,F15=0),F15=""),"",(F15/E15-1)*100)</f>
        <v>7.8263688961031752</v>
      </c>
      <c r="J15" s="47">
        <f>IF(G15=0,"",G15/$G$13*100)</f>
        <v>14.337516839717438</v>
      </c>
      <c r="K15" s="33">
        <f>IF(F15=0,"",F15/$F$13*100)</f>
        <v>14.415315112102297</v>
      </c>
      <c r="L15" s="18"/>
    </row>
    <row r="16" spans="1:15">
      <c r="A16" s="16"/>
      <c r="B16" s="11" t="str">
        <f>+[3]Cuadro45!A4</f>
        <v>Medellín</v>
      </c>
      <c r="C16" s="52">
        <f>+[3]Cuadro45!B4</f>
        <v>614.20333333333303</v>
      </c>
      <c r="D16" s="52">
        <f>+[3]Cuadro45!C4</f>
        <v>649.46133333333296</v>
      </c>
      <c r="E16" s="52">
        <f>+[3]Cuadro45!D4</f>
        <v>695.43700000000001</v>
      </c>
      <c r="F16" s="52">
        <f>+[3]Cuadro45!E4</f>
        <v>722.39033333333305</v>
      </c>
      <c r="G16" s="53">
        <f>+[3]Cuadro45!F4</f>
        <v>689.69933330000003</v>
      </c>
      <c r="H16" s="51">
        <f>IF(OR(OR(G16=0,F16=0),G16=""),"",(G16/F16-1)*100)</f>
        <v>-4.5253927862637049</v>
      </c>
      <c r="I16" s="50">
        <f>IF(OR(OR(G16=0,F16=0),F16=""),"",(F16/E16-1)*100)</f>
        <v>3.875740481644363</v>
      </c>
      <c r="J16" s="51">
        <f>IF(G16=0,"",G16/$G$13*100)</f>
        <v>5.4399727827573914</v>
      </c>
      <c r="K16" s="50">
        <f>IF(F16=0,"",F16/$F$13*100)</f>
        <v>5.9643850551955166</v>
      </c>
      <c r="L16" s="18"/>
      <c r="N16" s="22" t="s">
        <v>2</v>
      </c>
      <c r="O16" s="31">
        <f>J15</f>
        <v>14.337516839717438</v>
      </c>
    </row>
    <row r="17" spans="1:15">
      <c r="A17" s="16"/>
      <c r="B17" s="11" t="str">
        <f>+[3]Cuadro45!A5</f>
        <v>Cali</v>
      </c>
      <c r="C17" s="52">
        <f>+[3]Cuadro45!B5</f>
        <v>505.36766666666699</v>
      </c>
      <c r="D17" s="52">
        <f>+[3]Cuadro45!C5</f>
        <v>578.50866666666695</v>
      </c>
      <c r="E17" s="52">
        <f>+[3]Cuadro45!D5</f>
        <v>557.58833333333303</v>
      </c>
      <c r="F17" s="52">
        <f>+[3]Cuadro45!E5</f>
        <v>514.83666666666704</v>
      </c>
      <c r="G17" s="53">
        <f>+[3]Cuadro45!F5</f>
        <v>573.85833330000003</v>
      </c>
      <c r="H17" s="51">
        <f t="shared" ref="H17:H37" si="0">IF(OR(OR(G17=0,F17=0),G17=""),"",(G17/F17-1)*100)</f>
        <v>11.464153673333222</v>
      </c>
      <c r="I17" s="50">
        <f t="shared" ref="I17:I35" si="1">IF(OR(OR(G17=0,F17=0),F17=""),"",(F17/E17-1)*100)</f>
        <v>-7.6672455485377817</v>
      </c>
      <c r="J17" s="51">
        <f t="shared" ref="J17:J37" si="2">IF(G17=0,"",G17/$G$13*100)</f>
        <v>4.5262820530415606</v>
      </c>
      <c r="K17" s="50">
        <f t="shared" ref="K17:K37" si="3">IF(F17=0,"",F17/$F$13*100)</f>
        <v>4.2507270361222247</v>
      </c>
      <c r="L17" s="18"/>
      <c r="N17" s="22" t="s">
        <v>12</v>
      </c>
      <c r="O17" s="31">
        <f>100-O16</f>
        <v>85.662483160282562</v>
      </c>
    </row>
    <row r="18" spans="1:15">
      <c r="A18" s="16"/>
      <c r="B18" s="11" t="str">
        <f>+[3]Cuadro45!A6</f>
        <v>Barranquilla</v>
      </c>
      <c r="C18" s="52">
        <f>+[3]Cuadro45!B6</f>
        <v>388.32833333333298</v>
      </c>
      <c r="D18" s="52">
        <f>+[3]Cuadro45!C6</f>
        <v>401.31866666666701</v>
      </c>
      <c r="E18" s="52">
        <f>+[3]Cuadro45!D6</f>
        <v>403.315333333333</v>
      </c>
      <c r="F18" s="52">
        <f>+[3]Cuadro45!E6</f>
        <v>444.86</v>
      </c>
      <c r="G18" s="53">
        <f>+[3]Cuadro45!F6</f>
        <v>465.19266670000002</v>
      </c>
      <c r="H18" s="51">
        <f t="shared" si="0"/>
        <v>4.5705765184552494</v>
      </c>
      <c r="I18" s="50">
        <f t="shared" si="1"/>
        <v>10.30079028320281</v>
      </c>
      <c r="J18" s="51">
        <f t="shared" si="2"/>
        <v>3.6691864460387622</v>
      </c>
      <c r="K18" s="50">
        <f t="shared" si="3"/>
        <v>3.6729676647402703</v>
      </c>
      <c r="L18" s="18"/>
    </row>
    <row r="19" spans="1:15">
      <c r="A19" s="16"/>
      <c r="B19" s="11" t="str">
        <f>+[3]Cuadro45!A7</f>
        <v>Bucaramanga</v>
      </c>
      <c r="C19" s="52">
        <f>+[3]Cuadro45!B7</f>
        <v>245.06266666666701</v>
      </c>
      <c r="D19" s="52">
        <f>+[3]Cuadro45!C7</f>
        <v>307.91666666666703</v>
      </c>
      <c r="E19" s="52">
        <f>+[3]Cuadro45!D7</f>
        <v>324.99299999999999</v>
      </c>
      <c r="F19" s="52">
        <f>+[3]Cuadro45!E7</f>
        <v>324.56133333333298</v>
      </c>
      <c r="G19" s="53">
        <f>+[3]Cuadro45!F7</f>
        <v>318.28866670000002</v>
      </c>
      <c r="H19" s="51">
        <f t="shared" si="0"/>
        <v>-1.9326598670614814</v>
      </c>
      <c r="I19" s="50">
        <f t="shared" si="1"/>
        <v>-0.13282337363174079</v>
      </c>
      <c r="J19" s="51">
        <f t="shared" si="2"/>
        <v>2.5104876868932577</v>
      </c>
      <c r="K19" s="50">
        <f t="shared" si="3"/>
        <v>2.6797268411597366</v>
      </c>
      <c r="L19" s="18"/>
    </row>
    <row r="20" spans="1:15">
      <c r="A20" s="16"/>
      <c r="B20" s="11" t="str">
        <f>+[3]Cuadro45!A8</f>
        <v>Cartagena</v>
      </c>
      <c r="C20" s="52">
        <f>+[3]Cuadro45!B8</f>
        <v>187.196333333333</v>
      </c>
      <c r="D20" s="52">
        <f>+[3]Cuadro45!C8</f>
        <v>198.55600000000001</v>
      </c>
      <c r="E20" s="52">
        <f>+[3]Cuadro45!D8</f>
        <v>208.976333333333</v>
      </c>
      <c r="F20" s="52">
        <f>+[3]Cuadro45!E8</f>
        <v>238.094666666667</v>
      </c>
      <c r="G20" s="53">
        <f>+[3]Cuadro45!F8</f>
        <v>241.87066669999999</v>
      </c>
      <c r="H20" s="51">
        <f t="shared" si="0"/>
        <v>1.5859238202170278</v>
      </c>
      <c r="I20" s="50">
        <f t="shared" si="1"/>
        <v>13.933794735927375</v>
      </c>
      <c r="J20" s="51">
        <f t="shared" si="2"/>
        <v>1.9077441143807241</v>
      </c>
      <c r="K20" s="50">
        <f t="shared" si="3"/>
        <v>1.9658184862963199</v>
      </c>
      <c r="L20" s="18"/>
    </row>
    <row r="21" spans="1:15">
      <c r="A21" s="16"/>
      <c r="B21" s="11" t="str">
        <f>+[3]Cuadro45!A9</f>
        <v>Cúcuta</v>
      </c>
      <c r="C21" s="52">
        <f>+[3]Cuadro45!B9</f>
        <v>215.89400000000001</v>
      </c>
      <c r="D21" s="52">
        <f>+[3]Cuadro45!C9</f>
        <v>191.18700000000001</v>
      </c>
      <c r="E21" s="52">
        <f>+[3]Cuadro45!D9</f>
        <v>189.18833333333299</v>
      </c>
      <c r="F21" s="52">
        <f>+[3]Cuadro45!E9</f>
        <v>212.53166666666701</v>
      </c>
      <c r="G21" s="53">
        <f>+[3]Cuadro45!F9</f>
        <v>233.06233330000001</v>
      </c>
      <c r="H21" s="51">
        <f t="shared" si="0"/>
        <v>9.66005064343336</v>
      </c>
      <c r="I21" s="50">
        <f t="shared" si="1"/>
        <v>12.338674865434296</v>
      </c>
      <c r="J21" s="51">
        <f t="shared" si="2"/>
        <v>1.8382687768765047</v>
      </c>
      <c r="K21" s="50">
        <f t="shared" si="3"/>
        <v>1.7547586642989377</v>
      </c>
      <c r="L21" s="18"/>
    </row>
    <row r="22" spans="1:15">
      <c r="A22" s="16"/>
      <c r="B22" s="11" t="str">
        <f>+[3]Cuadro45!A10</f>
        <v>Santa Marta</v>
      </c>
      <c r="C22" s="52">
        <f>+[3]Cuadro45!B10</f>
        <v>0</v>
      </c>
      <c r="D22" s="52">
        <f>+[3]Cuadro45!C10</f>
        <v>0</v>
      </c>
      <c r="E22" s="52">
        <f>+[3]Cuadro45!D10</f>
        <v>0</v>
      </c>
      <c r="F22" s="52">
        <f>+[3]Cuadro45!E10</f>
        <v>176.75299999999999</v>
      </c>
      <c r="G22" s="53">
        <f>+[3]Cuadro45!F10</f>
        <v>190.28333330000001</v>
      </c>
      <c r="H22" s="51">
        <f t="shared" si="0"/>
        <v>7.6549384168868473</v>
      </c>
      <c r="I22" s="50">
        <v>0</v>
      </c>
      <c r="J22" s="51">
        <f t="shared" si="2"/>
        <v>1.5008513190980537</v>
      </c>
      <c r="K22" s="50">
        <f t="shared" si="3"/>
        <v>1.4593536250636985</v>
      </c>
      <c r="L22" s="18"/>
    </row>
    <row r="23" spans="1:15">
      <c r="A23" s="16"/>
      <c r="B23" s="11" t="str">
        <f>+[3]Cuadro45!A11</f>
        <v>Valledupar</v>
      </c>
      <c r="C23" s="52">
        <f>+[3]Cuadro45!B11</f>
        <v>0</v>
      </c>
      <c r="D23" s="52">
        <f>+[3]Cuadro45!C11</f>
        <v>0</v>
      </c>
      <c r="E23" s="52">
        <f>+[3]Cuadro45!D11</f>
        <v>0</v>
      </c>
      <c r="F23" s="52">
        <f>+[3]Cuadro45!E11</f>
        <v>139.09399999999999</v>
      </c>
      <c r="G23" s="53">
        <f>+[3]Cuadro45!F11</f>
        <v>159.31666670000001</v>
      </c>
      <c r="H23" s="51">
        <f t="shared" si="0"/>
        <v>14.538849051720426</v>
      </c>
      <c r="I23" s="50">
        <v>0</v>
      </c>
      <c r="J23" s="51">
        <f t="shared" si="2"/>
        <v>1.2566031150716654</v>
      </c>
      <c r="K23" s="50">
        <f t="shared" si="3"/>
        <v>1.1484236936550445</v>
      </c>
      <c r="L23" s="18"/>
    </row>
    <row r="24" spans="1:15">
      <c r="A24" s="16"/>
      <c r="B24" s="11" t="str">
        <f>+[3]Cuadro45!A12</f>
        <v>Neiva</v>
      </c>
      <c r="C24" s="52">
        <f>+[3]Cuadro45!B12</f>
        <v>0</v>
      </c>
      <c r="D24" s="52">
        <f>+[3]Cuadro45!C12</f>
        <v>0</v>
      </c>
      <c r="E24" s="52">
        <f>+[3]Cuadro45!D12</f>
        <v>0</v>
      </c>
      <c r="F24" s="52">
        <f>+[3]Cuadro45!E12</f>
        <v>145.78333333333299</v>
      </c>
      <c r="G24" s="53">
        <f>+[3]Cuadro45!F12</f>
        <v>146.625</v>
      </c>
      <c r="H24" s="51">
        <f t="shared" si="0"/>
        <v>0.57734080256111042</v>
      </c>
      <c r="I24" s="50">
        <v>0</v>
      </c>
      <c r="J24" s="51">
        <f t="shared" si="2"/>
        <v>1.156498159067892</v>
      </c>
      <c r="K24" s="50">
        <f t="shared" si="3"/>
        <v>1.2036538897437046</v>
      </c>
      <c r="L24" s="18"/>
    </row>
    <row r="25" spans="1:15">
      <c r="A25" s="16"/>
      <c r="B25" s="11" t="str">
        <f>+[3]Cuadro45!A13</f>
        <v>Pereira</v>
      </c>
      <c r="C25" s="52">
        <f>+[3]Cuadro45!B13</f>
        <v>102.35899999999999</v>
      </c>
      <c r="D25" s="52">
        <f>+[3]Cuadro45!C13</f>
        <v>114.737333333333</v>
      </c>
      <c r="E25" s="52">
        <f>+[3]Cuadro45!D13</f>
        <v>123.21299999999999</v>
      </c>
      <c r="F25" s="52">
        <f>+[3]Cuadro45!E13</f>
        <v>135.97366666666699</v>
      </c>
      <c r="G25" s="53">
        <f>+[3]Cuadro45!F13</f>
        <v>140.0793333</v>
      </c>
      <c r="H25" s="51">
        <f t="shared" si="0"/>
        <v>3.019457174305562</v>
      </c>
      <c r="I25" s="50">
        <f t="shared" si="1"/>
        <v>10.356591160565042</v>
      </c>
      <c r="J25" s="51">
        <f t="shared" si="2"/>
        <v>1.1048695044153976</v>
      </c>
      <c r="K25" s="50">
        <f t="shared" si="3"/>
        <v>1.1226607942337807</v>
      </c>
      <c r="L25" s="18"/>
    </row>
    <row r="26" spans="1:15">
      <c r="A26" s="16"/>
      <c r="B26" s="11" t="str">
        <f>+[3]Cuadro45!A14</f>
        <v>Ibagué</v>
      </c>
      <c r="C26" s="52">
        <f>+[3]Cuadro45!B14</f>
        <v>107.298</v>
      </c>
      <c r="D26" s="52">
        <f>+[3]Cuadro45!C14</f>
        <v>130.596</v>
      </c>
      <c r="E26" s="52">
        <f>+[3]Cuadro45!D14</f>
        <v>118.983</v>
      </c>
      <c r="F26" s="52">
        <f>+[3]Cuadro45!E14</f>
        <v>128.833</v>
      </c>
      <c r="G26" s="53">
        <f>+[3]Cuadro45!F14</f>
        <v>137.2136667</v>
      </c>
      <c r="H26" s="51">
        <f t="shared" si="0"/>
        <v>6.5050621347015225</v>
      </c>
      <c r="I26" s="50">
        <f t="shared" si="1"/>
        <v>8.2784935663077874</v>
      </c>
      <c r="J26" s="51">
        <f t="shared" si="2"/>
        <v>1.0822666867008037</v>
      </c>
      <c r="K26" s="50">
        <f t="shared" si="3"/>
        <v>1.0637041836790972</v>
      </c>
      <c r="L26" s="18"/>
    </row>
    <row r="27" spans="1:15">
      <c r="A27" s="16"/>
      <c r="B27" s="11" t="str">
        <f>+[3]Cuadro45!A15</f>
        <v>Armenia</v>
      </c>
      <c r="C27" s="52">
        <f>+[3]Cuadro45!B15</f>
        <v>0</v>
      </c>
      <c r="D27" s="52">
        <f>+[3]Cuadro45!C15</f>
        <v>0</v>
      </c>
      <c r="E27" s="52">
        <f>+[3]Cuadro45!D15</f>
        <v>0</v>
      </c>
      <c r="F27" s="52">
        <f>+[3]Cuadro45!E15</f>
        <v>116.907</v>
      </c>
      <c r="G27" s="53">
        <f>+[3]Cuadro45!F15</f>
        <v>124.80633330000001</v>
      </c>
      <c r="H27" s="51">
        <f t="shared" si="0"/>
        <v>6.7569378223716337</v>
      </c>
      <c r="I27" s="50">
        <v>0</v>
      </c>
      <c r="J27" s="51">
        <f t="shared" si="2"/>
        <v>0.98440439694092929</v>
      </c>
      <c r="K27" s="50">
        <f t="shared" si="3"/>
        <v>0.96523767203567579</v>
      </c>
      <c r="L27" s="18"/>
    </row>
    <row r="28" spans="1:15">
      <c r="A28" s="16"/>
      <c r="B28" s="11" t="str">
        <f>+[3]Cuadro45!A16</f>
        <v>Sincelejo</v>
      </c>
      <c r="C28" s="52">
        <f>+[3]Cuadro45!B16</f>
        <v>0</v>
      </c>
      <c r="D28" s="52">
        <f>+[3]Cuadro45!C16</f>
        <v>0</v>
      </c>
      <c r="E28" s="52">
        <f>+[3]Cuadro45!D16</f>
        <v>0</v>
      </c>
      <c r="F28" s="52">
        <f>+[3]Cuadro45!E16</f>
        <v>100.844666666667</v>
      </c>
      <c r="G28" s="53">
        <f>+[3]Cuadro45!F16</f>
        <v>114.69666669999999</v>
      </c>
      <c r="H28" s="51">
        <f t="shared" si="0"/>
        <v>13.735976815828588</v>
      </c>
      <c r="I28" s="50" t="e">
        <f t="shared" si="1"/>
        <v>#DIV/0!</v>
      </c>
      <c r="J28" s="51">
        <f t="shared" si="2"/>
        <v>0.90466485176316169</v>
      </c>
      <c r="K28" s="50">
        <f t="shared" si="3"/>
        <v>0.83261970019372133</v>
      </c>
      <c r="L28" s="18"/>
    </row>
    <row r="29" spans="1:15">
      <c r="A29" s="16"/>
      <c r="B29" s="11" t="str">
        <f>+[3]Cuadro45!A17</f>
        <v>Villavicencio</v>
      </c>
      <c r="C29" s="52">
        <f>+[3]Cuadro45!B17</f>
        <v>100.75</v>
      </c>
      <c r="D29" s="52">
        <f>+[3]Cuadro45!C17</f>
        <v>104.06699999999999</v>
      </c>
      <c r="E29" s="52">
        <f>+[3]Cuadro45!D17</f>
        <v>101.527</v>
      </c>
      <c r="F29" s="52">
        <f>+[3]Cuadro45!E17</f>
        <v>111.759666666667</v>
      </c>
      <c r="G29" s="53">
        <f>+[3]Cuadro45!F17</f>
        <v>111.114</v>
      </c>
      <c r="H29" s="51">
        <f t="shared" si="0"/>
        <v>-0.57772780281526437</v>
      </c>
      <c r="I29" s="50">
        <v>0</v>
      </c>
      <c r="J29" s="51">
        <f t="shared" si="2"/>
        <v>0.87640672768402228</v>
      </c>
      <c r="K29" s="50">
        <f t="shared" si="3"/>
        <v>0.92273893334716295</v>
      </c>
      <c r="L29" s="18"/>
    </row>
    <row r="30" spans="1:15">
      <c r="A30" s="16"/>
      <c r="B30" s="11" t="str">
        <f>+[3]Cuadro45!A18</f>
        <v>Pasto</v>
      </c>
      <c r="C30" s="52">
        <f>+[3]Cuadro45!B18</f>
        <v>78.604333333333301</v>
      </c>
      <c r="D30" s="52">
        <f>+[3]Cuadro45!C18</f>
        <v>85.862333333333297</v>
      </c>
      <c r="E30" s="52">
        <f>+[3]Cuadro45!D18</f>
        <v>87.558999999999997</v>
      </c>
      <c r="F30" s="52">
        <f>+[3]Cuadro45!E18</f>
        <v>92.034999999999997</v>
      </c>
      <c r="G30" s="53">
        <f>+[3]Cuadro45!F18</f>
        <v>101.56833330000001</v>
      </c>
      <c r="H30" s="51">
        <f t="shared" si="0"/>
        <v>10.358378117020717</v>
      </c>
      <c r="I30" s="50">
        <v>0</v>
      </c>
      <c r="J30" s="51">
        <f t="shared" si="2"/>
        <v>0.80111570660558618</v>
      </c>
      <c r="K30" s="50">
        <f t="shared" si="3"/>
        <v>0.75988306214173162</v>
      </c>
      <c r="L30" s="18"/>
    </row>
    <row r="31" spans="1:15">
      <c r="A31" s="16"/>
      <c r="B31" s="11" t="str">
        <f>+[3]Cuadro45!A19</f>
        <v>Popayán</v>
      </c>
      <c r="C31" s="52">
        <f>+[3]Cuadro45!B19</f>
        <v>0</v>
      </c>
      <c r="D31" s="52">
        <f>+[3]Cuadro45!C19</f>
        <v>0</v>
      </c>
      <c r="E31" s="52">
        <f>+[3]Cuadro45!D19</f>
        <v>0</v>
      </c>
      <c r="F31" s="52">
        <f>+[3]Cuadro45!E19</f>
        <v>94.696666666666701</v>
      </c>
      <c r="G31" s="53">
        <f>+[3]Cuadro45!F19</f>
        <v>94.296999999999997</v>
      </c>
      <c r="H31" s="51">
        <f t="shared" si="0"/>
        <v>-0.42204935055796255</v>
      </c>
      <c r="I31" s="50" t="e">
        <f t="shared" si="1"/>
        <v>#DIV/0!</v>
      </c>
      <c r="J31" s="51">
        <f t="shared" si="2"/>
        <v>0.74376338895566929</v>
      </c>
      <c r="K31" s="50">
        <f t="shared" si="3"/>
        <v>0.78185899974228878</v>
      </c>
      <c r="L31" s="18"/>
    </row>
    <row r="32" spans="1:15">
      <c r="A32" s="16"/>
      <c r="B32" s="66" t="str">
        <f>+[3]Cuadro45!A20</f>
        <v>Montería</v>
      </c>
      <c r="C32" s="52">
        <f>+[3]Cuadro45!B20</f>
        <v>86.382999999999996</v>
      </c>
      <c r="D32" s="52">
        <f>+[3]Cuadro45!C20</f>
        <v>90.075999999999993</v>
      </c>
      <c r="E32" s="52">
        <f>+[3]Cuadro45!D20</f>
        <v>95.718666666666707</v>
      </c>
      <c r="F32" s="52">
        <f>+[3]Cuadro45!E20</f>
        <v>92.686666666666696</v>
      </c>
      <c r="G32" s="53">
        <f>+[3]Cuadro45!F20</f>
        <v>92.08966667</v>
      </c>
      <c r="H32" s="51">
        <f t="shared" si="0"/>
        <v>-0.64410558512554283</v>
      </c>
      <c r="I32" s="50">
        <f t="shared" si="1"/>
        <v>-3.1676162086113568</v>
      </c>
      <c r="J32" s="51">
        <f t="shared" si="2"/>
        <v>0.72635314559611808</v>
      </c>
      <c r="K32" s="50">
        <f t="shared" si="3"/>
        <v>0.76526352025182443</v>
      </c>
      <c r="L32" s="18"/>
    </row>
    <row r="33" spans="1:14">
      <c r="A33" s="16"/>
      <c r="B33" s="11" t="str">
        <f>+[3]Cuadro45!A21</f>
        <v>Riohacha</v>
      </c>
      <c r="C33" s="52">
        <f>+[3]Cuadro45!B21</f>
        <v>0</v>
      </c>
      <c r="D33" s="52">
        <f>+[3]Cuadro45!C21</f>
        <v>0</v>
      </c>
      <c r="E33" s="52">
        <f>+[3]Cuadro45!D21</f>
        <v>0</v>
      </c>
      <c r="F33" s="52">
        <f>+[3]Cuadro45!E21</f>
        <v>72.530666666666704</v>
      </c>
      <c r="G33" s="53">
        <f>+[3]Cuadro45!F21</f>
        <v>81.037333329999996</v>
      </c>
      <c r="H33" s="51">
        <f t="shared" si="0"/>
        <v>11.7283723620353</v>
      </c>
      <c r="I33" s="50">
        <v>0</v>
      </c>
      <c r="J33" s="51">
        <f t="shared" si="2"/>
        <v>0.63917835847854132</v>
      </c>
      <c r="K33" s="50">
        <f t="shared" si="3"/>
        <v>0.59884636372953681</v>
      </c>
      <c r="L33" s="18"/>
    </row>
    <row r="34" spans="1:14">
      <c r="A34" s="16"/>
      <c r="B34" s="11" t="str">
        <f>+[3]Cuadro45!A22</f>
        <v>Manizales</v>
      </c>
      <c r="C34" s="52">
        <f>+[3]Cuadro45!B22</f>
        <v>61.133666666666699</v>
      </c>
      <c r="D34" s="52">
        <f>+[3]Cuadro45!C22</f>
        <v>72.037333333333294</v>
      </c>
      <c r="E34" s="52">
        <f>+[3]Cuadro45!D22</f>
        <v>75.167000000000002</v>
      </c>
      <c r="F34" s="52">
        <f>+[3]Cuadro45!E22</f>
        <v>77.210333333333395</v>
      </c>
      <c r="G34" s="53">
        <f>+[3]Cuadro45!F22</f>
        <v>73.702666669999999</v>
      </c>
      <c r="H34" s="51">
        <f t="shared" si="0"/>
        <v>-4.5430015800994594</v>
      </c>
      <c r="I34" s="50">
        <v>0</v>
      </c>
      <c r="J34" s="51">
        <f t="shared" si="2"/>
        <v>0.58132650177152245</v>
      </c>
      <c r="K34" s="50">
        <f t="shared" si="3"/>
        <v>0.63748383248022167</v>
      </c>
      <c r="L34" s="18"/>
    </row>
    <row r="35" spans="1:14">
      <c r="A35" s="16"/>
      <c r="B35" s="11" t="str">
        <f>+[3]Cuadro45!A23</f>
        <v>Tunja</v>
      </c>
      <c r="C35" s="52">
        <f>+[3]Cuadro45!B23</f>
        <v>0</v>
      </c>
      <c r="D35" s="52">
        <f>+[3]Cuadro45!C23</f>
        <v>0</v>
      </c>
      <c r="E35" s="52">
        <f>+[3]Cuadro45!D23</f>
        <v>0</v>
      </c>
      <c r="F35" s="52">
        <f>+[3]Cuadro45!E23</f>
        <v>72.009333333333302</v>
      </c>
      <c r="G35" s="53">
        <f>+[3]Cuadro45!F23</f>
        <v>73.658000000000001</v>
      </c>
      <c r="H35" s="51">
        <f t="shared" si="0"/>
        <v>2.2895180254411951</v>
      </c>
      <c r="I35" s="50" t="e">
        <f t="shared" si="1"/>
        <v>#DIV/0!</v>
      </c>
      <c r="J35" s="51">
        <f t="shared" si="2"/>
        <v>0.58097419540066697</v>
      </c>
      <c r="K35" s="50">
        <f t="shared" si="3"/>
        <v>0.59454199724146228</v>
      </c>
      <c r="L35" s="18"/>
    </row>
    <row r="36" spans="1:14">
      <c r="A36" s="16"/>
      <c r="B36" s="11" t="str">
        <f>+[3]Cuadro45!A24</f>
        <v>Florencia</v>
      </c>
      <c r="C36" s="52">
        <f>+[3]Cuadro45!B24</f>
        <v>0</v>
      </c>
      <c r="D36" s="52">
        <f>+[3]Cuadro45!C24</f>
        <v>0</v>
      </c>
      <c r="E36" s="52">
        <f>+[3]Cuadro45!D24</f>
        <v>0</v>
      </c>
      <c r="F36" s="52">
        <f>+[3]Cuadro45!E24</f>
        <v>53.567</v>
      </c>
      <c r="G36" s="53">
        <f>+[3]Cuadro45!F24</f>
        <v>54.576000000000001</v>
      </c>
      <c r="H36" s="51">
        <f t="shared" si="0"/>
        <v>1.883622379450034</v>
      </c>
      <c r="I36" s="50">
        <v>0</v>
      </c>
      <c r="J36" s="51">
        <f t="shared" si="2"/>
        <v>0.43046577002072817</v>
      </c>
      <c r="K36" s="50">
        <f t="shared" si="3"/>
        <v>0.44227365664960222</v>
      </c>
      <c r="L36" s="18"/>
    </row>
    <row r="37" spans="1:14">
      <c r="A37" s="16"/>
      <c r="B37" s="11" t="str">
        <f>+[3]Cuadro45!A25</f>
        <v>Quibdó</v>
      </c>
      <c r="C37" s="52">
        <f>+[3]Cuadro45!B25</f>
        <v>0</v>
      </c>
      <c r="D37" s="52">
        <f>+[3]Cuadro45!C25</f>
        <v>0</v>
      </c>
      <c r="E37" s="52">
        <f>+[3]Cuadro45!D25</f>
        <v>0</v>
      </c>
      <c r="F37" s="52">
        <f>+[3]Cuadro45!E25</f>
        <v>36.029000000000003</v>
      </c>
      <c r="G37" s="53">
        <f>+[3]Cuadro45!F25</f>
        <v>36.932000000000002</v>
      </c>
      <c r="H37" s="51">
        <f t="shared" si="0"/>
        <v>2.5063143578783809</v>
      </c>
      <c r="I37" s="50">
        <v>0</v>
      </c>
      <c r="J37" s="51">
        <f t="shared" si="2"/>
        <v>0.29129950561429085</v>
      </c>
      <c r="K37" s="50">
        <f t="shared" si="3"/>
        <v>0.29747190575220789</v>
      </c>
      <c r="L37" s="18"/>
    </row>
    <row r="38" spans="1:14">
      <c r="A38" s="16"/>
      <c r="B38" s="154"/>
      <c r="C38" s="154"/>
      <c r="D38" s="154"/>
      <c r="E38" s="154"/>
      <c r="F38" s="154"/>
      <c r="G38" s="154"/>
      <c r="H38" s="154"/>
      <c r="I38" s="154"/>
      <c r="J38" s="154"/>
      <c r="K38" s="154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ht="14.25" customHeight="1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tr">
        <f>IF(G48="","",1)</f>
        <v/>
      </c>
    </row>
    <row r="49" spans="1:12">
      <c r="A49" s="16"/>
      <c r="B49" s="66" t="str">
        <f>+Índice!$B$47</f>
        <v>Fuente: Departamento Administrativo Nacional de Estadística, Gran Encuesta Integrada de Hogares (GEIH) Julio 2012.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102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6"/>
      <c r="B51" s="66" t="s">
        <v>107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>
      <c r="A52" s="16"/>
      <c r="B52" s="66" t="s">
        <v>103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>
      <c r="A53" s="19"/>
      <c r="B53" s="83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>
  <sheetPr codeName="Hoja44" enableFormatConditionsCalculation="0">
    <tabColor rgb="FF53722D"/>
    <pageSetUpPr fitToPage="1"/>
  </sheetPr>
  <dimension ref="A1:P47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116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13"/>
      <c r="L6" s="18"/>
    </row>
    <row r="7" spans="1:16">
      <c r="A7" s="16"/>
      <c r="B7" s="154"/>
      <c r="C7" s="185" t="s">
        <v>46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6">
      <c r="A8" s="16"/>
      <c r="B8" s="143"/>
      <c r="C8" s="183" t="s">
        <v>165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6">
      <c r="A9" s="16"/>
      <c r="B9" s="10"/>
      <c r="C9" s="67"/>
      <c r="D9" s="67"/>
      <c r="E9" s="67"/>
      <c r="F9" s="67"/>
      <c r="G9" s="67"/>
      <c r="H9" s="67"/>
      <c r="I9" s="10"/>
      <c r="J9" s="10"/>
      <c r="K9" s="113"/>
      <c r="L9" s="18"/>
    </row>
    <row r="10" spans="1:16" ht="15.75" customHeight="1">
      <c r="A10" s="16"/>
      <c r="B10" s="11"/>
      <c r="C10" s="188" t="s">
        <v>1</v>
      </c>
      <c r="D10" s="188"/>
      <c r="E10" s="188"/>
      <c r="F10" s="188"/>
      <c r="G10" s="188"/>
      <c r="H10" s="188"/>
      <c r="I10" s="188"/>
      <c r="J10" s="188"/>
      <c r="K10" s="186" t="s">
        <v>163</v>
      </c>
      <c r="L10" s="18"/>
    </row>
    <row r="11" spans="1:16" ht="15.75" customHeight="1">
      <c r="A11" s="16"/>
      <c r="B11" s="11"/>
      <c r="C11" s="138">
        <v>2005</v>
      </c>
      <c r="D11" s="142">
        <v>2006</v>
      </c>
      <c r="E11" s="142">
        <v>2007</v>
      </c>
      <c r="F11" s="144">
        <v>2008</v>
      </c>
      <c r="G11" s="144">
        <v>2009</v>
      </c>
      <c r="H11" s="144">
        <v>2010</v>
      </c>
      <c r="I11" s="144">
        <v>2011</v>
      </c>
      <c r="J11" s="144">
        <v>2012</v>
      </c>
      <c r="K11" s="186"/>
      <c r="L11" s="18"/>
      <c r="O11" s="69"/>
    </row>
    <row r="12" spans="1:16" ht="12" customHeight="1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3"/>
      <c r="L12" s="18"/>
    </row>
    <row r="13" spans="1:16">
      <c r="A13" s="16"/>
      <c r="B13" s="61" t="str">
        <f>+[3]Cuadro46!A2</f>
        <v>Manizales</v>
      </c>
      <c r="C13" s="118">
        <f>+[3]Cuadro46!B2</f>
        <v>51.823965650134802</v>
      </c>
      <c r="D13" s="118">
        <f>+[3]Cuadro46!C2</f>
        <v>57.327568907776602</v>
      </c>
      <c r="E13" s="118">
        <f>+[3]Cuadro46!D2</f>
        <v>58.736835098360999</v>
      </c>
      <c r="F13" s="118">
        <f>+[3]Cuadro46!E2</f>
        <v>61.409736308316397</v>
      </c>
      <c r="G13" s="118">
        <f>+[3]Cuadro46!F2</f>
        <v>56.239521152085999</v>
      </c>
      <c r="H13" s="118">
        <f>+[3]Cuadro46!G2</f>
        <v>54.280205342805701</v>
      </c>
      <c r="I13" s="118">
        <f>+[3]Cuadro46!H2</f>
        <v>55.749586879483402</v>
      </c>
      <c r="J13" s="135">
        <f>+[3]Cuadro46!I2</f>
        <v>58.396899169999998</v>
      </c>
      <c r="K13" s="129">
        <f>+[3]Cuadro46!J2</f>
        <v>1</v>
      </c>
      <c r="L13" s="18"/>
    </row>
    <row r="14" spans="1:16" s="48" customFormat="1">
      <c r="A14" s="84"/>
      <c r="B14" s="61" t="str">
        <f>+[3]Cuadro46!A3</f>
        <v>Medellín</v>
      </c>
      <c r="C14" s="118">
        <f>+[3]Cuadro46!B3</f>
        <v>59.328712231154597</v>
      </c>
      <c r="D14" s="118">
        <f>+[3]Cuadro46!C3</f>
        <v>61.391560673860198</v>
      </c>
      <c r="E14" s="118">
        <f>+[3]Cuadro46!D3</f>
        <v>59.789956490575797</v>
      </c>
      <c r="F14" s="118">
        <f>+[3]Cuadro46!E3</f>
        <v>56.365838231473901</v>
      </c>
      <c r="G14" s="118">
        <f>+[3]Cuadro46!F3</f>
        <v>56.458990016369398</v>
      </c>
      <c r="H14" s="118">
        <f>+[3]Cuadro46!G3</f>
        <v>54.605939947780698</v>
      </c>
      <c r="I14" s="118">
        <f>+[3]Cuadro46!H3</f>
        <v>55.00969177116</v>
      </c>
      <c r="J14" s="135">
        <f>+[3]Cuadro46!I3</f>
        <v>58.14171786</v>
      </c>
      <c r="K14" s="129">
        <f>+[3]Cuadro46!J3</f>
        <v>2</v>
      </c>
      <c r="L14" s="85"/>
      <c r="N14" s="72"/>
      <c r="O14" s="72"/>
      <c r="P14" s="72"/>
    </row>
    <row r="15" spans="1:16">
      <c r="A15" s="16"/>
      <c r="B15" s="120" t="str">
        <f>+[3]Cuadro46!A4</f>
        <v>Bogotá</v>
      </c>
      <c r="C15" s="130">
        <f>+[3]Cuadro46!B4</f>
        <v>60.156659026622897</v>
      </c>
      <c r="D15" s="130">
        <f>+[3]Cuadro46!C4</f>
        <v>58.245420123338299</v>
      </c>
      <c r="E15" s="130">
        <f>+[3]Cuadro46!D4</f>
        <v>63.7898041754665</v>
      </c>
      <c r="F15" s="130">
        <f>+[3]Cuadro46!E4</f>
        <v>53.6531930110906</v>
      </c>
      <c r="G15" s="130">
        <f>+[3]Cuadro46!F4</f>
        <v>55.522379900611199</v>
      </c>
      <c r="H15" s="130">
        <f>+[3]Cuadro46!G4</f>
        <v>54.640542320260899</v>
      </c>
      <c r="I15" s="130">
        <f>+[3]Cuadro46!H4</f>
        <v>54.755524765834203</v>
      </c>
      <c r="J15" s="130">
        <f>+[3]Cuadro46!I4</f>
        <v>54.777506299999999</v>
      </c>
      <c r="K15" s="136">
        <f>+[3]Cuadro46!J4</f>
        <v>3</v>
      </c>
      <c r="L15" s="18"/>
    </row>
    <row r="16" spans="1:16">
      <c r="A16" s="16"/>
      <c r="B16" s="61" t="str">
        <f>+[3]Cuadro46!A5</f>
        <v>Pereira</v>
      </c>
      <c r="C16" s="118">
        <f>+[3]Cuadro46!B5</f>
        <v>55.340207184899803</v>
      </c>
      <c r="D16" s="118">
        <f>+[3]Cuadro46!C5</f>
        <v>55.726479588153303</v>
      </c>
      <c r="E16" s="118">
        <f>+[3]Cuadro46!D5</f>
        <v>55.405095116445999</v>
      </c>
      <c r="F16" s="118">
        <f>+[3]Cuadro46!E5</f>
        <v>56.678084607505902</v>
      </c>
      <c r="G16" s="118">
        <f>+[3]Cuadro46!F5</f>
        <v>52.641499569358103</v>
      </c>
      <c r="H16" s="118">
        <f>+[3]Cuadro46!G5</f>
        <v>50.673102329168898</v>
      </c>
      <c r="I16" s="118">
        <f>+[3]Cuadro46!H5</f>
        <v>49.410606235358202</v>
      </c>
      <c r="J16" s="135">
        <f>+[3]Cuadro46!I5</f>
        <v>47.957175679999999</v>
      </c>
      <c r="K16" s="129">
        <f>+[3]Cuadro46!J5</f>
        <v>4</v>
      </c>
      <c r="L16" s="18"/>
    </row>
    <row r="17" spans="1:16">
      <c r="A17" s="16"/>
      <c r="B17" s="61" t="str">
        <f>+[3]Cuadro46!A6</f>
        <v>Cali</v>
      </c>
      <c r="C17" s="118">
        <f>+[3]Cuadro46!B6</f>
        <v>52.732534388715898</v>
      </c>
      <c r="D17" s="118">
        <f>+[3]Cuadro46!C6</f>
        <v>54.751912359084002</v>
      </c>
      <c r="E17" s="118">
        <f>+[3]Cuadro46!D6</f>
        <v>52.291905174830298</v>
      </c>
      <c r="F17" s="118">
        <f>+[3]Cuadro46!E6</f>
        <v>50.395045861834099</v>
      </c>
      <c r="G17" s="118">
        <f>+[3]Cuadro46!F6</f>
        <v>45.7228664527305</v>
      </c>
      <c r="H17" s="118">
        <f>+[3]Cuadro46!G6</f>
        <v>48.311115011411502</v>
      </c>
      <c r="I17" s="118">
        <f>+[3]Cuadro46!H6</f>
        <v>49.987517198257002</v>
      </c>
      <c r="J17" s="135">
        <f>+[3]Cuadro46!I6</f>
        <v>47.602863139999997</v>
      </c>
      <c r="K17" s="129">
        <f>+[3]Cuadro46!J6</f>
        <v>5</v>
      </c>
      <c r="L17" s="18"/>
    </row>
    <row r="18" spans="1:16">
      <c r="A18" s="16"/>
      <c r="B18" s="61" t="str">
        <f>+[3]Cuadro46!A7</f>
        <v>Villavicencio</v>
      </c>
      <c r="C18" s="118">
        <f>+[3]Cuadro46!B7</f>
        <v>39.393763078438397</v>
      </c>
      <c r="D18" s="118">
        <f>+[3]Cuadro46!C7</f>
        <v>41.581971965485501</v>
      </c>
      <c r="E18" s="118">
        <f>+[3]Cuadro46!D7</f>
        <v>45.268335859446303</v>
      </c>
      <c r="F18" s="118">
        <f>+[3]Cuadro46!E7</f>
        <v>41.511471298532399</v>
      </c>
      <c r="G18" s="118">
        <f>+[3]Cuadro46!F7</f>
        <v>41.191240875912399</v>
      </c>
      <c r="H18" s="118">
        <f>+[3]Cuadro46!G7</f>
        <v>42.6651632431781</v>
      </c>
      <c r="I18" s="118">
        <f>+[3]Cuadro46!H7</f>
        <v>42.670200487325303</v>
      </c>
      <c r="J18" s="135">
        <f>+[3]Cuadro46!I7</f>
        <v>44.093678670000003</v>
      </c>
      <c r="K18" s="129">
        <f>+[3]Cuadro46!J7</f>
        <v>6</v>
      </c>
      <c r="L18" s="18"/>
    </row>
    <row r="19" spans="1:16">
      <c r="A19" s="16"/>
      <c r="B19" s="61" t="str">
        <f>+[3]Cuadro46!A8</f>
        <v>Ibagué</v>
      </c>
      <c r="C19" s="118">
        <f>+[3]Cuadro46!B8</f>
        <v>46.687314032385999</v>
      </c>
      <c r="D19" s="118">
        <f>+[3]Cuadro46!C8</f>
        <v>45.081069606647297</v>
      </c>
      <c r="E19" s="118">
        <f>+[3]Cuadro46!D8</f>
        <v>50.346653337406202</v>
      </c>
      <c r="F19" s="118">
        <f>+[3]Cuadro46!E8</f>
        <v>48.615104152532503</v>
      </c>
      <c r="G19" s="118">
        <f>+[3]Cuadro46!F8</f>
        <v>42.9778191768062</v>
      </c>
      <c r="H19" s="118">
        <f>+[3]Cuadro46!G8</f>
        <v>45.295675442064898</v>
      </c>
      <c r="I19" s="118">
        <f>+[3]Cuadro46!H8</f>
        <v>43.416537346646003</v>
      </c>
      <c r="J19" s="135">
        <f>+[3]Cuadro46!I8</f>
        <v>43.508828270000002</v>
      </c>
      <c r="K19" s="129">
        <f>+[3]Cuadro46!J8</f>
        <v>7</v>
      </c>
      <c r="L19" s="18"/>
    </row>
    <row r="20" spans="1:16">
      <c r="A20" s="16"/>
      <c r="B20" s="61" t="str">
        <f>+[3]Cuadro46!A9</f>
        <v>Pasto</v>
      </c>
      <c r="C20" s="118">
        <f>+[3]Cuadro46!B9</f>
        <v>43.419518887582299</v>
      </c>
      <c r="D20" s="118">
        <f>+[3]Cuadro46!C9</f>
        <v>47.321679626749599</v>
      </c>
      <c r="E20" s="118">
        <f>+[3]Cuadro46!D9</f>
        <v>48.687778804016702</v>
      </c>
      <c r="F20" s="118">
        <f>+[3]Cuadro46!E9</f>
        <v>44.199611453830002</v>
      </c>
      <c r="G20" s="118">
        <f>+[3]Cuadro46!F9</f>
        <v>40.811130642585503</v>
      </c>
      <c r="H20" s="118">
        <f>+[3]Cuadro46!G9</f>
        <v>42.303409163293203</v>
      </c>
      <c r="I20" s="118">
        <f>+[3]Cuadro46!H9</f>
        <v>42.283572542445199</v>
      </c>
      <c r="J20" s="135">
        <f>+[3]Cuadro46!I9</f>
        <v>41.302873740000003</v>
      </c>
      <c r="K20" s="129">
        <f>+[3]Cuadro46!J9</f>
        <v>8</v>
      </c>
      <c r="L20" s="18"/>
    </row>
    <row r="21" spans="1:16">
      <c r="A21" s="16"/>
      <c r="B21" s="61" t="str">
        <f>+[3]Cuadro46!A10</f>
        <v>Bucaramanga</v>
      </c>
      <c r="C21" s="118">
        <f>+[3]Cuadro46!B10</f>
        <v>49.689902680920397</v>
      </c>
      <c r="D21" s="118">
        <f>+[3]Cuadro46!C10</f>
        <v>51.117778777221403</v>
      </c>
      <c r="E21" s="118">
        <f>+[3]Cuadro46!D10</f>
        <v>52.478364452594398</v>
      </c>
      <c r="F21" s="118">
        <f>+[3]Cuadro46!E10</f>
        <v>46.133640867004601</v>
      </c>
      <c r="G21" s="118">
        <f>+[3]Cuadro46!F10</f>
        <v>39.035255606446597</v>
      </c>
      <c r="H21" s="118">
        <f>+[3]Cuadro46!G10</f>
        <v>38.574829754111299</v>
      </c>
      <c r="I21" s="118">
        <f>+[3]Cuadro46!H10</f>
        <v>37.495049015548503</v>
      </c>
      <c r="J21" s="135">
        <f>+[3]Cuadro46!I10</f>
        <v>41.19725639</v>
      </c>
      <c r="K21" s="129">
        <f>+[3]Cuadro46!J10</f>
        <v>9</v>
      </c>
      <c r="L21" s="18"/>
    </row>
    <row r="22" spans="1:16" s="48" customFormat="1">
      <c r="A22" s="84"/>
      <c r="B22" s="61" t="str">
        <f>+[3]Cuadro46!A11</f>
        <v>Barranquilla</v>
      </c>
      <c r="C22" s="118">
        <f>+[3]Cuadro46!B11</f>
        <v>38.812568182371599</v>
      </c>
      <c r="D22" s="118">
        <f>+[3]Cuadro46!C11</f>
        <v>38.994370946668099</v>
      </c>
      <c r="E22" s="118">
        <f>+[3]Cuadro46!D11</f>
        <v>43.060408195426199</v>
      </c>
      <c r="F22" s="118">
        <f>+[3]Cuadro46!E11</f>
        <v>38.909075081975601</v>
      </c>
      <c r="G22" s="118">
        <f>+[3]Cuadro46!F11</f>
        <v>40.275249883299303</v>
      </c>
      <c r="H22" s="118">
        <f>+[3]Cuadro46!G11</f>
        <v>40.937245707630197</v>
      </c>
      <c r="I22" s="118">
        <f>+[3]Cuadro46!H11</f>
        <v>39.672419856596697</v>
      </c>
      <c r="J22" s="135">
        <f>+[3]Cuadro46!I11</f>
        <v>41.044030530000001</v>
      </c>
      <c r="K22" s="129">
        <f>+[3]Cuadro46!J11</f>
        <v>10</v>
      </c>
      <c r="L22" s="85"/>
      <c r="N22" s="72"/>
      <c r="O22" s="72"/>
      <c r="P22" s="72"/>
    </row>
    <row r="23" spans="1:16">
      <c r="A23" s="16"/>
      <c r="B23" s="61" t="str">
        <f>+[3]Cuadro46!A12</f>
        <v>Montería</v>
      </c>
      <c r="C23" s="118">
        <f>+[3]Cuadro46!B12</f>
        <v>37.339183162757898</v>
      </c>
      <c r="D23" s="118">
        <f>+[3]Cuadro46!C12</f>
        <v>38.430290324900703</v>
      </c>
      <c r="E23" s="118">
        <f>+[3]Cuadro46!D12</f>
        <v>41.118740837898301</v>
      </c>
      <c r="F23" s="118">
        <f>+[3]Cuadro46!E12</f>
        <v>38.066639262771503</v>
      </c>
      <c r="G23" s="118">
        <f>+[3]Cuadro46!F12</f>
        <v>34.807530855857998</v>
      </c>
      <c r="H23" s="118">
        <f>+[3]Cuadro46!G12</f>
        <v>33.085550369460698</v>
      </c>
      <c r="I23" s="118">
        <f>+[3]Cuadro46!H12</f>
        <v>36.3016177730536</v>
      </c>
      <c r="J23" s="135">
        <f>+[3]Cuadro46!I12</f>
        <v>39.181689499999997</v>
      </c>
      <c r="K23" s="170">
        <f>+[3]Cuadro46!J12</f>
        <v>11</v>
      </c>
      <c r="L23" s="18"/>
      <c r="O23" s="70"/>
    </row>
    <row r="24" spans="1:16" s="48" customFormat="1">
      <c r="A24" s="84"/>
      <c r="B24" s="120" t="str">
        <f>+[3]Cuadro46!A13</f>
        <v>Colombia</v>
      </c>
      <c r="C24" s="119">
        <f>+[3]Cuadro46!B13</f>
        <v>41.644392867520402</v>
      </c>
      <c r="D24" s="119">
        <f>+[3]Cuadro46!C13</f>
        <v>40.7807395415117</v>
      </c>
      <c r="E24" s="119">
        <f>+[3]Cuadro46!D13</f>
        <v>46.133518256179002</v>
      </c>
      <c r="F24" s="119">
        <f>+[3]Cuadro46!E13</f>
        <v>41.361300410360201</v>
      </c>
      <c r="G24" s="119">
        <f>+[3]Cuadro46!F13</f>
        <v>39.378871810759399</v>
      </c>
      <c r="H24" s="119">
        <f>+[3]Cuadro46!G13</f>
        <v>39.011219083280501</v>
      </c>
      <c r="I24" s="119">
        <f>+[3]Cuadro46!H13</f>
        <v>38.744170043445997</v>
      </c>
      <c r="J24" s="130">
        <f>+[3]Cuadro46!I13</f>
        <v>38.96244299</v>
      </c>
      <c r="K24" s="129">
        <f>+[3]Cuadro46!J13</f>
        <v>0</v>
      </c>
      <c r="L24" s="85"/>
      <c r="N24" s="72"/>
      <c r="O24" s="117"/>
      <c r="P24" s="72"/>
    </row>
    <row r="25" spans="1:16">
      <c r="A25" s="16"/>
      <c r="B25" s="61" t="str">
        <f>+[3]Cuadro46!A14</f>
        <v>Cartagena</v>
      </c>
      <c r="C25" s="118">
        <f>+[3]Cuadro46!B14</f>
        <v>38.871317277835303</v>
      </c>
      <c r="D25" s="118">
        <f>+[3]Cuadro46!C14</f>
        <v>36.977859447830802</v>
      </c>
      <c r="E25" s="118">
        <f>+[3]Cuadro46!D14</f>
        <v>38.6894317582707</v>
      </c>
      <c r="F25" s="118">
        <f>+[3]Cuadro46!E14</f>
        <v>39.4870087398591</v>
      </c>
      <c r="G25" s="118">
        <f>+[3]Cuadro46!F14</f>
        <v>41.763781128769899</v>
      </c>
      <c r="H25" s="118">
        <f>+[3]Cuadro46!G14</f>
        <v>40.438996259677403</v>
      </c>
      <c r="I25" s="118">
        <f>+[3]Cuadro46!H14</f>
        <v>35.9647282631108</v>
      </c>
      <c r="J25" s="135">
        <f>+[3]Cuadro46!I14</f>
        <v>37.83193309</v>
      </c>
      <c r="K25" s="129">
        <f>+[3]Cuadro46!J14</f>
        <v>12</v>
      </c>
      <c r="L25" s="18"/>
    </row>
    <row r="26" spans="1:16">
      <c r="A26" s="16"/>
      <c r="B26" s="61" t="str">
        <f>+[3]Cuadro46!A15</f>
        <v>Cúcuta</v>
      </c>
      <c r="C26" s="118">
        <f>+[3]Cuadro46!B15</f>
        <v>46.603877239152403</v>
      </c>
      <c r="D26" s="118">
        <f>+[3]Cuadro46!C15</f>
        <v>47.604458412699898</v>
      </c>
      <c r="E26" s="118">
        <f>+[3]Cuadro46!D15</f>
        <v>48.9339060444238</v>
      </c>
      <c r="F26" s="118">
        <f>+[3]Cuadro46!E15</f>
        <v>31.3291679433908</v>
      </c>
      <c r="G26" s="118">
        <f>+[3]Cuadro46!F15</f>
        <v>40.483510964500397</v>
      </c>
      <c r="H26" s="118">
        <f>+[3]Cuadro46!G15</f>
        <v>41.406354849965801</v>
      </c>
      <c r="I26" s="118">
        <f>+[3]Cuadro46!H15</f>
        <v>35.720219456279096</v>
      </c>
      <c r="J26" s="135">
        <f>+[3]Cuadro46!I15</f>
        <v>32.126992450000003</v>
      </c>
      <c r="K26" s="129">
        <f>+[3]Cuadro46!J15</f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14"/>
      <c r="L27" s="18"/>
      <c r="N27" s="55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14"/>
      <c r="L28" s="18"/>
      <c r="N28" s="55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14"/>
      <c r="L29" s="18"/>
      <c r="N29" s="55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14"/>
      <c r="L30" s="18"/>
      <c r="N30" s="55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14"/>
      <c r="L31" s="18"/>
    </row>
    <row r="32" spans="1:16">
      <c r="A32" s="16"/>
      <c r="B32" s="66"/>
      <c r="C32" s="4"/>
      <c r="D32" s="4"/>
      <c r="E32" s="4"/>
      <c r="F32" s="5"/>
      <c r="G32" s="5"/>
      <c r="H32" s="5"/>
      <c r="I32" s="8"/>
      <c r="J32" s="8"/>
      <c r="K32" s="114"/>
      <c r="L32" s="18"/>
      <c r="N32" s="55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14"/>
      <c r="L33" s="18"/>
      <c r="N33" s="55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14"/>
      <c r="L34" s="18"/>
      <c r="N34" s="55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14"/>
      <c r="L35" s="18"/>
      <c r="N35" s="55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14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14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14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13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13"/>
      <c r="L40" s="18"/>
    </row>
    <row r="41" spans="1:14">
      <c r="A41" s="16"/>
      <c r="B41" s="66" t="str">
        <f>+Índice!$B$47</f>
        <v>Fuente: Departamento Administrativo Nacional de Estadística, Gran Encuesta Integrada de Hogares (GEIH) Julio 2012.</v>
      </c>
      <c r="C41" s="11"/>
      <c r="D41" s="11"/>
      <c r="E41" s="11"/>
      <c r="F41" s="11"/>
      <c r="G41" s="11"/>
      <c r="H41" s="11"/>
      <c r="I41" s="11"/>
      <c r="J41" s="11"/>
      <c r="K41" s="113"/>
      <c r="L41" s="18"/>
    </row>
    <row r="42" spans="1:14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3"/>
      <c r="L42" s="18"/>
    </row>
    <row r="43" spans="1:14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3"/>
      <c r="L43" s="18"/>
    </row>
    <row r="44" spans="1:14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3"/>
      <c r="L44" s="18"/>
    </row>
    <row r="45" spans="1:14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5"/>
      <c r="L45" s="21"/>
    </row>
    <row r="46" spans="1:14">
      <c r="B46" s="22"/>
      <c r="C46" s="22"/>
      <c r="D46" s="22"/>
      <c r="E46" s="22"/>
    </row>
    <row r="47" spans="1:14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>
  <sheetPr codeName="Hoja45" enableFormatConditionsCalculation="0">
    <tabColor rgb="FF53722D"/>
    <pageSetUpPr fitToPage="1"/>
  </sheetPr>
  <dimension ref="A1:P44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6" s="9" customFormat="1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</row>
    <row r="3" spans="1:16" s="9" customFormat="1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</row>
    <row r="4" spans="1:16" s="9" customFormat="1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</row>
    <row r="5" spans="1:16" s="9" customFormat="1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</row>
    <row r="6" spans="1:16">
      <c r="A6" s="16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8"/>
    </row>
    <row r="7" spans="1:16">
      <c r="A7" s="16"/>
      <c r="B7" s="167"/>
      <c r="C7" s="185" t="s">
        <v>47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6">
      <c r="A8" s="16"/>
      <c r="B8" s="167"/>
      <c r="C8" s="183" t="s">
        <v>165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6">
      <c r="A9" s="16"/>
      <c r="B9" s="167"/>
      <c r="C9" s="165"/>
      <c r="D9" s="165"/>
      <c r="E9" s="165"/>
      <c r="F9" s="165"/>
      <c r="G9" s="165"/>
      <c r="H9" s="165"/>
      <c r="I9" s="167"/>
      <c r="J9" s="167"/>
      <c r="K9" s="167"/>
      <c r="L9" s="18"/>
    </row>
    <row r="10" spans="1:16" ht="15.75" customHeight="1">
      <c r="A10" s="16"/>
      <c r="C10" s="188" t="s">
        <v>1</v>
      </c>
      <c r="D10" s="188"/>
      <c r="E10" s="188"/>
      <c r="F10" s="188"/>
      <c r="G10" s="188"/>
      <c r="H10" s="188"/>
      <c r="I10" s="188"/>
      <c r="J10" s="188"/>
      <c r="K10" s="186" t="s">
        <v>163</v>
      </c>
      <c r="L10" s="18"/>
    </row>
    <row r="11" spans="1:16">
      <c r="A11" s="16"/>
      <c r="C11" s="165">
        <v>2005</v>
      </c>
      <c r="D11" s="165">
        <v>2006</v>
      </c>
      <c r="E11" s="165">
        <v>2007</v>
      </c>
      <c r="F11" s="165">
        <v>2008</v>
      </c>
      <c r="G11" s="165">
        <v>2009</v>
      </c>
      <c r="H11" s="165">
        <v>2010</v>
      </c>
      <c r="I11" s="165">
        <v>2011</v>
      </c>
      <c r="J11" s="165">
        <v>2012</v>
      </c>
      <c r="K11" s="186"/>
      <c r="L11" s="18"/>
      <c r="O11" s="69"/>
    </row>
    <row r="12" spans="1:16" ht="12" customHeight="1">
      <c r="A12" s="16"/>
      <c r="C12" s="165"/>
      <c r="D12" s="165"/>
      <c r="E12" s="165"/>
      <c r="F12" s="165"/>
      <c r="G12" s="165"/>
      <c r="H12" s="165"/>
      <c r="K12" s="113"/>
      <c r="L12" s="18"/>
    </row>
    <row r="13" spans="1:16">
      <c r="A13" s="16"/>
      <c r="B13" s="61" t="str">
        <f>+[3]Cuadro47!A2</f>
        <v>Cúcuta</v>
      </c>
      <c r="C13" s="118">
        <f>+[3]Cuadro47!B2</f>
        <v>53.396122760847597</v>
      </c>
      <c r="D13" s="118">
        <f>+[3]Cuadro47!C2</f>
        <v>52.395541587300102</v>
      </c>
      <c r="E13" s="118">
        <f>+[3]Cuadro47!D2</f>
        <v>51.0660939555762</v>
      </c>
      <c r="F13" s="118">
        <f>+[3]Cuadro47!E2</f>
        <v>68.6708320566092</v>
      </c>
      <c r="G13" s="118">
        <f>+[3]Cuadro47!F2</f>
        <v>59.516489035499603</v>
      </c>
      <c r="H13" s="118">
        <f>+[3]Cuadro47!G2</f>
        <v>58.593645150034199</v>
      </c>
      <c r="I13" s="118">
        <f>+[3]Cuadro47!H2</f>
        <v>64.279780543720904</v>
      </c>
      <c r="J13" s="135">
        <f>+[3]Cuadro47!I2</f>
        <v>67.873007549999997</v>
      </c>
      <c r="K13" s="131">
        <f>+[3]Cuadro47!J2</f>
        <v>1</v>
      </c>
      <c r="L13" s="18"/>
    </row>
    <row r="14" spans="1:16" s="12" customFormat="1">
      <c r="A14" s="84"/>
      <c r="B14" s="61" t="str">
        <f>+[3]Cuadro47!A3</f>
        <v>Cartagena</v>
      </c>
      <c r="C14" s="118">
        <f>+[3]Cuadro47!B3</f>
        <v>61.128682722164697</v>
      </c>
      <c r="D14" s="118">
        <f>+[3]Cuadro47!C3</f>
        <v>63.022140552169198</v>
      </c>
      <c r="E14" s="118">
        <f>+[3]Cuadro47!D3</f>
        <v>61.3105682417293</v>
      </c>
      <c r="F14" s="118">
        <f>+[3]Cuadro47!E3</f>
        <v>60.5129912601409</v>
      </c>
      <c r="G14" s="118">
        <f>+[3]Cuadro47!F3</f>
        <v>58.236218871230101</v>
      </c>
      <c r="H14" s="118">
        <f>+[3]Cuadro47!G3</f>
        <v>59.561003740322597</v>
      </c>
      <c r="I14" s="118">
        <f>+[3]Cuadro47!H3</f>
        <v>64.0352717368892</v>
      </c>
      <c r="J14" s="135">
        <f>+[3]Cuadro47!I3</f>
        <v>62.16806691</v>
      </c>
      <c r="K14" s="131">
        <f>+[3]Cuadro47!J3</f>
        <v>2</v>
      </c>
      <c r="L14" s="85"/>
      <c r="N14" s="73"/>
      <c r="O14" s="73"/>
      <c r="P14" s="73"/>
    </row>
    <row r="15" spans="1:16">
      <c r="A15" s="16"/>
      <c r="B15" s="120" t="str">
        <f>+[3]Cuadro47!A4</f>
        <v>Colombia</v>
      </c>
      <c r="C15" s="119">
        <f>+[3]Cuadro47!B4</f>
        <v>58.355607132479598</v>
      </c>
      <c r="D15" s="119">
        <f>+[3]Cuadro47!C4</f>
        <v>59.2192604584883</v>
      </c>
      <c r="E15" s="119">
        <f>+[3]Cuadro47!D4</f>
        <v>53.866481743820998</v>
      </c>
      <c r="F15" s="119">
        <f>+[3]Cuadro47!E4</f>
        <v>58.638699589639799</v>
      </c>
      <c r="G15" s="119">
        <f>+[3]Cuadro47!F4</f>
        <v>60.621128189240601</v>
      </c>
      <c r="H15" s="119">
        <f>+[3]Cuadro47!G4</f>
        <v>60.988780916719499</v>
      </c>
      <c r="I15" s="119">
        <f>+[3]Cuadro47!H4</f>
        <v>61.255829956554003</v>
      </c>
      <c r="J15" s="130">
        <f>+[3]Cuadro47!I4</f>
        <v>61.03755701</v>
      </c>
      <c r="K15" s="131">
        <f>+[3]Cuadro47!J4</f>
        <v>0</v>
      </c>
      <c r="L15" s="18"/>
    </row>
    <row r="16" spans="1:16">
      <c r="A16" s="16"/>
      <c r="B16" s="61" t="str">
        <f>+[3]Cuadro47!A5</f>
        <v>Montería</v>
      </c>
      <c r="C16" s="118">
        <f>+[3]Cuadro47!B5</f>
        <v>62.660816837242102</v>
      </c>
      <c r="D16" s="118">
        <f>+[3]Cuadro47!C5</f>
        <v>61.569709675099297</v>
      </c>
      <c r="E16" s="118">
        <f>+[3]Cuadro47!D5</f>
        <v>58.881259162101699</v>
      </c>
      <c r="F16" s="118">
        <f>+[3]Cuadro47!E5</f>
        <v>61.933360737228497</v>
      </c>
      <c r="G16" s="118">
        <f>+[3]Cuadro47!F5</f>
        <v>65.192469144141995</v>
      </c>
      <c r="H16" s="118">
        <f>+[3]Cuadro47!G5</f>
        <v>66.914449630539295</v>
      </c>
      <c r="I16" s="118">
        <f>+[3]Cuadro47!H5</f>
        <v>63.6983822269464</v>
      </c>
      <c r="J16" s="135">
        <f>+[3]Cuadro47!I5</f>
        <v>60.818310500000003</v>
      </c>
      <c r="K16" s="171">
        <f>+[3]Cuadro47!J5</f>
        <v>3</v>
      </c>
      <c r="L16" s="18"/>
    </row>
    <row r="17" spans="1:16">
      <c r="A17" s="16"/>
      <c r="B17" s="61" t="str">
        <f>+[3]Cuadro47!A6</f>
        <v>Barranquilla</v>
      </c>
      <c r="C17" s="118">
        <f>+[3]Cuadro47!B6</f>
        <v>61.1874318176285</v>
      </c>
      <c r="D17" s="118">
        <f>+[3]Cuadro47!C6</f>
        <v>61.005629053331901</v>
      </c>
      <c r="E17" s="118">
        <f>+[3]Cuadro47!D6</f>
        <v>56.939591804573801</v>
      </c>
      <c r="F17" s="118">
        <f>+[3]Cuadro47!E6</f>
        <v>61.090924918024399</v>
      </c>
      <c r="G17" s="118">
        <f>+[3]Cuadro47!F6</f>
        <v>59.724750116700697</v>
      </c>
      <c r="H17" s="118">
        <f>+[3]Cuadro47!G6</f>
        <v>59.062754292369803</v>
      </c>
      <c r="I17" s="118">
        <f>+[3]Cuadro47!H6</f>
        <v>60.327580143403303</v>
      </c>
      <c r="J17" s="135">
        <f>+[3]Cuadro47!I6</f>
        <v>58.955969469999999</v>
      </c>
      <c r="K17" s="131">
        <f>+[3]Cuadro47!J6</f>
        <v>4</v>
      </c>
      <c r="L17" s="18"/>
    </row>
    <row r="18" spans="1:16">
      <c r="A18" s="16"/>
      <c r="B18" s="61" t="str">
        <f>+[3]Cuadro47!A7</f>
        <v>Bucaramanga</v>
      </c>
      <c r="C18" s="118">
        <f>+[3]Cuadro47!B7</f>
        <v>50.310097319079603</v>
      </c>
      <c r="D18" s="118">
        <f>+[3]Cuadro47!C7</f>
        <v>48.882221222778597</v>
      </c>
      <c r="E18" s="118">
        <f>+[3]Cuadro47!D7</f>
        <v>47.521635547405602</v>
      </c>
      <c r="F18" s="118">
        <f>+[3]Cuadro47!E7</f>
        <v>53.866359132995399</v>
      </c>
      <c r="G18" s="118">
        <f>+[3]Cuadro47!F7</f>
        <v>60.964744393553403</v>
      </c>
      <c r="H18" s="118">
        <f>+[3]Cuadro47!G7</f>
        <v>61.425170245888701</v>
      </c>
      <c r="I18" s="118">
        <f>+[3]Cuadro47!H7</f>
        <v>62.504950984451497</v>
      </c>
      <c r="J18" s="135">
        <f>+[3]Cuadro47!I7</f>
        <v>58.80274361</v>
      </c>
      <c r="K18" s="131">
        <f>+[3]Cuadro47!J7</f>
        <v>5</v>
      </c>
      <c r="L18" s="18"/>
    </row>
    <row r="19" spans="1:16">
      <c r="A19" s="16"/>
      <c r="B19" s="61" t="str">
        <f>+[3]Cuadro47!A8</f>
        <v>Pasto</v>
      </c>
      <c r="C19" s="118">
        <f>+[3]Cuadro47!B8</f>
        <v>56.580481112417701</v>
      </c>
      <c r="D19" s="118">
        <f>+[3]Cuadro47!C8</f>
        <v>52.678320373250401</v>
      </c>
      <c r="E19" s="118">
        <f>+[3]Cuadro47!D8</f>
        <v>51.312221195983298</v>
      </c>
      <c r="F19" s="118">
        <f>+[3]Cuadro47!E8</f>
        <v>55.800388546169998</v>
      </c>
      <c r="G19" s="118">
        <f>+[3]Cuadro47!F8</f>
        <v>59.188869357414497</v>
      </c>
      <c r="H19" s="118">
        <f>+[3]Cuadro47!G8</f>
        <v>57.696590836706797</v>
      </c>
      <c r="I19" s="118">
        <f>+[3]Cuadro47!H8</f>
        <v>57.716427457554801</v>
      </c>
      <c r="J19" s="135">
        <f>+[3]Cuadro47!I8</f>
        <v>58.697126259999997</v>
      </c>
      <c r="K19" s="131">
        <f>+[3]Cuadro47!J8</f>
        <v>6</v>
      </c>
      <c r="L19" s="18"/>
    </row>
    <row r="20" spans="1:16">
      <c r="A20" s="16"/>
      <c r="B20" s="61" t="str">
        <f>+[3]Cuadro47!A9</f>
        <v>Ibagué</v>
      </c>
      <c r="C20" s="118">
        <f>+[3]Cuadro47!B9</f>
        <v>53.312685967614001</v>
      </c>
      <c r="D20" s="118">
        <f>+[3]Cuadro47!C9</f>
        <v>54.918930393352703</v>
      </c>
      <c r="E20" s="118">
        <f>+[3]Cuadro47!D9</f>
        <v>49.653346662593798</v>
      </c>
      <c r="F20" s="118">
        <f>+[3]Cuadro47!E9</f>
        <v>51.384895847467497</v>
      </c>
      <c r="G20" s="118">
        <f>+[3]Cuadro47!F9</f>
        <v>57.0221808231938</v>
      </c>
      <c r="H20" s="118">
        <f>+[3]Cuadro47!G9</f>
        <v>54.704324557935102</v>
      </c>
      <c r="I20" s="118">
        <f>+[3]Cuadro47!H9</f>
        <v>56.583462653353997</v>
      </c>
      <c r="J20" s="135">
        <f>+[3]Cuadro47!I9</f>
        <v>56.491171729999998</v>
      </c>
      <c r="K20" s="131">
        <f>+[3]Cuadro47!J9</f>
        <v>7</v>
      </c>
      <c r="L20" s="18"/>
    </row>
    <row r="21" spans="1:16">
      <c r="A21" s="16"/>
      <c r="B21" s="61" t="str">
        <f>+[3]Cuadro47!A10</f>
        <v>Villavicencio</v>
      </c>
      <c r="C21" s="118">
        <f>+[3]Cuadro47!B10</f>
        <v>60.606236921561603</v>
      </c>
      <c r="D21" s="118">
        <f>+[3]Cuadro47!C10</f>
        <v>58.418028034514499</v>
      </c>
      <c r="E21" s="118">
        <f>+[3]Cuadro47!D10</f>
        <v>54.731664140553697</v>
      </c>
      <c r="F21" s="118">
        <f>+[3]Cuadro47!E10</f>
        <v>58.488528701467601</v>
      </c>
      <c r="G21" s="118">
        <f>+[3]Cuadro47!F10</f>
        <v>58.808759124087601</v>
      </c>
      <c r="H21" s="118">
        <f>+[3]Cuadro47!G10</f>
        <v>57.3348367568219</v>
      </c>
      <c r="I21" s="118">
        <f>+[3]Cuadro47!H10</f>
        <v>57.329799512674697</v>
      </c>
      <c r="J21" s="135">
        <f>+[3]Cuadro47!I10</f>
        <v>55.906321329999997</v>
      </c>
      <c r="K21" s="131">
        <f>+[3]Cuadro47!J10</f>
        <v>8</v>
      </c>
      <c r="L21" s="18"/>
    </row>
    <row r="22" spans="1:16" s="12" customFormat="1">
      <c r="A22" s="84"/>
      <c r="B22" s="61" t="str">
        <f>+[3]Cuadro47!A11</f>
        <v>Cali</v>
      </c>
      <c r="C22" s="118">
        <f>+[3]Cuadro47!B11</f>
        <v>47.267465611284102</v>
      </c>
      <c r="D22" s="118">
        <f>+[3]Cuadro47!C11</f>
        <v>45.248087640915998</v>
      </c>
      <c r="E22" s="118">
        <f>+[3]Cuadro47!D11</f>
        <v>47.708094825169702</v>
      </c>
      <c r="F22" s="118">
        <f>+[3]Cuadro47!E11</f>
        <v>49.604954138165901</v>
      </c>
      <c r="G22" s="118">
        <f>+[3]Cuadro47!F11</f>
        <v>54.2771335472695</v>
      </c>
      <c r="H22" s="118">
        <f>+[3]Cuadro47!G11</f>
        <v>51.688884988588498</v>
      </c>
      <c r="I22" s="118">
        <f>+[3]Cuadro47!H11</f>
        <v>50.012482801742998</v>
      </c>
      <c r="J22" s="135">
        <f>+[3]Cuadro47!I11</f>
        <v>52.397136860000003</v>
      </c>
      <c r="K22" s="131">
        <f>+[3]Cuadro47!J11</f>
        <v>9</v>
      </c>
      <c r="L22" s="85"/>
      <c r="N22" s="73"/>
      <c r="O22" s="73"/>
      <c r="P22" s="73"/>
    </row>
    <row r="23" spans="1:16">
      <c r="A23" s="16"/>
      <c r="B23" s="61" t="str">
        <f>+[3]Cuadro47!A12</f>
        <v>Pereira</v>
      </c>
      <c r="C23" s="118">
        <f>+[3]Cuadro47!B12</f>
        <v>44.659792815100197</v>
      </c>
      <c r="D23" s="118">
        <f>+[3]Cuadro47!C12</f>
        <v>44.273520411846697</v>
      </c>
      <c r="E23" s="118">
        <f>+[3]Cuadro47!D12</f>
        <v>44.594904883554001</v>
      </c>
      <c r="F23" s="118">
        <f>+[3]Cuadro47!E12</f>
        <v>43.321915392494098</v>
      </c>
      <c r="G23" s="118">
        <f>+[3]Cuadro47!F12</f>
        <v>47.358500430641897</v>
      </c>
      <c r="H23" s="118">
        <f>+[3]Cuadro47!G12</f>
        <v>49.326897670831102</v>
      </c>
      <c r="I23" s="118">
        <f>+[3]Cuadro47!H12</f>
        <v>50.589393764641798</v>
      </c>
      <c r="J23" s="135">
        <f>+[3]Cuadro47!I12</f>
        <v>52.042824320000001</v>
      </c>
      <c r="K23" s="131">
        <f>+[3]Cuadro47!J12</f>
        <v>10</v>
      </c>
      <c r="L23" s="18"/>
      <c r="O23" s="74"/>
    </row>
    <row r="24" spans="1:16">
      <c r="A24" s="16"/>
      <c r="B24" s="120" t="str">
        <f>+[3]Cuadro47!A13</f>
        <v>Bogotá</v>
      </c>
      <c r="C24" s="130">
        <f>+[3]Cuadro47!B13</f>
        <v>39.843340973377103</v>
      </c>
      <c r="D24" s="130">
        <f>+[3]Cuadro47!C13</f>
        <v>41.754579876661701</v>
      </c>
      <c r="E24" s="130">
        <f>+[3]Cuadro47!D13</f>
        <v>36.2101958245335</v>
      </c>
      <c r="F24" s="130">
        <f>+[3]Cuadro47!E13</f>
        <v>46.3468069889094</v>
      </c>
      <c r="G24" s="130">
        <f>+[3]Cuadro47!F13</f>
        <v>44.477620099388801</v>
      </c>
      <c r="H24" s="130">
        <f>+[3]Cuadro47!G13</f>
        <v>45.359457679739101</v>
      </c>
      <c r="I24" s="130">
        <f>+[3]Cuadro47!H13</f>
        <v>45.244475234165797</v>
      </c>
      <c r="J24" s="130">
        <f>+[3]Cuadro47!I13</f>
        <v>45.222493700000001</v>
      </c>
      <c r="K24" s="112">
        <f>+[3]Cuadro47!J13</f>
        <v>11</v>
      </c>
      <c r="L24" s="18"/>
      <c r="O24" s="74"/>
    </row>
    <row r="25" spans="1:16">
      <c r="A25" s="16"/>
      <c r="B25" s="61" t="str">
        <f>+[3]Cuadro47!A14</f>
        <v>Medellín</v>
      </c>
      <c r="C25" s="118">
        <f>+[3]Cuadro47!B14</f>
        <v>40.671287768845403</v>
      </c>
      <c r="D25" s="118">
        <f>+[3]Cuadro47!C14</f>
        <v>38.608439326139802</v>
      </c>
      <c r="E25" s="118">
        <f>+[3]Cuadro47!D14</f>
        <v>40.210043509424203</v>
      </c>
      <c r="F25" s="118">
        <f>+[3]Cuadro47!E14</f>
        <v>43.634161768526099</v>
      </c>
      <c r="G25" s="118">
        <f>+[3]Cuadro47!F14</f>
        <v>43.541009983630602</v>
      </c>
      <c r="H25" s="118">
        <f>+[3]Cuadro47!G14</f>
        <v>45.394060052219302</v>
      </c>
      <c r="I25" s="118">
        <f>+[3]Cuadro47!H14</f>
        <v>44.99030822884</v>
      </c>
      <c r="J25" s="135">
        <f>+[3]Cuadro47!I14</f>
        <v>41.85828214</v>
      </c>
      <c r="K25" s="131">
        <f>+[3]Cuadro47!J14</f>
        <v>12</v>
      </c>
      <c r="L25" s="18"/>
    </row>
    <row r="26" spans="1:16">
      <c r="A26" s="16"/>
      <c r="B26" s="61" t="str">
        <f>+[3]Cuadro47!A15</f>
        <v>Manizales</v>
      </c>
      <c r="C26" s="118">
        <f>+[3]Cuadro47!B15</f>
        <v>48.176034349865198</v>
      </c>
      <c r="D26" s="118">
        <f>+[3]Cuadro47!C15</f>
        <v>42.672431092223398</v>
      </c>
      <c r="E26" s="118">
        <f>+[3]Cuadro47!D15</f>
        <v>41.263164901639001</v>
      </c>
      <c r="F26" s="118">
        <f>+[3]Cuadro47!E15</f>
        <v>38.590263691683603</v>
      </c>
      <c r="G26" s="118">
        <f>+[3]Cuadro47!F15</f>
        <v>43.760478847914001</v>
      </c>
      <c r="H26" s="118">
        <f>+[3]Cuadro47!G15</f>
        <v>45.719794657194299</v>
      </c>
      <c r="I26" s="118">
        <f>+[3]Cuadro47!H15</f>
        <v>44.250413120516598</v>
      </c>
      <c r="J26" s="135">
        <f>+[3]Cuadro47!I15</f>
        <v>41.603100830000002</v>
      </c>
      <c r="K26" s="131">
        <f>+[3]Cuadro47!J15</f>
        <v>13</v>
      </c>
      <c r="L26" s="18"/>
    </row>
    <row r="27" spans="1:16">
      <c r="A27" s="16"/>
      <c r="B27" s="167"/>
      <c r="C27" s="167"/>
      <c r="D27" s="167"/>
      <c r="E27" s="167"/>
      <c r="F27" s="167"/>
      <c r="G27" s="167"/>
      <c r="H27" s="167"/>
      <c r="I27" s="167"/>
      <c r="J27" s="167"/>
      <c r="K27" s="167"/>
      <c r="L27" s="18"/>
    </row>
    <row r="28" spans="1:16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>
      <c r="A32" s="16"/>
      <c r="B32" s="6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58" t="str">
        <f>IF(F28="","",1)</f>
        <v/>
      </c>
    </row>
    <row r="39" spans="1:14">
      <c r="A39" s="16"/>
      <c r="B39" s="66" t="str">
        <f>+Índice!$B$47</f>
        <v>Fuente: Departamento Administrativo Nacional de Estadística, Gran Encuesta Integrada de Hogares (GEIH) Julio 2012.</v>
      </c>
      <c r="L39" s="18"/>
    </row>
    <row r="40" spans="1:14">
      <c r="A40" s="16"/>
      <c r="B40" s="66" t="s">
        <v>58</v>
      </c>
      <c r="L40" s="18"/>
    </row>
    <row r="41" spans="1:14">
      <c r="A41" s="16"/>
      <c r="B41" s="66" t="s">
        <v>56</v>
      </c>
      <c r="L41" s="18"/>
      <c r="N41" s="58" t="str">
        <f>IF(F31="","",1)</f>
        <v/>
      </c>
    </row>
    <row r="42" spans="1:14">
      <c r="A42" s="16"/>
      <c r="B42" s="66" t="s">
        <v>106</v>
      </c>
      <c r="L42" s="18"/>
      <c r="N42" s="58" t="str">
        <f>IF(F32="","",1)</f>
        <v/>
      </c>
    </row>
    <row r="43" spans="1:14">
      <c r="A43" s="16"/>
      <c r="B43" s="66" t="s">
        <v>101</v>
      </c>
      <c r="L43" s="18"/>
      <c r="N43" s="58" t="str">
        <f>IF(F33="","",1)</f>
        <v/>
      </c>
    </row>
    <row r="44" spans="1:14">
      <c r="A44" s="19"/>
      <c r="B44" s="20"/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V5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14"/>
      <c r="H1" s="14"/>
      <c r="I1" s="14"/>
      <c r="J1" s="15"/>
      <c r="K1" s="154"/>
      <c r="L1" s="11"/>
      <c r="M1" s="11"/>
    </row>
    <row r="2" spans="1:22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54"/>
      <c r="L2" s="11"/>
      <c r="M2" s="11"/>
    </row>
    <row r="3" spans="1:22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54"/>
      <c r="L3" s="11"/>
      <c r="M3" s="11"/>
    </row>
    <row r="4" spans="1:22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54"/>
      <c r="L4" s="11"/>
      <c r="M4" s="11"/>
    </row>
    <row r="5" spans="1:22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54"/>
      <c r="L5" s="11"/>
      <c r="M5" s="11"/>
    </row>
    <row r="6" spans="1:22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>
      <c r="A7" s="16"/>
      <c r="B7" s="183" t="s">
        <v>134</v>
      </c>
      <c r="C7" s="183"/>
      <c r="D7" s="183"/>
      <c r="E7" s="183"/>
      <c r="F7" s="183"/>
      <c r="G7" s="183"/>
      <c r="H7" s="183"/>
      <c r="I7" s="183"/>
      <c r="J7" s="18"/>
    </row>
    <row r="8" spans="1:22">
      <c r="A8" s="16"/>
      <c r="B8" s="183" t="s">
        <v>169</v>
      </c>
      <c r="C8" s="183"/>
      <c r="D8" s="183"/>
      <c r="E8" s="183"/>
      <c r="F8" s="183"/>
      <c r="G8" s="183"/>
      <c r="H8" s="183"/>
      <c r="I8" s="183"/>
      <c r="J8" s="18"/>
    </row>
    <row r="9" spans="1:22">
      <c r="A9" s="16"/>
      <c r="B9" s="154"/>
      <c r="C9" s="152"/>
      <c r="D9" s="154"/>
      <c r="E9" s="154"/>
      <c r="F9" s="154"/>
      <c r="G9" s="154"/>
      <c r="H9" s="154"/>
      <c r="I9" s="154"/>
      <c r="J9" s="18"/>
    </row>
    <row r="10" spans="1:22" ht="15.75" customHeight="1">
      <c r="A10" s="16"/>
      <c r="B10" s="11"/>
      <c r="C10" s="184" t="s">
        <v>1</v>
      </c>
      <c r="D10" s="184"/>
      <c r="E10" s="184"/>
      <c r="F10" s="184"/>
      <c r="G10" s="186" t="s">
        <v>161</v>
      </c>
      <c r="H10" s="186"/>
      <c r="I10" s="186" t="s">
        <v>160</v>
      </c>
      <c r="J10" s="18"/>
    </row>
    <row r="11" spans="1:22" ht="15.75" customHeight="1">
      <c r="A11" s="16"/>
      <c r="B11" s="11"/>
      <c r="C11" s="152">
        <v>2009</v>
      </c>
      <c r="D11" s="152">
        <v>2010</v>
      </c>
      <c r="E11" s="152">
        <v>2011</v>
      </c>
      <c r="F11" s="152">
        <v>2012</v>
      </c>
      <c r="G11" s="153" t="s">
        <v>59</v>
      </c>
      <c r="H11" s="153" t="s">
        <v>60</v>
      </c>
      <c r="I11" s="186"/>
      <c r="J11" s="18"/>
      <c r="M11" s="2"/>
    </row>
    <row r="12" spans="1:22" ht="12" customHeight="1">
      <c r="A12" s="16"/>
      <c r="B12" s="11"/>
      <c r="C12" s="152"/>
      <c r="D12" s="152"/>
      <c r="E12" s="152"/>
      <c r="F12" s="152"/>
      <c r="G12" s="152"/>
      <c r="H12" s="152"/>
      <c r="I12" s="152"/>
      <c r="J12" s="18"/>
    </row>
    <row r="13" spans="1:22">
      <c r="A13" s="16"/>
      <c r="B13" s="106" t="s">
        <v>72</v>
      </c>
      <c r="C13" s="26">
        <f>+[3]Cuadro48!C3</f>
        <v>5.1806666666666699</v>
      </c>
      <c r="D13" s="26">
        <f>+[3]Cuadro48!D3</f>
        <v>4.4740000000000002</v>
      </c>
      <c r="E13" s="26">
        <f>+[3]Cuadro48!E3</f>
        <v>0.65166666666666695</v>
      </c>
      <c r="F13" s="33">
        <f>+[3]Cuadro48!F3</f>
        <v>2.7266666669999999</v>
      </c>
      <c r="G13" s="27">
        <f>IF(OR(OR(F13=0,E13=0),F13=""),"",(F13/E13-1)*100)</f>
        <v>318.41432230179009</v>
      </c>
      <c r="H13" s="25">
        <f>F13-E13</f>
        <v>2.0750000003333331</v>
      </c>
      <c r="I13" s="27">
        <f>IF(F13=0,"",F13/$L$13*100)</f>
        <v>6.7834329333164883E-2</v>
      </c>
      <c r="J13" s="18"/>
      <c r="K13" s="124" t="s">
        <v>98</v>
      </c>
      <c r="L13" s="78">
        <f>SUM(F13:F23)</f>
        <v>4019.5970002270005</v>
      </c>
      <c r="M13" s="133">
        <f>F13/'Población económicamente activa'!$G$15</f>
        <v>6.087687407373008E-4</v>
      </c>
      <c r="N13" s="132"/>
      <c r="O13" s="94"/>
      <c r="P13" s="94"/>
      <c r="Q13" s="94"/>
      <c r="R13" s="94"/>
      <c r="S13" s="94"/>
      <c r="T13" s="94"/>
      <c r="U13" s="94"/>
      <c r="V13" s="94"/>
    </row>
    <row r="14" spans="1:22">
      <c r="A14" s="16"/>
      <c r="B14" s="106" t="s">
        <v>86</v>
      </c>
      <c r="C14" s="26">
        <f>+[3]Cuadro48!C4</f>
        <v>28.544</v>
      </c>
      <c r="D14" s="26">
        <f>+[3]Cuadro48!D4</f>
        <v>31.606000000000002</v>
      </c>
      <c r="E14" s="26">
        <f>+[3]Cuadro48!E4</f>
        <v>31.959333333333301</v>
      </c>
      <c r="F14" s="33">
        <f>+[3]Cuadro48!F4</f>
        <v>24.994</v>
      </c>
      <c r="G14" s="27">
        <f>IF(OR(OR(F14=0,E14=0),F14=""),"",(F14/E14-1)*100)</f>
        <v>-21.794363670497852</v>
      </c>
      <c r="H14" s="25">
        <f>F14-E14</f>
        <v>-6.9653333333333016</v>
      </c>
      <c r="I14" s="27">
        <f t="shared" ref="I14:I23" si="0">IF(F14=0,"",F14/$L$13*100)</f>
        <v>0.62180362853759963</v>
      </c>
      <c r="J14" s="18"/>
      <c r="K14" s="106"/>
      <c r="L14" s="22"/>
      <c r="M14" s="133">
        <f>F14/'Población económicamente activa'!$G$15</f>
        <v>5.5802808939344759E-3</v>
      </c>
      <c r="N14" s="132"/>
    </row>
    <row r="15" spans="1:22">
      <c r="A15" s="16"/>
      <c r="B15" s="106" t="s">
        <v>74</v>
      </c>
      <c r="C15" s="26">
        <f>+[3]Cuadro48!C5</f>
        <v>8.3033333333333292</v>
      </c>
      <c r="D15" s="26">
        <f>+[3]Cuadro48!D5</f>
        <v>20.982666666666699</v>
      </c>
      <c r="E15" s="26">
        <f>+[3]Cuadro48!E5</f>
        <v>23.091000000000001</v>
      </c>
      <c r="F15" s="33">
        <f>+[3]Cuadro48!F5</f>
        <v>18.775333329999999</v>
      </c>
      <c r="G15" s="27">
        <f t="shared" ref="G15:G23" si="1">IF(OR(OR(F15=0,E15=0),F15=""),"",(F15/E15-1)*100)</f>
        <v>-18.689821445584865</v>
      </c>
      <c r="H15" s="25">
        <f t="shared" ref="H15:H23" si="2">F15-E15</f>
        <v>-4.3156666700000024</v>
      </c>
      <c r="I15" s="27">
        <f t="shared" si="0"/>
        <v>0.46709491844430406</v>
      </c>
      <c r="J15" s="18"/>
      <c r="K15" s="106"/>
      <c r="M15" s="133">
        <f>F15/'Población económicamente activa'!$G$15</f>
        <v>4.1918714034828415E-3</v>
      </c>
      <c r="N15" s="132"/>
    </row>
    <row r="16" spans="1:22">
      <c r="A16" s="16"/>
      <c r="B16" s="107" t="s">
        <v>75</v>
      </c>
      <c r="C16" s="26">
        <f>+[3]Cuadro48!C6</f>
        <v>588.16833333333295</v>
      </c>
      <c r="D16" s="26">
        <f>+[3]Cuadro48!D6</f>
        <v>564.261666666667</v>
      </c>
      <c r="E16" s="26">
        <f>+[3]Cuadro48!E6</f>
        <v>638.92233333333297</v>
      </c>
      <c r="F16" s="33">
        <f>+[3]Cuadro48!F6</f>
        <v>652.34333330000004</v>
      </c>
      <c r="G16" s="27">
        <f t="shared" si="1"/>
        <v>2.1005682954684302</v>
      </c>
      <c r="H16" s="25">
        <f t="shared" si="2"/>
        <v>13.420999966667068</v>
      </c>
      <c r="I16" s="27">
        <f t="shared" si="0"/>
        <v>16.229073045461025</v>
      </c>
      <c r="J16" s="18"/>
      <c r="K16" s="107"/>
      <c r="M16" s="133">
        <f>F16/'Población económicamente activa'!$G$15</f>
        <v>0.14564531643992637</v>
      </c>
      <c r="N16" s="132"/>
    </row>
    <row r="17" spans="1:14">
      <c r="A17" s="16"/>
      <c r="B17" s="106" t="s">
        <v>88</v>
      </c>
      <c r="C17" s="26">
        <f>+[3]Cuadro48!C7</f>
        <v>12.795</v>
      </c>
      <c r="D17" s="26">
        <f>+[3]Cuadro48!D7</f>
        <v>8.3706666666666703</v>
      </c>
      <c r="E17" s="26">
        <f>+[3]Cuadro48!E7</f>
        <v>11.0093333333333</v>
      </c>
      <c r="F17" s="33">
        <f>+[3]Cuadro48!F7</f>
        <v>11.426</v>
      </c>
      <c r="G17" s="27">
        <f t="shared" si="1"/>
        <v>3.7846675548022901</v>
      </c>
      <c r="H17" s="25">
        <f t="shared" si="2"/>
        <v>0.41666666666669983</v>
      </c>
      <c r="I17" s="27">
        <f t="shared" si="0"/>
        <v>0.2842573521513409</v>
      </c>
      <c r="J17" s="18"/>
      <c r="K17" s="106"/>
      <c r="M17" s="133">
        <f>F17/'Población económicamente activa'!$G$15</f>
        <v>2.5510238254819284E-3</v>
      </c>
      <c r="N17" s="132"/>
    </row>
    <row r="18" spans="1:14">
      <c r="A18" s="16"/>
      <c r="B18" s="106" t="s">
        <v>77</v>
      </c>
      <c r="C18" s="26">
        <f>+[3]Cuadro48!C8</f>
        <v>178.809666666667</v>
      </c>
      <c r="D18" s="26">
        <f>+[3]Cuadro48!D8</f>
        <v>202.96533333333301</v>
      </c>
      <c r="E18" s="26">
        <f>+[3]Cuadro48!E8</f>
        <v>215.715</v>
      </c>
      <c r="F18" s="33">
        <f>+[3]Cuadro48!F8</f>
        <v>228.1153333</v>
      </c>
      <c r="G18" s="27">
        <f t="shared" si="1"/>
        <v>5.7484798460932351</v>
      </c>
      <c r="H18" s="25">
        <f t="shared" si="2"/>
        <v>12.4003333</v>
      </c>
      <c r="I18" s="27">
        <f t="shared" si="0"/>
        <v>5.6750796979676705</v>
      </c>
      <c r="J18" s="18"/>
      <c r="K18" s="106"/>
      <c r="M18" s="133">
        <f>F18/'Población económicamente activa'!$G$15</f>
        <v>5.0930128671980671E-2</v>
      </c>
      <c r="N18" s="132"/>
    </row>
    <row r="19" spans="1:14">
      <c r="A19" s="16"/>
      <c r="B19" s="106" t="s">
        <v>78</v>
      </c>
      <c r="C19" s="26">
        <f>+[3]Cuadro48!C9</f>
        <v>921.035666666667</v>
      </c>
      <c r="D19" s="26">
        <f>+[3]Cuadro48!D9</f>
        <v>996.52499999999998</v>
      </c>
      <c r="E19" s="26">
        <f>+[3]Cuadro48!E9</f>
        <v>1105.2533333333299</v>
      </c>
      <c r="F19" s="33">
        <f>+[3]Cuadro48!F9</f>
        <v>1158.627667</v>
      </c>
      <c r="G19" s="27">
        <f t="shared" si="1"/>
        <v>4.8291493051370038</v>
      </c>
      <c r="H19" s="25">
        <f t="shared" si="2"/>
        <v>53.374333666670054</v>
      </c>
      <c r="I19" s="27">
        <f t="shared" si="0"/>
        <v>28.824473372195481</v>
      </c>
      <c r="J19" s="18"/>
      <c r="K19" s="106"/>
      <c r="M19" s="133">
        <f>F19/'Población económicamente activa'!$G$15</f>
        <v>0.25868079672497302</v>
      </c>
      <c r="N19" s="132"/>
    </row>
    <row r="20" spans="1:14">
      <c r="A20" s="16"/>
      <c r="B20" s="106" t="s">
        <v>90</v>
      </c>
      <c r="C20" s="26">
        <f>+[3]Cuadro48!C10</f>
        <v>347.71666666666698</v>
      </c>
      <c r="D20" s="26">
        <f>+[3]Cuadro48!D10</f>
        <v>350.46766666666701</v>
      </c>
      <c r="E20" s="26">
        <f>+[3]Cuadro48!E10</f>
        <v>356.16733333333298</v>
      </c>
      <c r="F20" s="33">
        <f>+[3]Cuadro48!F10</f>
        <v>370.44</v>
      </c>
      <c r="G20" s="27">
        <f t="shared" si="1"/>
        <v>4.0072924524241493</v>
      </c>
      <c r="H20" s="25">
        <f t="shared" si="2"/>
        <v>14.272666666667021</v>
      </c>
      <c r="I20" s="27">
        <f t="shared" si="0"/>
        <v>9.2158492500387474</v>
      </c>
      <c r="J20" s="18"/>
      <c r="K20" s="106"/>
      <c r="M20" s="133">
        <f>F20/'Población económicamente activa'!$G$15</f>
        <v>8.2706219666683484E-2</v>
      </c>
      <c r="N20" s="132"/>
    </row>
    <row r="21" spans="1:14">
      <c r="A21" s="16"/>
      <c r="B21" s="106" t="s">
        <v>80</v>
      </c>
      <c r="C21" s="26">
        <f>+[3]Cuadro48!C11</f>
        <v>89.718333333333305</v>
      </c>
      <c r="D21" s="26">
        <f>+[3]Cuadro48!D11</f>
        <v>93.867666666666693</v>
      </c>
      <c r="E21" s="26">
        <f>+[3]Cuadro48!E11</f>
        <v>94.483999999999995</v>
      </c>
      <c r="F21" s="33">
        <f>+[3]Cuadro48!F11</f>
        <v>91.947333330000006</v>
      </c>
      <c r="G21" s="27">
        <f t="shared" si="1"/>
        <v>-2.6847579166842994</v>
      </c>
      <c r="H21" s="25">
        <f t="shared" si="2"/>
        <v>-2.5366666699999882</v>
      </c>
      <c r="I21" s="27">
        <f t="shared" si="0"/>
        <v>2.2874764142974389</v>
      </c>
      <c r="J21" s="18"/>
      <c r="K21" s="106"/>
      <c r="M21" s="133">
        <f>F21/'Población económicamente activa'!$G$15</f>
        <v>2.0528604762327905E-2</v>
      </c>
      <c r="N21" s="132"/>
    </row>
    <row r="22" spans="1:14">
      <c r="A22" s="16"/>
      <c r="B22" s="106" t="s">
        <v>81</v>
      </c>
      <c r="C22" s="26">
        <f>+[3]Cuadro48!C12</f>
        <v>443.17533333333301</v>
      </c>
      <c r="D22" s="26">
        <f>+[3]Cuadro48!D12</f>
        <v>439.51066666666702</v>
      </c>
      <c r="E22" s="26">
        <f>+[3]Cuadro48!E12</f>
        <v>492.12133333333298</v>
      </c>
      <c r="F22" s="33">
        <f>+[3]Cuadro48!F12</f>
        <v>519.53300000000002</v>
      </c>
      <c r="G22" s="27">
        <f t="shared" si="1"/>
        <v>5.5701033078564111</v>
      </c>
      <c r="H22" s="25">
        <f t="shared" si="2"/>
        <v>27.411666666667031</v>
      </c>
      <c r="I22" s="27">
        <f t="shared" si="0"/>
        <v>12.925002182324748</v>
      </c>
      <c r="J22" s="18"/>
      <c r="K22" s="106"/>
      <c r="M22" s="133">
        <f>F22/'Población económicamente activa'!$G$15</f>
        <v>0.11599344137266784</v>
      </c>
      <c r="N22" s="132"/>
    </row>
    <row r="23" spans="1:14">
      <c r="A23" s="16"/>
      <c r="B23" s="106" t="s">
        <v>92</v>
      </c>
      <c r="C23" s="26">
        <f>+[3]Cuadro48!C13</f>
        <v>803.42899999999997</v>
      </c>
      <c r="D23" s="26">
        <f>+[3]Cuadro48!D13</f>
        <v>856.71666666666704</v>
      </c>
      <c r="E23" s="26">
        <f>+[3]Cuadro48!E13</f>
        <v>889.536333333333</v>
      </c>
      <c r="F23" s="33">
        <f>+[3]Cuadro48!F13</f>
        <v>940.66833329999997</v>
      </c>
      <c r="G23" s="27">
        <f t="shared" si="1"/>
        <v>5.7481631778953268</v>
      </c>
      <c r="H23" s="25">
        <f t="shared" si="2"/>
        <v>51.131999966666967</v>
      </c>
      <c r="I23" s="27">
        <f t="shared" si="0"/>
        <v>23.402055809248466</v>
      </c>
      <c r="J23" s="18"/>
      <c r="K23" s="106"/>
      <c r="M23" s="133">
        <f>F23/'Población económicamente activa'!$G$15</f>
        <v>0.21001814546863956</v>
      </c>
      <c r="N23" s="132"/>
    </row>
    <row r="24" spans="1:14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>
      <c r="A32" s="16"/>
      <c r="B32" s="66"/>
      <c r="C32" s="5"/>
      <c r="D32" s="8"/>
      <c r="E32" s="8"/>
      <c r="F32" s="8"/>
      <c r="G32" s="8"/>
      <c r="H32" s="8"/>
      <c r="I32" s="8"/>
      <c r="J32" s="18"/>
      <c r="L32" s="94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>
      <c r="A42" s="16"/>
      <c r="B42" s="66" t="str">
        <f>+Índice!$B$47</f>
        <v>Fuente: Departamento Administrativo Nacional de Estadística, Gran Encuesta Integrada de Hogares (GEIH) Julio 2012.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  <c r="N2" s="9"/>
      <c r="O2" s="9"/>
    </row>
    <row r="3" spans="1:15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  <c r="N3" s="9"/>
      <c r="O3" s="9"/>
    </row>
    <row r="4" spans="1:15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  <c r="N4" s="9"/>
      <c r="O4" s="9"/>
    </row>
    <row r="5" spans="1:15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  <c r="N5" s="9"/>
      <c r="O5" s="9"/>
    </row>
    <row r="6" spans="1:15">
      <c r="A6" s="16"/>
      <c r="B6" s="167"/>
      <c r="C6" s="167"/>
      <c r="D6" s="167"/>
      <c r="E6" s="167"/>
      <c r="F6" s="167"/>
      <c r="G6" s="167"/>
      <c r="H6" s="167"/>
      <c r="I6" s="29"/>
      <c r="J6" s="167"/>
      <c r="K6" s="167"/>
      <c r="L6" s="18"/>
    </row>
    <row r="7" spans="1:15">
      <c r="A7" s="16"/>
      <c r="B7" s="167"/>
      <c r="C7" s="185" t="s">
        <v>135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67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67"/>
      <c r="C9" s="165"/>
      <c r="D9" s="165"/>
      <c r="E9" s="165"/>
      <c r="F9" s="165"/>
      <c r="G9" s="165"/>
      <c r="H9" s="167"/>
      <c r="I9" s="167"/>
      <c r="J9" s="167"/>
      <c r="K9" s="167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65">
        <f>+'Población total'!C11</f>
        <v>2008</v>
      </c>
      <c r="D11" s="165">
        <f>+'Población total'!D11</f>
        <v>2009</v>
      </c>
      <c r="E11" s="165">
        <f>+'Población total'!E11</f>
        <v>2010</v>
      </c>
      <c r="F11" s="165">
        <f>+'Población total'!F11</f>
        <v>2011</v>
      </c>
      <c r="G11" s="165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5">
      <c r="A13" s="16"/>
      <c r="B13" s="12" t="str">
        <f>+[3]Cuadro49!A2</f>
        <v>Colombia</v>
      </c>
      <c r="C13" s="27">
        <f>+[3]Cuadro49!B2</f>
        <v>29.231000000000002</v>
      </c>
      <c r="D13" s="27">
        <f>+[3]Cuadro49!C2</f>
        <v>17.2283333333333</v>
      </c>
      <c r="E13" s="27">
        <f>+[3]Cuadro49!D2</f>
        <v>9.5133333333333301</v>
      </c>
      <c r="F13" s="27">
        <f>+[3]Cuadro49!E2</f>
        <v>3.4793333333333298</v>
      </c>
      <c r="G13" s="27">
        <f>+[3]Cuadro49!F2</f>
        <v>5.9206666669999999</v>
      </c>
      <c r="H13" s="27">
        <f>IF(OR(OR(G13=0,F13=0),G13=""),"",(G13/F13-1)*100)</f>
        <v>70.166698610845145</v>
      </c>
      <c r="I13" s="26">
        <f>IF(OR(OR(G13=0,F13=0),F13=""),"",(F13/E13-1)*100)</f>
        <v>-63.426769446391049</v>
      </c>
      <c r="J13" s="27">
        <f>IF(G13=0,"",G13/$G$13*100)</f>
        <v>100</v>
      </c>
      <c r="K13" s="26">
        <f>IF(F13=0,"",F13/$F$13*100)</f>
        <v>100</v>
      </c>
      <c r="L13" s="18"/>
      <c r="N13" s="127">
        <f>SUM(G15:G27)</f>
        <v>4.4100000010000002</v>
      </c>
    </row>
    <row r="14" spans="1:15">
      <c r="A14" s="16"/>
      <c r="B14" s="11" t="s">
        <v>3</v>
      </c>
      <c r="C14" s="26">
        <f>C13-SUM(C15:C27)</f>
        <v>12.528333333333343</v>
      </c>
      <c r="D14" s="26">
        <f>D13-SUM(D15:D27)</f>
        <v>3.7623333333332969</v>
      </c>
      <c r="E14" s="26">
        <f>E13-SUM(E15:E27)</f>
        <v>3.3879999999999972</v>
      </c>
      <c r="F14" s="26">
        <f>F13-SUM(F15:F27)</f>
        <v>2.7606666666666628</v>
      </c>
      <c r="G14" s="27">
        <f>G13-SUM(G15:G27)</f>
        <v>1.5106666659999997</v>
      </c>
      <c r="H14" s="27">
        <f>IF(OR(OR(G14=0,F14=0),G14=""),"",(G14/F14-1)*100)</f>
        <v>-45.278918159864702</v>
      </c>
      <c r="I14" s="26">
        <f>IF(OR(OR(G14=0,F14=0),F14=""),"",(F14/E14-1)*100)</f>
        <v>-18.516332152695835</v>
      </c>
      <c r="J14" s="27">
        <f>IF(G14=0,"",G14/$G$13*100)</f>
        <v>25.515144678216682</v>
      </c>
      <c r="K14" s="26">
        <f>IF(F14=0,"",F14/$F$13*100)</f>
        <v>79.34470205020115</v>
      </c>
      <c r="L14" s="18"/>
      <c r="N14" s="110"/>
    </row>
    <row r="15" spans="1:15">
      <c r="A15" s="16"/>
      <c r="B15" s="12" t="str">
        <f>+[3]Cuadro49!A3</f>
        <v>Bogotá</v>
      </c>
      <c r="C15" s="47">
        <f>+[3]Cuadro49!B3</f>
        <v>5.6203333333333303</v>
      </c>
      <c r="D15" s="47">
        <f>+[3]Cuadro49!C3</f>
        <v>5.1806666666666699</v>
      </c>
      <c r="E15" s="47">
        <f>+[3]Cuadro49!D3</f>
        <v>4.4740000000000002</v>
      </c>
      <c r="F15" s="47">
        <f>+[3]Cuadro49!E3</f>
        <v>0.65166666666666695</v>
      </c>
      <c r="G15" s="47">
        <f>+[3]Cuadro49!F3</f>
        <v>2.7266666669999999</v>
      </c>
      <c r="H15" s="47">
        <v>0</v>
      </c>
      <c r="I15" s="33">
        <v>0</v>
      </c>
      <c r="J15" s="47">
        <f>IF(G15=0,"",G15/$G$13*100)</f>
        <v>46.053372371013772</v>
      </c>
      <c r="K15" s="33">
        <v>0</v>
      </c>
      <c r="L15" s="18"/>
      <c r="N15" s="22" t="s">
        <v>2</v>
      </c>
      <c r="O15" s="31">
        <f>+J15</f>
        <v>46.053372371013772</v>
      </c>
    </row>
    <row r="16" spans="1:15">
      <c r="A16" s="16"/>
      <c r="B16" s="11" t="str">
        <f>+[3]Cuadro49!A4</f>
        <v>Cartagena</v>
      </c>
      <c r="C16" s="26">
        <f>+[3]Cuadro49!B4</f>
        <v>1.1073333333333299</v>
      </c>
      <c r="D16" s="26">
        <f>+[3]Cuadro49!C4</f>
        <v>0.92266666666666697</v>
      </c>
      <c r="E16" s="26">
        <f>+[3]Cuadro49!D4</f>
        <v>0.69733333333333303</v>
      </c>
      <c r="F16" s="26">
        <f>+[3]Cuadro49!E4</f>
        <v>0</v>
      </c>
      <c r="G16" s="27">
        <f>+[3]Cuadro49!F4</f>
        <v>0.68466666700000001</v>
      </c>
      <c r="H16" s="27">
        <v>0</v>
      </c>
      <c r="I16" s="26">
        <v>0</v>
      </c>
      <c r="J16" s="27">
        <f t="shared" ref="J16:J21" si="0">IF(G16=0,"",G16/$G$13*100)</f>
        <v>11.564013066571107</v>
      </c>
      <c r="K16" s="26">
        <v>0</v>
      </c>
      <c r="L16" s="18"/>
      <c r="N16" s="22" t="s">
        <v>12</v>
      </c>
      <c r="O16" s="31">
        <f>100-O15</f>
        <v>53.946627628986228</v>
      </c>
    </row>
    <row r="17" spans="1:14">
      <c r="A17" s="16"/>
      <c r="B17" s="11" t="str">
        <f>+[3]Cuadro49!A5</f>
        <v>Barranquilla</v>
      </c>
      <c r="C17" s="26">
        <f>+[3]Cuadro49!B5</f>
        <v>0.35799999999999998</v>
      </c>
      <c r="D17" s="26">
        <f>+[3]Cuadro49!C5</f>
        <v>0.77266666666666695</v>
      </c>
      <c r="E17" s="26">
        <f>+[3]Cuadro49!D5</f>
        <v>0</v>
      </c>
      <c r="F17" s="26">
        <f>+[3]Cuadro49!E5</f>
        <v>0</v>
      </c>
      <c r="G17" s="27">
        <f>+[3]Cuadro49!F5</f>
        <v>0.45733333300000001</v>
      </c>
      <c r="H17" s="27" t="str">
        <f>IF(OR(OR(G17=0,F17=0),G17=""),"",(G17/F17-1)*100)</f>
        <v/>
      </c>
      <c r="I17" s="26" t="str">
        <f>IF(OR(OR(G17=0,F17=0),F17=""),"",(F17/E17-1)*100)</f>
        <v/>
      </c>
      <c r="J17" s="27">
        <f t="shared" si="0"/>
        <v>7.7243553593219039</v>
      </c>
      <c r="K17" s="26" t="str">
        <f>IF(F17=0,"",F17/$F$13*100)</f>
        <v/>
      </c>
      <c r="L17" s="18"/>
    </row>
    <row r="18" spans="1:14">
      <c r="A18" s="16"/>
      <c r="B18" s="11" t="str">
        <f>+[3]Cuadro49!A6</f>
        <v>Medellín</v>
      </c>
      <c r="C18" s="26">
        <f>+[3]Cuadro49!B6</f>
        <v>5.3286666666666704</v>
      </c>
      <c r="D18" s="26">
        <f>+[3]Cuadro49!C6</f>
        <v>5.1189999999999998</v>
      </c>
      <c r="E18" s="26">
        <f>+[3]Cuadro49!D6</f>
        <v>0.38766666666666699</v>
      </c>
      <c r="F18" s="26">
        <f>+[3]Cuadro49!E6</f>
        <v>0</v>
      </c>
      <c r="G18" s="27">
        <f>+[3]Cuadro49!F6</f>
        <v>0.426666667</v>
      </c>
      <c r="H18" s="27" t="str">
        <f>IF(OR(OR(G18=0,F18=0),G18=""),"",(G18/F18-1)*100)</f>
        <v/>
      </c>
      <c r="I18" s="26" t="str">
        <f>IF(OR(OR(G18=0,F18=0),F18=""),"",(F18/E18-1)*100)</f>
        <v/>
      </c>
      <c r="J18" s="27">
        <f t="shared" si="0"/>
        <v>7.206395681386871</v>
      </c>
      <c r="K18" s="26" t="str">
        <f>IF(F18=0,"",F18/$F$13*100)</f>
        <v/>
      </c>
      <c r="L18" s="18"/>
      <c r="N18" s="126"/>
    </row>
    <row r="19" spans="1:14">
      <c r="A19" s="16"/>
      <c r="B19" s="11" t="str">
        <f>+[3]Cuadro49!A7</f>
        <v>Cúcuta</v>
      </c>
      <c r="C19" s="26">
        <f>+[3]Cuadro49!B7</f>
        <v>0.83233333333333304</v>
      </c>
      <c r="D19" s="26">
        <f>+[3]Cuadro49!C7</f>
        <v>0.14733333333333301</v>
      </c>
      <c r="E19" s="26">
        <f>+[3]Cuadro49!D7</f>
        <v>0.23699999999999999</v>
      </c>
      <c r="F19" s="26">
        <f>+[3]Cuadro49!E7</f>
        <v>0</v>
      </c>
      <c r="G19" s="27">
        <f>+[3]Cuadro49!F7</f>
        <v>0.114666667</v>
      </c>
      <c r="H19" s="27">
        <v>0</v>
      </c>
      <c r="I19" s="26">
        <v>0</v>
      </c>
      <c r="J19" s="27">
        <f t="shared" si="0"/>
        <v>1.9367188434896567</v>
      </c>
      <c r="K19" s="26">
        <v>0</v>
      </c>
      <c r="L19" s="18"/>
      <c r="N19" s="126"/>
    </row>
    <row r="20" spans="1:14">
      <c r="A20" s="16"/>
      <c r="B20" s="11" t="str">
        <f>+[3]Cuadro49!A8</f>
        <v>Bucaramanga</v>
      </c>
      <c r="C20" s="26">
        <f>+[3]Cuadro49!B8</f>
        <v>0.66033333333333299</v>
      </c>
      <c r="D20" s="26">
        <f>+[3]Cuadro49!C8</f>
        <v>0.350333333333333</v>
      </c>
      <c r="E20" s="26">
        <f>+[3]Cuadro49!D8</f>
        <v>0</v>
      </c>
      <c r="F20" s="26">
        <f>+[3]Cuadro49!E8</f>
        <v>0</v>
      </c>
      <c r="G20" s="27">
        <f>+[3]Cuadro49!F8</f>
        <v>0</v>
      </c>
      <c r="H20" s="27">
        <v>0</v>
      </c>
      <c r="I20" s="26">
        <v>0</v>
      </c>
      <c r="J20" s="27" t="str">
        <f t="shared" si="0"/>
        <v/>
      </c>
      <c r="K20" s="26">
        <v>0</v>
      </c>
      <c r="L20" s="85"/>
    </row>
    <row r="21" spans="1:14">
      <c r="A21" s="16"/>
      <c r="B21" s="11" t="str">
        <f>+[3]Cuadro49!A9</f>
        <v>Cali</v>
      </c>
      <c r="C21" s="26">
        <f>+[3]Cuadro49!B9</f>
        <v>1.9183333333333299</v>
      </c>
      <c r="D21" s="26">
        <f>+[3]Cuadro49!C9</f>
        <v>0.31033333333333302</v>
      </c>
      <c r="E21" s="26">
        <f>+[3]Cuadro49!D9</f>
        <v>0</v>
      </c>
      <c r="F21" s="26">
        <f>+[3]Cuadro49!E9</f>
        <v>0</v>
      </c>
      <c r="G21" s="27">
        <f>+[3]Cuadro49!F9</f>
        <v>0</v>
      </c>
      <c r="H21" s="27">
        <v>0</v>
      </c>
      <c r="I21" s="26">
        <v>0</v>
      </c>
      <c r="J21" s="27" t="str">
        <f t="shared" si="0"/>
        <v/>
      </c>
      <c r="K21" s="26">
        <v>0</v>
      </c>
      <c r="L21" s="18"/>
    </row>
    <row r="22" spans="1:14">
      <c r="A22" s="16"/>
      <c r="B22" s="11" t="str">
        <f>+[3]Cuadro49!A10</f>
        <v>Ibagué</v>
      </c>
      <c r="C22" s="26">
        <f>+[3]Cuadro49!B10</f>
        <v>0</v>
      </c>
      <c r="D22" s="26">
        <f>+[3]Cuadro49!C10</f>
        <v>8.0666666666666706E-2</v>
      </c>
      <c r="E22" s="26">
        <f>+[3]Cuadro49!D10</f>
        <v>0</v>
      </c>
      <c r="F22" s="26">
        <f>+[3]Cuadro49!E10</f>
        <v>0</v>
      </c>
      <c r="G22" s="27">
        <f>+[3]Cuadro49!F10</f>
        <v>0</v>
      </c>
      <c r="H22" s="27">
        <v>0</v>
      </c>
      <c r="I22" s="26">
        <v>0</v>
      </c>
      <c r="J22" s="26">
        <v>0</v>
      </c>
      <c r="K22" s="26">
        <v>0</v>
      </c>
      <c r="L22" s="18"/>
    </row>
    <row r="23" spans="1:14">
      <c r="A23" s="16"/>
      <c r="B23" s="11" t="str">
        <f>+[3]Cuadro49!A11</f>
        <v>Manizales</v>
      </c>
      <c r="C23" s="26">
        <f>+[3]Cuadro49!B11</f>
        <v>0.27</v>
      </c>
      <c r="D23" s="26">
        <f>+[3]Cuadro49!C11</f>
        <v>6.8333333333333302E-2</v>
      </c>
      <c r="E23" s="26">
        <f>+[3]Cuadro49!D11</f>
        <v>0</v>
      </c>
      <c r="F23" s="26">
        <f>+[3]Cuadro49!E11</f>
        <v>0</v>
      </c>
      <c r="G23" s="27">
        <f>+[3]Cuadro49!F11</f>
        <v>0</v>
      </c>
      <c r="H23" s="27">
        <v>0</v>
      </c>
      <c r="I23" s="26">
        <v>0</v>
      </c>
      <c r="J23" s="26">
        <v>0</v>
      </c>
      <c r="K23" s="26">
        <v>0</v>
      </c>
      <c r="L23" s="18"/>
    </row>
    <row r="24" spans="1:14">
      <c r="A24" s="16"/>
      <c r="B24" s="11" t="str">
        <f>+[3]Cuadro49!A12</f>
        <v>Montería</v>
      </c>
      <c r="C24" s="26">
        <f>+[3]Cuadro49!B12</f>
        <v>0.19766666666666699</v>
      </c>
      <c r="D24" s="26">
        <f>+[3]Cuadro49!C12</f>
        <v>0</v>
      </c>
      <c r="E24" s="26">
        <f>+[3]Cuadro49!D12</f>
        <v>0.14000000000000001</v>
      </c>
      <c r="F24" s="26">
        <f>+[3]Cuadro49!E12</f>
        <v>0</v>
      </c>
      <c r="G24" s="27">
        <f>+[3]Cuadro49!F12</f>
        <v>0</v>
      </c>
      <c r="H24" s="27">
        <v>0</v>
      </c>
      <c r="I24" s="26">
        <v>0</v>
      </c>
      <c r="J24" s="26">
        <v>0</v>
      </c>
      <c r="K24" s="26">
        <v>0</v>
      </c>
      <c r="L24" s="18"/>
    </row>
    <row r="25" spans="1:14">
      <c r="A25" s="16"/>
      <c r="B25" s="11" t="str">
        <f>+[3]Cuadro49!A13</f>
        <v>Pasto</v>
      </c>
      <c r="C25" s="26">
        <f>+[3]Cuadro49!B13</f>
        <v>0.112</v>
      </c>
      <c r="D25" s="26">
        <f>+[3]Cuadro49!C13</f>
        <v>0</v>
      </c>
      <c r="E25" s="26">
        <f>+[3]Cuadro49!D13</f>
        <v>0</v>
      </c>
      <c r="F25" s="26">
        <f>+[3]Cuadro49!E13</f>
        <v>0</v>
      </c>
      <c r="G25" s="27">
        <f>+[3]Cuadro49!F13</f>
        <v>0</v>
      </c>
      <c r="H25" s="27">
        <v>0</v>
      </c>
      <c r="I25" s="26">
        <v>0</v>
      </c>
      <c r="J25" s="26">
        <v>0</v>
      </c>
      <c r="K25" s="26">
        <v>0</v>
      </c>
      <c r="L25" s="18"/>
    </row>
    <row r="26" spans="1:14" s="22" customFormat="1">
      <c r="A26" s="16"/>
      <c r="B26" s="11" t="str">
        <f>+[3]Cuadro49!A14</f>
        <v>Pereira</v>
      </c>
      <c r="C26" s="26">
        <f>+[3]Cuadro49!B14</f>
        <v>0.25033333333333302</v>
      </c>
      <c r="D26" s="26">
        <f>+[3]Cuadro49!C14</f>
        <v>0.137333333333333</v>
      </c>
      <c r="E26" s="26">
        <f>+[3]Cuadro49!D14</f>
        <v>0.06</v>
      </c>
      <c r="F26" s="26">
        <f>+[3]Cuadro49!E14</f>
        <v>6.7000000000000004E-2</v>
      </c>
      <c r="G26" s="27">
        <f>+[3]Cuadro49!F14</f>
        <v>0</v>
      </c>
      <c r="H26" s="27">
        <v>0</v>
      </c>
      <c r="I26" s="26">
        <v>0</v>
      </c>
      <c r="J26" s="26">
        <v>0</v>
      </c>
      <c r="K26" s="26">
        <f>IF(F26=0,"",F26/$F$13*100)</f>
        <v>1.9256562559877393</v>
      </c>
      <c r="L26" s="18"/>
      <c r="M26" s="9"/>
    </row>
    <row r="27" spans="1:14" s="22" customFormat="1">
      <c r="A27" s="16"/>
      <c r="B27" s="11" t="str">
        <f>+[3]Cuadro49!A15</f>
        <v>Villavicencio</v>
      </c>
      <c r="C27" s="26">
        <f>+[3]Cuadro49!B15</f>
        <v>4.7333333333333297E-2</v>
      </c>
      <c r="D27" s="26">
        <f>+[3]Cuadro49!C15</f>
        <v>0.37666666666666698</v>
      </c>
      <c r="E27" s="26">
        <f>+[3]Cuadro49!D15</f>
        <v>0.12933333333333299</v>
      </c>
      <c r="F27" s="26">
        <f>+[3]Cuadro49!E15</f>
        <v>0</v>
      </c>
      <c r="G27" s="27">
        <f>+[3]Cuadro49!F15</f>
        <v>0</v>
      </c>
      <c r="H27" s="27">
        <v>0</v>
      </c>
      <c r="I27" s="26">
        <v>0</v>
      </c>
      <c r="J27" s="26">
        <v>0</v>
      </c>
      <c r="K27" s="26">
        <v>0</v>
      </c>
      <c r="L27" s="18"/>
      <c r="M27" s="9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43"/>
      <c r="C7" s="185" t="s">
        <v>136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173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+[3]Cuadro50!A2</f>
        <v>Colombia</v>
      </c>
      <c r="C13" s="25">
        <f>+[3]Cuadro50!B2</f>
        <v>2955.6306666666701</v>
      </c>
      <c r="D13" s="25">
        <f>+[3]Cuadro50!C2</f>
        <v>3319.0626666666699</v>
      </c>
      <c r="E13" s="25">
        <f>+[3]Cuadro50!D2</f>
        <v>3451.8336666666701</v>
      </c>
      <c r="F13" s="25">
        <f>+[3]Cuadro50!E2</f>
        <v>3422.2973333333298</v>
      </c>
      <c r="G13" s="25">
        <f>+[3]Cuadro50!F2</f>
        <v>3510.6443330000002</v>
      </c>
      <c r="H13" s="27">
        <f>IF(OR(OR(G13=0,F13=0),G13=""),"",(G13/F13-1)*100)</f>
        <v>2.5815115129292465</v>
      </c>
      <c r="I13" s="26">
        <f>IF(OR(OR(G13=0,F13=0),F13=""),"",(F13/E13-1)*100)</f>
        <v>-0.85567081689259528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2873.1690000000035</v>
      </c>
      <c r="D14" s="24">
        <f>D13-SUM(D15:D27)</f>
        <v>3222.1283333333367</v>
      </c>
      <c r="E14" s="24">
        <f>E13-SUM(E15:E27)</f>
        <v>3346.6353333333368</v>
      </c>
      <c r="F14" s="24">
        <f>F13-SUM(F15:F27)</f>
        <v>3326.1146666666632</v>
      </c>
      <c r="G14" s="25">
        <f>G13-SUM(G15:G27)</f>
        <v>3423.8993329960003</v>
      </c>
      <c r="H14" s="27">
        <f>IF(OR(OR(G14=0,F14=0),G14=""),"",(G14/F14-1)*100)</f>
        <v>2.9399066517250994</v>
      </c>
      <c r="I14" s="26">
        <f>IF(OR(OR(G14=0,F14=0),F14=""),"",(F14/E14-1)*100)</f>
        <v>-0.61317307154091782</v>
      </c>
      <c r="J14" s="27">
        <f>IF(G14=0,"",G14/$G$13*100)</f>
        <v>97.529086065808528</v>
      </c>
      <c r="K14" s="26">
        <f>IF(F14=0,"",F14/$F$13*100)</f>
        <v>97.189529216826273</v>
      </c>
      <c r="L14" s="18"/>
    </row>
    <row r="15" spans="1:15">
      <c r="A15" s="16"/>
      <c r="B15" s="12" t="str">
        <f>+[3]Cuadro50!A3</f>
        <v>Bogotá</v>
      </c>
      <c r="C15" s="97">
        <f>+[3]Cuadro50!B3</f>
        <v>20.895333333333301</v>
      </c>
      <c r="D15" s="97">
        <f>+[3]Cuadro50!C3</f>
        <v>28.544</v>
      </c>
      <c r="E15" s="97">
        <f>+[3]Cuadro50!D3</f>
        <v>31.606000000000002</v>
      </c>
      <c r="F15" s="97">
        <f>+[3]Cuadro50!E3</f>
        <v>31.959333333333301</v>
      </c>
      <c r="G15" s="97">
        <f>+[3]Cuadro50!F3</f>
        <v>24.994</v>
      </c>
      <c r="H15" s="47">
        <f>IF(OR(OR(G15=0,F15=0),G15=""),"",(G15/F15-1)*100)</f>
        <v>-21.794363670497852</v>
      </c>
      <c r="I15" s="33">
        <f>IF(OR(OR(G15=0,F15=0),F15=""),"",(F15/E15-1)*100)</f>
        <v>1.1179311944988335</v>
      </c>
      <c r="J15" s="47">
        <f>IF(G15=0,"",G15/$G$13*100)</f>
        <v>0.71194907912079841</v>
      </c>
      <c r="K15" s="33">
        <f>IF(F15=0,"",F15/$F$13*100)</f>
        <v>0.93385612705383492</v>
      </c>
      <c r="L15" s="18"/>
      <c r="N15" s="22" t="s">
        <v>2</v>
      </c>
      <c r="O15" s="125">
        <f>J15</f>
        <v>0.71194907912079841</v>
      </c>
    </row>
    <row r="16" spans="1:15">
      <c r="A16" s="16"/>
      <c r="B16" s="11" t="str">
        <f>+[3]Cuadro50!A4</f>
        <v>Medellín</v>
      </c>
      <c r="C16" s="52">
        <f>+[3]Cuadro50!B4</f>
        <v>13.390333333333301</v>
      </c>
      <c r="D16" s="52">
        <f>+[3]Cuadro50!C4</f>
        <v>11.5393333333333</v>
      </c>
      <c r="E16" s="52">
        <f>+[3]Cuadro50!D4</f>
        <v>12.476333333333301</v>
      </c>
      <c r="F16" s="52">
        <f>+[3]Cuadro50!E4</f>
        <v>13.2496666666667</v>
      </c>
      <c r="G16" s="53">
        <f>+[3]Cuadro50!F4</f>
        <v>14.802666670000001</v>
      </c>
      <c r="H16" s="27">
        <f>IF(OR(OR(G16=0,F16=0),G16=""),"",(G16/F16-1)*100)</f>
        <v>11.721049611310708</v>
      </c>
      <c r="I16" s="26">
        <f>IF(OR(OR(G16=0,F16=0),F16=""),"",(F16/E16-1)*100)</f>
        <v>6.1984023083710538</v>
      </c>
      <c r="J16" s="27">
        <f>IF(G16=0,"",G16/$G$13*100)</f>
        <v>0.42165099240772336</v>
      </c>
      <c r="K16" s="26">
        <f>IF(F16=0,"",F16/$F$13*100)</f>
        <v>0.38715708707172669</v>
      </c>
      <c r="L16" s="18"/>
      <c r="N16" s="22" t="s">
        <v>12</v>
      </c>
      <c r="O16" s="125">
        <f>100-O15</f>
        <v>99.288050920879201</v>
      </c>
    </row>
    <row r="17" spans="1:14">
      <c r="A17" s="16"/>
      <c r="B17" s="11" t="str">
        <f>+[3]Cuadro50!A5</f>
        <v>Bucaramanga</v>
      </c>
      <c r="C17" s="52">
        <f>+[3]Cuadro50!B5</f>
        <v>10.3626666666667</v>
      </c>
      <c r="D17" s="52">
        <f>+[3]Cuadro50!C5</f>
        <v>10.1953333333333</v>
      </c>
      <c r="E17" s="52">
        <f>+[3]Cuadro50!D5</f>
        <v>14.6436666666667</v>
      </c>
      <c r="F17" s="52">
        <f>+[3]Cuadro50!E5</f>
        <v>8.2370000000000001</v>
      </c>
      <c r="G17" s="53">
        <f>+[3]Cuadro50!F5</f>
        <v>12.032999999999999</v>
      </c>
      <c r="H17" s="27">
        <f t="shared" ref="H17:H27" si="0">IF(OR(OR(G17=0,F17=0),G17=""),"",(G17/F17-1)*100)</f>
        <v>46.084739589656422</v>
      </c>
      <c r="I17" s="26">
        <f t="shared" ref="I17:I27" si="1">IF(OR(OR(G17=0,F17=0),F17=""),"",(F17/E17-1)*100)</f>
        <v>-43.75042680567266</v>
      </c>
      <c r="J17" s="27">
        <f t="shared" ref="J17:J27" si="2">IF(G17=0,"",G17/$G$13*100)</f>
        <v>0.34275759258464306</v>
      </c>
      <c r="K17" s="26">
        <f t="shared" ref="K17:K27" si="3">IF(F17=0,"",F17/$F$13*100)</f>
        <v>0.24068627584667321</v>
      </c>
      <c r="L17" s="18"/>
    </row>
    <row r="18" spans="1:14">
      <c r="A18" s="16"/>
      <c r="B18" s="11" t="str">
        <f>+[3]Cuadro50!A6</f>
        <v>Cali</v>
      </c>
      <c r="C18" s="52">
        <f>+[3]Cuadro50!B6</f>
        <v>7.8153333333333297</v>
      </c>
      <c r="D18" s="52">
        <f>+[3]Cuadro50!C6</f>
        <v>12.239000000000001</v>
      </c>
      <c r="E18" s="52">
        <f>+[3]Cuadro50!D6</f>
        <v>12.4433333333333</v>
      </c>
      <c r="F18" s="52">
        <f>+[3]Cuadro50!E6</f>
        <v>8.5670000000000002</v>
      </c>
      <c r="G18" s="53">
        <f>+[3]Cuadro50!F6</f>
        <v>7.8810000000000002</v>
      </c>
      <c r="H18" s="27">
        <f t="shared" si="0"/>
        <v>-8.0074705264386541</v>
      </c>
      <c r="I18" s="26">
        <f t="shared" si="1"/>
        <v>-31.151888561478515</v>
      </c>
      <c r="J18" s="27">
        <f t="shared" si="2"/>
        <v>0.22448870499123841</v>
      </c>
      <c r="K18" s="26">
        <f t="shared" si="3"/>
        <v>0.25032892135224588</v>
      </c>
      <c r="L18" s="18"/>
    </row>
    <row r="19" spans="1:14">
      <c r="A19" s="16"/>
      <c r="B19" s="11" t="str">
        <f>+[3]Cuadro50!A7</f>
        <v>Ibagué</v>
      </c>
      <c r="C19" s="52">
        <f>+[3]Cuadro50!B7</f>
        <v>3.4196666666666702</v>
      </c>
      <c r="D19" s="52">
        <f>+[3]Cuadro50!C7</f>
        <v>6.51033333333333</v>
      </c>
      <c r="E19" s="52">
        <f>+[3]Cuadro50!D7</f>
        <v>5.0946666666666696</v>
      </c>
      <c r="F19" s="52">
        <f>+[3]Cuadro50!E7</f>
        <v>5.7473333333333301</v>
      </c>
      <c r="G19" s="53">
        <f>+[3]Cuadro50!F7</f>
        <v>5.0833333329999997</v>
      </c>
      <c r="H19" s="27">
        <f t="shared" si="0"/>
        <v>-11.553184091172675</v>
      </c>
      <c r="I19" s="26">
        <f t="shared" si="1"/>
        <v>12.810782517665409</v>
      </c>
      <c r="J19" s="27">
        <f t="shared" si="2"/>
        <v>0.14479773086714448</v>
      </c>
      <c r="K19" s="26">
        <f t="shared" si="3"/>
        <v>0.16793787253240813</v>
      </c>
      <c r="L19" s="18"/>
    </row>
    <row r="20" spans="1:14">
      <c r="A20" s="16"/>
      <c r="B20" s="11" t="str">
        <f>+[3]Cuadro50!A8</f>
        <v>Pereira</v>
      </c>
      <c r="C20" s="52">
        <f>+[3]Cuadro50!B8</f>
        <v>6.2546666666666697</v>
      </c>
      <c r="D20" s="52">
        <f>+[3]Cuadro50!C8</f>
        <v>4.9396666666666702</v>
      </c>
      <c r="E20" s="52">
        <f>+[3]Cuadro50!D8</f>
        <v>5.8140000000000001</v>
      </c>
      <c r="F20" s="52">
        <f>+[3]Cuadro50!E8</f>
        <v>6.44</v>
      </c>
      <c r="G20" s="53">
        <f>+[3]Cuadro50!F8</f>
        <v>4.766</v>
      </c>
      <c r="H20" s="27">
        <f t="shared" si="0"/>
        <v>-25.993788819875785</v>
      </c>
      <c r="I20" s="26">
        <f t="shared" si="1"/>
        <v>10.767113863089106</v>
      </c>
      <c r="J20" s="27">
        <f t="shared" si="2"/>
        <v>0.13575855449666824</v>
      </c>
      <c r="K20" s="26">
        <f t="shared" si="3"/>
        <v>0.18817768804814564</v>
      </c>
      <c r="L20" s="18"/>
    </row>
    <row r="21" spans="1:14">
      <c r="A21" s="16"/>
      <c r="B21" s="11" t="str">
        <f>+[3]Cuadro50!A9</f>
        <v>Villavicencio</v>
      </c>
      <c r="C21" s="52">
        <f>+[3]Cuadro50!B9</f>
        <v>3.8889999999999998</v>
      </c>
      <c r="D21" s="52">
        <f>+[3]Cuadro50!C9</f>
        <v>4.5060000000000002</v>
      </c>
      <c r="E21" s="52">
        <f>+[3]Cuadro50!D9</f>
        <v>2.9563333333333301</v>
      </c>
      <c r="F21" s="52">
        <f>+[3]Cuadro50!E9</f>
        <v>3.1040000000000001</v>
      </c>
      <c r="G21" s="53">
        <f>+[3]Cuadro50!F9</f>
        <v>3.641</v>
      </c>
      <c r="H21" s="27">
        <f t="shared" si="0"/>
        <v>17.300257731958759</v>
      </c>
      <c r="I21" s="26">
        <f t="shared" si="1"/>
        <v>4.994926147254608</v>
      </c>
      <c r="J21" s="27">
        <f t="shared" si="2"/>
        <v>0.10371315504036278</v>
      </c>
      <c r="K21" s="26">
        <f t="shared" si="3"/>
        <v>9.0699308028174552E-2</v>
      </c>
      <c r="L21" s="18"/>
    </row>
    <row r="22" spans="1:14">
      <c r="A22" s="16"/>
      <c r="B22" s="11" t="str">
        <f>+[3]Cuadro50!A10</f>
        <v>Montería</v>
      </c>
      <c r="C22" s="52">
        <f>+[3]Cuadro50!B10</f>
        <v>2.4470000000000001</v>
      </c>
      <c r="D22" s="52">
        <f>+[3]Cuadro50!C10</f>
        <v>2.5106666666666699</v>
      </c>
      <c r="E22" s="52">
        <f>+[3]Cuadro50!D10</f>
        <v>2.10666666666667</v>
      </c>
      <c r="F22" s="52">
        <f>+[3]Cuadro50!E10</f>
        <v>2.30033333333333</v>
      </c>
      <c r="G22" s="53">
        <f>+[3]Cuadro50!F10</f>
        <v>2.641</v>
      </c>
      <c r="H22" s="27">
        <f t="shared" si="0"/>
        <v>14.809447906100726</v>
      </c>
      <c r="I22" s="26">
        <f t="shared" si="1"/>
        <v>9.1930379746832038</v>
      </c>
      <c r="J22" s="27">
        <f t="shared" si="2"/>
        <v>7.5228355523646831E-2</v>
      </c>
      <c r="K22" s="26">
        <f t="shared" si="3"/>
        <v>6.721605720601713E-2</v>
      </c>
      <c r="L22" s="18"/>
    </row>
    <row r="23" spans="1:14">
      <c r="A23" s="16"/>
      <c r="B23" s="11" t="str">
        <f>+[3]Cuadro50!A11</f>
        <v>Cúcuta</v>
      </c>
      <c r="C23" s="52">
        <f>+[3]Cuadro50!B11</f>
        <v>2.6813333333333298</v>
      </c>
      <c r="D23" s="52">
        <f>+[3]Cuadro50!C11</f>
        <v>4.7990000000000004</v>
      </c>
      <c r="E23" s="52">
        <f>+[3]Cuadro50!D11</f>
        <v>3.3743333333333299</v>
      </c>
      <c r="F23" s="52">
        <f>+[3]Cuadro50!E11</f>
        <v>4.3376666666666699</v>
      </c>
      <c r="G23" s="53">
        <f>+[3]Cuadro50!F11</f>
        <v>2.4426666670000001</v>
      </c>
      <c r="H23" s="27">
        <f t="shared" si="0"/>
        <v>-43.687082140936027</v>
      </c>
      <c r="I23" s="26">
        <f t="shared" si="1"/>
        <v>28.548849155388957</v>
      </c>
      <c r="J23" s="27">
        <f t="shared" si="2"/>
        <v>6.9578870295659775E-2</v>
      </c>
      <c r="K23" s="26">
        <f t="shared" si="3"/>
        <v>0.1267472181454721</v>
      </c>
      <c r="L23" s="18"/>
    </row>
    <row r="24" spans="1:14">
      <c r="A24" s="16"/>
      <c r="B24" s="11" t="str">
        <f>+[3]Cuadro50!A12</f>
        <v>Pasto</v>
      </c>
      <c r="C24" s="52">
        <f>+[3]Cuadro50!B12</f>
        <v>1.728</v>
      </c>
      <c r="D24" s="52">
        <f>+[3]Cuadro50!C12</f>
        <v>1.524</v>
      </c>
      <c r="E24" s="52">
        <f>+[3]Cuadro50!D12</f>
        <v>3.0529999999999999</v>
      </c>
      <c r="F24" s="52">
        <f>+[3]Cuadro50!E12</f>
        <v>2.2440000000000002</v>
      </c>
      <c r="G24" s="53">
        <f>+[3]Cuadro50!F12</f>
        <v>2.3286666669999998</v>
      </c>
      <c r="H24" s="27">
        <f t="shared" si="0"/>
        <v>3.7730243761140647</v>
      </c>
      <c r="I24" s="26">
        <f t="shared" si="1"/>
        <v>-26.498526039960691</v>
      </c>
      <c r="J24" s="27">
        <f t="shared" si="2"/>
        <v>6.6331603150754148E-2</v>
      </c>
      <c r="K24" s="26">
        <f t="shared" si="3"/>
        <v>6.556998943789423E-2</v>
      </c>
      <c r="L24" s="18"/>
    </row>
    <row r="25" spans="1:14">
      <c r="A25" s="16"/>
      <c r="B25" s="11" t="str">
        <f>+[3]Cuadro50!A13</f>
        <v>Barranquilla</v>
      </c>
      <c r="C25" s="52">
        <f>+[3]Cuadro50!B13</f>
        <v>4.4119999999999999</v>
      </c>
      <c r="D25" s="52">
        <f>+[3]Cuadro50!C13</f>
        <v>2.76033333333333</v>
      </c>
      <c r="E25" s="52">
        <f>+[3]Cuadro50!D13</f>
        <v>5.0460000000000003</v>
      </c>
      <c r="F25" s="52">
        <f>+[3]Cuadro50!E13</f>
        <v>4.1243333333333299</v>
      </c>
      <c r="G25" s="53">
        <f>+[3]Cuadro50!F13</f>
        <v>2.1110000000000002</v>
      </c>
      <c r="H25" s="27">
        <f t="shared" si="0"/>
        <v>-48.815970257819394</v>
      </c>
      <c r="I25" s="26">
        <f t="shared" si="1"/>
        <v>-18.265292641035881</v>
      </c>
      <c r="J25" s="27">
        <f t="shared" si="2"/>
        <v>6.0131411779787383E-2</v>
      </c>
      <c r="K25" s="26">
        <f t="shared" si="3"/>
        <v>0.12051358872772794</v>
      </c>
      <c r="L25" s="18"/>
    </row>
    <row r="26" spans="1:14">
      <c r="A26" s="16"/>
      <c r="B26" s="11" t="str">
        <f>+[3]Cuadro50!A14</f>
        <v>Manizales</v>
      </c>
      <c r="C26" s="52">
        <f>+[3]Cuadro50!B14</f>
        <v>2.2909999999999999</v>
      </c>
      <c r="D26" s="52">
        <f>+[3]Cuadro50!C14</f>
        <v>2.40133333333333</v>
      </c>
      <c r="E26" s="52">
        <f>+[3]Cuadro50!D14</f>
        <v>3.3180000000000001</v>
      </c>
      <c r="F26" s="52">
        <f>+[3]Cuadro50!E14</f>
        <v>2.8143333333333298</v>
      </c>
      <c r="G26" s="53">
        <f>+[3]Cuadro50!F14</f>
        <v>2.0836666670000001</v>
      </c>
      <c r="H26" s="27">
        <f t="shared" si="0"/>
        <v>-25.962335650834913</v>
      </c>
      <c r="I26" s="26">
        <f t="shared" si="1"/>
        <v>-15.17982720514377</v>
      </c>
      <c r="J26" s="27">
        <f t="shared" si="2"/>
        <v>5.9352827269158734E-2</v>
      </c>
      <c r="K26" s="26">
        <f t="shared" si="3"/>
        <v>8.2235208084393982E-2</v>
      </c>
      <c r="L26" s="18"/>
    </row>
    <row r="27" spans="1:14">
      <c r="A27" s="16"/>
      <c r="B27" s="11" t="str">
        <f>+[3]Cuadro50!A15</f>
        <v>Cartagena</v>
      </c>
      <c r="C27" s="52">
        <f>+[3]Cuadro50!B15</f>
        <v>2.8753333333333302</v>
      </c>
      <c r="D27" s="52">
        <f>+[3]Cuadro50!C15</f>
        <v>4.46533333333333</v>
      </c>
      <c r="E27" s="52">
        <f>+[3]Cuadro50!D15</f>
        <v>3.266</v>
      </c>
      <c r="F27" s="52">
        <f>+[3]Cuadro50!E15</f>
        <v>3.0576666666666701</v>
      </c>
      <c r="G27" s="53">
        <f>+[3]Cuadro50!F15</f>
        <v>1.9370000000000001</v>
      </c>
      <c r="H27" s="27">
        <f t="shared" si="0"/>
        <v>-36.651041098877215</v>
      </c>
      <c r="I27" s="26">
        <f t="shared" si="1"/>
        <v>-6.3788528271074725</v>
      </c>
      <c r="J27" s="27">
        <f t="shared" si="2"/>
        <v>5.5175056663878799E-2</v>
      </c>
      <c r="K27" s="26">
        <f t="shared" si="3"/>
        <v>8.9345441639008372E-2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137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+[3]Cuadro51!A2</f>
        <v>Colombia</v>
      </c>
      <c r="C13" s="25">
        <f>+[3]Cuadro51!B2</f>
        <v>182.50433333333299</v>
      </c>
      <c r="D13" s="25">
        <f>+[3]Cuadro51!C2</f>
        <v>275.47866666666698</v>
      </c>
      <c r="E13" s="25">
        <f>+[3]Cuadro51!D2</f>
        <v>339.59766666666701</v>
      </c>
      <c r="F13" s="25">
        <f>+[3]Cuadro51!E2</f>
        <v>366.15499999999997</v>
      </c>
      <c r="G13" s="25">
        <f>+[3]Cuadro51!F2</f>
        <v>325.56900000000002</v>
      </c>
      <c r="H13" s="27">
        <f>IF(OR(OR(G13=0,F13=0),G13=""),"",(G13/F13-1)*100)</f>
        <v>-11.084376834946941</v>
      </c>
      <c r="I13" s="26">
        <f>IF(OR(OR(G13=0,F13=0),F13=""),"",(F13/E13-1)*100)</f>
        <v>7.8202343361211568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162.38966666666633</v>
      </c>
      <c r="D14" s="24">
        <f>D13-SUM(D15:D27)</f>
        <v>256.88300000000032</v>
      </c>
      <c r="E14" s="24">
        <f>E13-SUM(E15:E27)</f>
        <v>306.57100000000031</v>
      </c>
      <c r="F14" s="24">
        <f>F13-SUM(F15:F27)</f>
        <v>331.03733333333332</v>
      </c>
      <c r="G14" s="25">
        <f>G13-SUM(G15:G27)</f>
        <v>288.14600000400003</v>
      </c>
      <c r="H14" s="27">
        <f>IF(OR(OR(G14=0,F14=0),G14=""),"",(G14/F14-1)*100)</f>
        <v>-12.956645372123177</v>
      </c>
      <c r="I14" s="26">
        <f>IF(OR(OR(G14=0,F14=0),F14=""),"",(F14/E14-1)*100)</f>
        <v>7.9806417871661095</v>
      </c>
      <c r="J14" s="27">
        <f>IF(G14=0,"",G14/$G$13*100)</f>
        <v>88.505355240824528</v>
      </c>
      <c r="K14" s="26">
        <f>IF(F14=0,"",F14/$F$13*100)</f>
        <v>90.409070839762762</v>
      </c>
      <c r="L14" s="18"/>
    </row>
    <row r="15" spans="1:15">
      <c r="A15" s="16"/>
      <c r="B15" s="12" t="str">
        <f>+[3]Cuadro51!A3</f>
        <v>Bogotá</v>
      </c>
      <c r="C15" s="97">
        <f>+[3]Cuadro51!B3</f>
        <v>9.2683333333333309</v>
      </c>
      <c r="D15" s="97">
        <f>+[3]Cuadro51!C3</f>
        <v>8.3033333333333292</v>
      </c>
      <c r="E15" s="97">
        <f>+[3]Cuadro51!D3</f>
        <v>20.982666666666699</v>
      </c>
      <c r="F15" s="97">
        <f>+[3]Cuadro51!E3</f>
        <v>23.091000000000001</v>
      </c>
      <c r="G15" s="97">
        <f>+[3]Cuadro51!F3</f>
        <v>18.775333329999999</v>
      </c>
      <c r="H15" s="47">
        <f>IF(OR(OR(G15=0,F15=0),G15=""),"",(G15/F15-1)*100)</f>
        <v>-18.689821445584865</v>
      </c>
      <c r="I15" s="33">
        <f>IF(OR(OR(G15=0,F15=0),F15=""),"",(F15/E15-1)*100)</f>
        <v>10.047976107262979</v>
      </c>
      <c r="J15" s="47">
        <f>IF(G15=0,"",G15/$G$13*100)</f>
        <v>5.7669290780141838</v>
      </c>
      <c r="K15" s="33">
        <f>IF(F15=0,"",F15/$F$13*100)</f>
        <v>6.3063456732804415</v>
      </c>
      <c r="L15" s="18"/>
      <c r="N15" s="22" t="s">
        <v>2</v>
      </c>
      <c r="O15" s="31">
        <f>J15</f>
        <v>5.7669290780141838</v>
      </c>
    </row>
    <row r="16" spans="1:15">
      <c r="A16" s="16"/>
      <c r="B16" s="11" t="str">
        <f>+[3]Cuadro51!A4</f>
        <v>Cartagena</v>
      </c>
      <c r="C16" s="24">
        <f>+[3]Cuadro51!B4</f>
        <v>1.0616666666666701</v>
      </c>
      <c r="D16" s="24">
        <f>+[3]Cuadro51!C4</f>
        <v>1.0073333333333301</v>
      </c>
      <c r="E16" s="24">
        <f>+[3]Cuadro51!D4</f>
        <v>1.5416666666666701</v>
      </c>
      <c r="F16" s="24">
        <f>+[3]Cuadro51!E4</f>
        <v>2.20366666666667</v>
      </c>
      <c r="G16" s="25">
        <f>+[3]Cuadro51!F4</f>
        <v>4.0860000000000003</v>
      </c>
      <c r="H16" s="27">
        <f>IF(OR(OR(G16=0,F16=0),G16=""),"",(G16/F16-1)*100)</f>
        <v>85.418242323400122</v>
      </c>
      <c r="I16" s="26">
        <f>IF(OR(OR(G16=0,F16=0),F16=""),"",(F16/E16-1)*100)</f>
        <v>42.940540540540439</v>
      </c>
      <c r="J16" s="27">
        <f>IF(G16=0,"",G16/$G$13*100)</f>
        <v>1.2550334952037816</v>
      </c>
      <c r="K16" s="26">
        <f>IF(F16=0,"",F16/$F$13*100)</f>
        <v>0.60183984014056069</v>
      </c>
      <c r="L16" s="18"/>
      <c r="N16" s="22" t="s">
        <v>12</v>
      </c>
      <c r="O16" s="31">
        <f>100-O15</f>
        <v>94.233070921985814</v>
      </c>
    </row>
    <row r="17" spans="1:14">
      <c r="A17" s="16"/>
      <c r="B17" s="11" t="str">
        <f>+[3]Cuadro51!A5</f>
        <v>Medellín</v>
      </c>
      <c r="C17" s="24">
        <f>+[3]Cuadro51!B5</f>
        <v>0.57066666666666699</v>
      </c>
      <c r="D17" s="24">
        <f>+[3]Cuadro51!C5</f>
        <v>2.3690000000000002</v>
      </c>
      <c r="E17" s="24">
        <f>+[3]Cuadro51!D5</f>
        <v>2.3353333333333302</v>
      </c>
      <c r="F17" s="24">
        <f>+[3]Cuadro51!E5</f>
        <v>1.3603333333333301</v>
      </c>
      <c r="G17" s="25">
        <f>+[3]Cuadro51!F5</f>
        <v>2.7360000000000002</v>
      </c>
      <c r="H17" s="27">
        <f t="shared" ref="H17:H27" si="0">IF(OR(OR(G17=0,F17=0),G17=""),"",(G17/F17-1)*100)</f>
        <v>101.12717471208086</v>
      </c>
      <c r="I17" s="26">
        <f t="shared" ref="I17:I27" si="1">IF(OR(OR(G17=0,F17=0),F17=""),"",(F17/E17-1)*100)</f>
        <v>-41.749928632600685</v>
      </c>
      <c r="J17" s="27">
        <f t="shared" ref="J17:J27" si="2">IF(G17=0,"",G17/$G$13*100)</f>
        <v>0.84037485141398605</v>
      </c>
      <c r="K17" s="26">
        <f t="shared" ref="K17:K27" si="3">IF(F17=0,"",F17/$F$13*100)</f>
        <v>0.37151843709175897</v>
      </c>
      <c r="L17" s="18"/>
    </row>
    <row r="18" spans="1:14">
      <c r="A18" s="16"/>
      <c r="B18" s="11" t="str">
        <f>+[3]Cuadro51!A6</f>
        <v>Villavicencio</v>
      </c>
      <c r="C18" s="24">
        <f>+[3]Cuadro51!B6</f>
        <v>1.0126666666666699</v>
      </c>
      <c r="D18" s="24">
        <f>+[3]Cuadro51!C6</f>
        <v>1.2793333333333301</v>
      </c>
      <c r="E18" s="24">
        <f>+[3]Cuadro51!D6</f>
        <v>1.1466666666666701</v>
      </c>
      <c r="F18" s="24">
        <f>+[3]Cuadro51!E6</f>
        <v>1.67766666666667</v>
      </c>
      <c r="G18" s="25">
        <f>+[3]Cuadro51!F6</f>
        <v>2.4853333329999998</v>
      </c>
      <c r="H18" s="27">
        <f t="shared" si="0"/>
        <v>48.142261057023347</v>
      </c>
      <c r="I18" s="26">
        <f t="shared" si="1"/>
        <v>46.308139534883573</v>
      </c>
      <c r="J18" s="27">
        <f t="shared" si="2"/>
        <v>0.76338144387211304</v>
      </c>
      <c r="K18" s="26">
        <f t="shared" si="3"/>
        <v>0.45818483065004445</v>
      </c>
      <c r="L18" s="18"/>
    </row>
    <row r="19" spans="1:14">
      <c r="A19" s="16"/>
      <c r="B19" s="11" t="str">
        <f>+[3]Cuadro51!A7</f>
        <v>Bucaramanga</v>
      </c>
      <c r="C19" s="24">
        <f>+[3]Cuadro51!B7</f>
        <v>2.07066666666667</v>
      </c>
      <c r="D19" s="24">
        <f>+[3]Cuadro51!C7</f>
        <v>1.2676666666666701</v>
      </c>
      <c r="E19" s="24">
        <f>+[3]Cuadro51!D7</f>
        <v>1.8463333333333301</v>
      </c>
      <c r="F19" s="24">
        <f>+[3]Cuadro51!E7</f>
        <v>1.74033333333333</v>
      </c>
      <c r="G19" s="25">
        <f>+[3]Cuadro51!F7</f>
        <v>2.383</v>
      </c>
      <c r="H19" s="27">
        <f t="shared" si="0"/>
        <v>36.927791610802799</v>
      </c>
      <c r="I19" s="26">
        <f t="shared" si="1"/>
        <v>-5.741108503339964</v>
      </c>
      <c r="J19" s="27">
        <f t="shared" si="2"/>
        <v>0.73194929492672822</v>
      </c>
      <c r="K19" s="26">
        <f t="shared" si="3"/>
        <v>0.47529962265524989</v>
      </c>
      <c r="L19" s="18"/>
    </row>
    <row r="20" spans="1:14">
      <c r="A20" s="16"/>
      <c r="B20" s="11" t="str">
        <f>+[3]Cuadro51!A8</f>
        <v>Cúcuta</v>
      </c>
      <c r="C20" s="24">
        <f>+[3]Cuadro51!B8</f>
        <v>0.72233333333333305</v>
      </c>
      <c r="D20" s="24">
        <f>+[3]Cuadro51!C8</f>
        <v>1.16566666666667</v>
      </c>
      <c r="E20" s="24">
        <f>+[3]Cuadro51!D8</f>
        <v>1.7270000000000001</v>
      </c>
      <c r="F20" s="24">
        <f>+[3]Cuadro51!E8</f>
        <v>1.431</v>
      </c>
      <c r="G20" s="25">
        <f>+[3]Cuadro51!F8</f>
        <v>1.8593333329999999</v>
      </c>
      <c r="H20" s="27">
        <f t="shared" si="0"/>
        <v>29.932448148148126</v>
      </c>
      <c r="I20" s="26">
        <f t="shared" si="1"/>
        <v>-17.139548349739432</v>
      </c>
      <c r="J20" s="27">
        <f t="shared" si="2"/>
        <v>0.57110269497402999</v>
      </c>
      <c r="K20" s="26">
        <f t="shared" si="3"/>
        <v>0.39081809616146174</v>
      </c>
      <c r="L20" s="18"/>
    </row>
    <row r="21" spans="1:14">
      <c r="A21" s="16"/>
      <c r="B21" s="11" t="str">
        <f>+[3]Cuadro51!A9</f>
        <v>Pereira</v>
      </c>
      <c r="C21" s="24">
        <f>+[3]Cuadro51!B9</f>
        <v>0.43266666666666698</v>
      </c>
      <c r="D21" s="24">
        <f>+[3]Cuadro51!C9</f>
        <v>0.505</v>
      </c>
      <c r="E21" s="24">
        <f>+[3]Cuadro51!D9</f>
        <v>0.474333333333333</v>
      </c>
      <c r="F21" s="24">
        <f>+[3]Cuadro51!E9</f>
        <v>0.54366666666666696</v>
      </c>
      <c r="G21" s="25">
        <f>+[3]Cuadro51!F9</f>
        <v>1.532</v>
      </c>
      <c r="H21" s="27">
        <v>0</v>
      </c>
      <c r="I21" s="26">
        <v>0</v>
      </c>
      <c r="J21" s="27">
        <f t="shared" si="2"/>
        <v>0.4705607720636793</v>
      </c>
      <c r="K21" s="26">
        <v>0</v>
      </c>
      <c r="L21" s="18"/>
    </row>
    <row r="22" spans="1:14">
      <c r="A22" s="16"/>
      <c r="B22" s="11" t="str">
        <f>+[3]Cuadro51!A10</f>
        <v>Barranquilla</v>
      </c>
      <c r="C22" s="24">
        <f>+[3]Cuadro51!B10</f>
        <v>1.5629999999999999</v>
      </c>
      <c r="D22" s="24">
        <f>+[3]Cuadro51!C10</f>
        <v>0.37966666666666699</v>
      </c>
      <c r="E22" s="24">
        <f>+[3]Cuadro51!D10</f>
        <v>0</v>
      </c>
      <c r="F22" s="24">
        <f>+[3]Cuadro51!E10</f>
        <v>0.78066666666666695</v>
      </c>
      <c r="G22" s="25">
        <f>+[3]Cuadro51!F10</f>
        <v>1.024666667</v>
      </c>
      <c r="H22" s="27">
        <f t="shared" si="0"/>
        <v>31.255337361229675</v>
      </c>
      <c r="I22" s="26" t="e">
        <f t="shared" si="1"/>
        <v>#DIV/0!</v>
      </c>
      <c r="J22" s="27">
        <f t="shared" si="2"/>
        <v>0.31473102998135566</v>
      </c>
      <c r="K22" s="26">
        <f t="shared" si="3"/>
        <v>0.21320661104359276</v>
      </c>
      <c r="L22" s="18"/>
    </row>
    <row r="23" spans="1:14">
      <c r="A23" s="16"/>
      <c r="B23" s="11" t="str">
        <f>+[3]Cuadro51!A11</f>
        <v>Montería</v>
      </c>
      <c r="C23" s="24">
        <f>+[3]Cuadro51!B11</f>
        <v>0.25233333333333302</v>
      </c>
      <c r="D23" s="24">
        <f>+[3]Cuadro51!C11</f>
        <v>0.85966666666666702</v>
      </c>
      <c r="E23" s="24">
        <f>+[3]Cuadro51!D11</f>
        <v>0.92933333333333301</v>
      </c>
      <c r="F23" s="24">
        <f>+[3]Cuadro51!E11</f>
        <v>0.21033333333333301</v>
      </c>
      <c r="G23" s="25">
        <f>+[3]Cuadro51!F11</f>
        <v>0.77933333299999996</v>
      </c>
      <c r="H23" s="27">
        <f t="shared" si="0"/>
        <v>270.52297923930325</v>
      </c>
      <c r="I23" s="26">
        <f t="shared" si="1"/>
        <v>-77.367288378766162</v>
      </c>
      <c r="J23" s="27">
        <f t="shared" si="2"/>
        <v>0.23937577994219347</v>
      </c>
      <c r="K23" s="26">
        <f t="shared" si="3"/>
        <v>5.744379657066899E-2</v>
      </c>
      <c r="L23" s="18"/>
    </row>
    <row r="24" spans="1:14">
      <c r="A24" s="16"/>
      <c r="B24" s="11" t="str">
        <f>+[3]Cuadro51!A12</f>
        <v>Cali</v>
      </c>
      <c r="C24" s="24">
        <f>+[3]Cuadro51!B12</f>
        <v>2.4346666666666699</v>
      </c>
      <c r="D24" s="24">
        <f>+[3]Cuadro51!C12</f>
        <v>0.90433333333333299</v>
      </c>
      <c r="E24" s="24">
        <f>+[3]Cuadro51!D12</f>
        <v>1.51233333333333</v>
      </c>
      <c r="F24" s="24">
        <f>+[3]Cuadro51!E12</f>
        <v>0.99166666666666703</v>
      </c>
      <c r="G24" s="25">
        <f>+[3]Cuadro51!F12</f>
        <v>0.71433333300000001</v>
      </c>
      <c r="H24" s="27">
        <f t="shared" si="0"/>
        <v>-27.966386588235316</v>
      </c>
      <c r="I24" s="26">
        <f t="shared" si="1"/>
        <v>-34.428036147233684</v>
      </c>
      <c r="J24" s="27">
        <f t="shared" si="2"/>
        <v>0.21941073413009221</v>
      </c>
      <c r="K24" s="26">
        <f t="shared" si="3"/>
        <v>0.27083247986963643</v>
      </c>
      <c r="L24" s="18"/>
    </row>
    <row r="25" spans="1:14">
      <c r="A25" s="16"/>
      <c r="B25" s="11" t="str">
        <f>+[3]Cuadro51!A13</f>
        <v>Manizales</v>
      </c>
      <c r="C25" s="24">
        <f>+[3]Cuadro51!B13</f>
        <v>0.24433333333333301</v>
      </c>
      <c r="D25" s="24">
        <f>+[3]Cuadro51!C13</f>
        <v>0.17699999999999999</v>
      </c>
      <c r="E25" s="24">
        <f>+[3]Cuadro51!D13</f>
        <v>0</v>
      </c>
      <c r="F25" s="24">
        <f>+[3]Cuadro51!E13</f>
        <v>0.56633333333333302</v>
      </c>
      <c r="G25" s="25">
        <f>+[3]Cuadro51!F13</f>
        <v>0.41566666699999999</v>
      </c>
      <c r="H25" s="27">
        <f t="shared" si="0"/>
        <v>-26.603884579164173</v>
      </c>
      <c r="I25" s="26" t="e">
        <f t="shared" si="1"/>
        <v>#DIV/0!</v>
      </c>
      <c r="J25" s="27">
        <f t="shared" si="2"/>
        <v>0.12767390844951454</v>
      </c>
      <c r="K25" s="26">
        <f t="shared" si="3"/>
        <v>0.15467038094067623</v>
      </c>
      <c r="L25" s="18"/>
    </row>
    <row r="26" spans="1:14">
      <c r="A26" s="16"/>
      <c r="B26" s="11" t="str">
        <f>+[3]Cuadro51!A14</f>
        <v>Pasto</v>
      </c>
      <c r="C26" s="24">
        <f>+[3]Cuadro51!B14</f>
        <v>0</v>
      </c>
      <c r="D26" s="24">
        <f>+[3]Cuadro51!C14</f>
        <v>5.93333333333333E-2</v>
      </c>
      <c r="E26" s="24">
        <f>+[3]Cuadro51!D14</f>
        <v>5.8999999999999997E-2</v>
      </c>
      <c r="F26" s="24">
        <f>+[3]Cuadro51!E14</f>
        <v>0</v>
      </c>
      <c r="G26" s="25">
        <f>+[3]Cuadro51!F14</f>
        <v>0.33533333300000001</v>
      </c>
      <c r="H26" s="27" t="str">
        <f t="shared" si="0"/>
        <v/>
      </c>
      <c r="I26" s="159"/>
      <c r="J26" s="27">
        <f t="shared" si="2"/>
        <v>0.10299915931799404</v>
      </c>
      <c r="K26" s="26" t="str">
        <f t="shared" si="3"/>
        <v/>
      </c>
      <c r="L26" s="18"/>
    </row>
    <row r="27" spans="1:14" s="22" customFormat="1">
      <c r="A27" s="16"/>
      <c r="B27" s="11" t="str">
        <f>+[3]Cuadro51!A15</f>
        <v>Ibagué</v>
      </c>
      <c r="C27" s="24">
        <f>+[3]Cuadro51!B15</f>
        <v>0.481333333333333</v>
      </c>
      <c r="D27" s="24">
        <f>+[3]Cuadro51!C15</f>
        <v>0.31833333333333302</v>
      </c>
      <c r="E27" s="24">
        <f>+[3]Cuadro51!D15</f>
        <v>0.47199999999999998</v>
      </c>
      <c r="F27" s="24">
        <f>+[3]Cuadro51!E15</f>
        <v>0.52100000000000002</v>
      </c>
      <c r="G27" s="25">
        <f>+[3]Cuadro51!F15</f>
        <v>0.296666667</v>
      </c>
      <c r="H27" s="27">
        <f t="shared" si="0"/>
        <v>-43.058221305182343</v>
      </c>
      <c r="I27" s="26">
        <f t="shared" si="1"/>
        <v>10.381355932203395</v>
      </c>
      <c r="J27" s="27">
        <f t="shared" si="2"/>
        <v>9.1122516885821431E-2</v>
      </c>
      <c r="K27" s="26">
        <f t="shared" si="3"/>
        <v>0.14228946757520725</v>
      </c>
      <c r="L27" s="18"/>
      <c r="M27" s="9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24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  <c r="N2" s="9"/>
      <c r="O2" s="9"/>
    </row>
    <row r="3" spans="1:15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  <c r="N3" s="9"/>
      <c r="O3" s="9"/>
    </row>
    <row r="4" spans="1:15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  <c r="N4" s="9"/>
      <c r="O4" s="9"/>
    </row>
    <row r="5" spans="1:15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  <c r="N5" s="9"/>
      <c r="O5" s="9"/>
    </row>
    <row r="6" spans="1:15">
      <c r="A6" s="16"/>
      <c r="B6" s="167"/>
      <c r="C6" s="167"/>
      <c r="D6" s="167"/>
      <c r="E6" s="167"/>
      <c r="F6" s="167"/>
      <c r="G6" s="167"/>
      <c r="H6" s="167"/>
      <c r="I6" s="29"/>
      <c r="J6" s="167"/>
      <c r="K6" s="167"/>
      <c r="L6" s="18"/>
    </row>
    <row r="7" spans="1:15">
      <c r="A7" s="16"/>
      <c r="B7" s="167"/>
      <c r="C7" s="185" t="s">
        <v>138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67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67"/>
      <c r="C9" s="165"/>
      <c r="D9" s="165"/>
      <c r="E9" s="165"/>
      <c r="F9" s="165"/>
      <c r="G9" s="165"/>
      <c r="H9" s="167"/>
      <c r="I9" s="167"/>
      <c r="J9" s="167"/>
      <c r="K9" s="167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65">
        <f>+'Población total'!C11</f>
        <v>2008</v>
      </c>
      <c r="D11" s="165">
        <f>+'Población total'!D11</f>
        <v>2009</v>
      </c>
      <c r="E11" s="165">
        <f>+'Población total'!E11</f>
        <v>2010</v>
      </c>
      <c r="F11" s="165">
        <f>+'Población total'!F11</f>
        <v>2011</v>
      </c>
      <c r="G11" s="165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5">
      <c r="A13" s="16"/>
      <c r="B13" s="12" t="str">
        <f>+[3]Cuadro52!A2</f>
        <v>Colombia</v>
      </c>
      <c r="C13" s="25">
        <f>+[3]Cuadro52!B2</f>
        <v>2294.6323333333298</v>
      </c>
      <c r="D13" s="25">
        <f>+[3]Cuadro52!C2</f>
        <v>2386.0126666666702</v>
      </c>
      <c r="E13" s="25">
        <f>+[3]Cuadro52!D2</f>
        <v>2363.4430000000002</v>
      </c>
      <c r="F13" s="25">
        <f>+[3]Cuadro52!E2</f>
        <v>2471.50966666667</v>
      </c>
      <c r="G13" s="25">
        <f>+[3]Cuadro52!F2</f>
        <v>2594.413333</v>
      </c>
      <c r="H13" s="27">
        <f>IF(OR(OR(G13=0,F13=0),G13=""),"",(G13/F13-1)*100)</f>
        <v>4.9728175451197121</v>
      </c>
      <c r="I13" s="26">
        <f>IF(OR(OR(G13=0,F13=0),F13=""),"",(F13/E13-1)*100)</f>
        <v>4.5724253416168592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708.25999999999794</v>
      </c>
      <c r="D14" s="24">
        <f>D13-SUM(D15:D27)</f>
        <v>824.32966666667039</v>
      </c>
      <c r="E14" s="24">
        <f>E13-SUM(E15:E27)</f>
        <v>802.0019999999995</v>
      </c>
      <c r="F14" s="24">
        <f>F13-SUM(F15:F27)</f>
        <v>853.31166666667036</v>
      </c>
      <c r="G14" s="25">
        <f>G13-SUM(G15:G27)</f>
        <v>893.92266636999989</v>
      </c>
      <c r="H14" s="27">
        <f>IF(OR(OR(G14=0,F14=0),G14=""),"",(G14/F14-1)*100)</f>
        <v>4.7592223673643241</v>
      </c>
      <c r="I14" s="26">
        <f>IF(OR(OR(G14=0,F14=0),F14=""),"",(F14/E14-1)*100)</f>
        <v>6.3976980938539985</v>
      </c>
      <c r="J14" s="27">
        <f>IF(G14=0,"",G14/$G$13*100)</f>
        <v>34.455676549284831</v>
      </c>
      <c r="K14" s="26">
        <f>IF(F14=0,"",F14/$F$13*100)</f>
        <v>34.525928754206873</v>
      </c>
      <c r="L14" s="18"/>
    </row>
    <row r="15" spans="1:15">
      <c r="A15" s="16"/>
      <c r="B15" s="12" t="str">
        <f>+[3]Cuadro52!A3</f>
        <v>Bogotá</v>
      </c>
      <c r="C15" s="97">
        <f>+[3]Cuadro52!B3</f>
        <v>605.75733333333301</v>
      </c>
      <c r="D15" s="97">
        <f>+[3]Cuadro52!C3</f>
        <v>588.16833333333295</v>
      </c>
      <c r="E15" s="97">
        <f>+[3]Cuadro52!D3</f>
        <v>564.261666666667</v>
      </c>
      <c r="F15" s="97">
        <f>+[3]Cuadro52!E3</f>
        <v>638.92233333333297</v>
      </c>
      <c r="G15" s="97">
        <f>+[3]Cuadro52!F3</f>
        <v>652.34333330000004</v>
      </c>
      <c r="H15" s="47">
        <f>IF(OR(OR(G15=0,F15=0),G15=""),"",(G15/F15-1)*100)</f>
        <v>2.1005682954684302</v>
      </c>
      <c r="I15" s="33">
        <f>IF(OR(OR(G15=0,F15=0),F15=""),"",(F15/E15-1)*100)</f>
        <v>13.231568096361791</v>
      </c>
      <c r="J15" s="47">
        <f>IF(G15=0,"",G15/$G$13*100)</f>
        <v>25.144155906170717</v>
      </c>
      <c r="K15" s="33">
        <f>IF(F15=0,"",F15/$F$13*100)</f>
        <v>25.851500479666289</v>
      </c>
      <c r="L15" s="18"/>
      <c r="N15" s="22" t="s">
        <v>2</v>
      </c>
      <c r="O15" s="31">
        <f>J15</f>
        <v>25.144155906170717</v>
      </c>
    </row>
    <row r="16" spans="1:15">
      <c r="A16" s="16"/>
      <c r="B16" s="11" t="str">
        <f>+[3]Cuadro52!A4</f>
        <v>Medellín</v>
      </c>
      <c r="C16" s="52">
        <f>+[3]Cuadro52!B4</f>
        <v>327.000333333333</v>
      </c>
      <c r="D16" s="52">
        <f>+[3]Cuadro52!C4</f>
        <v>298.98433333333298</v>
      </c>
      <c r="E16" s="52">
        <f>+[3]Cuadro52!D4</f>
        <v>325.565</v>
      </c>
      <c r="F16" s="52">
        <f>+[3]Cuadro52!E4</f>
        <v>315.046333333333</v>
      </c>
      <c r="G16" s="53">
        <f>+[3]Cuadro52!F4</f>
        <v>356.19099999999997</v>
      </c>
      <c r="H16" s="27">
        <f>IF(OR(OR(G16=0,F16=0),G16=""),"",(G16/F16-1)*100)</f>
        <v>13.05987796504018</v>
      </c>
      <c r="I16" s="26">
        <f>IF(OR(OR(G16=0,F16=0),F16=""),"",(F16/E16-1)*100)</f>
        <v>-3.2308960320264757</v>
      </c>
      <c r="J16" s="27">
        <f>IF(G16=0,"",G16/$G$13*100)</f>
        <v>13.729153927378462</v>
      </c>
      <c r="K16" s="26">
        <f>IF(F16=0,"",F16/$F$13*100)</f>
        <v>12.747121226446046</v>
      </c>
      <c r="L16" s="18"/>
      <c r="N16" s="22" t="s">
        <v>12</v>
      </c>
      <c r="O16" s="31">
        <f>100-O15</f>
        <v>74.85584409382929</v>
      </c>
    </row>
    <row r="17" spans="1:14">
      <c r="A17" s="16"/>
      <c r="B17" s="11" t="str">
        <f>+[3]Cuadro52!A5</f>
        <v>Cali</v>
      </c>
      <c r="C17" s="52">
        <f>+[3]Cuadro52!B5</f>
        <v>200.707333333333</v>
      </c>
      <c r="D17" s="52">
        <f>+[3]Cuadro52!C5</f>
        <v>213.95099999999999</v>
      </c>
      <c r="E17" s="52">
        <f>+[3]Cuadro52!D5</f>
        <v>205.428</v>
      </c>
      <c r="F17" s="52">
        <f>+[3]Cuadro52!E5</f>
        <v>186.96666666666701</v>
      </c>
      <c r="G17" s="53">
        <f>+[3]Cuadro52!F5</f>
        <v>200.88966669999999</v>
      </c>
      <c r="H17" s="27">
        <f t="shared" ref="H17:H27" si="0">IF(OR(OR(G17=0,F17=0),G17=""),"",(G17/F17-1)*100)</f>
        <v>7.446781975396477</v>
      </c>
      <c r="I17" s="26">
        <f t="shared" ref="I17:I27" si="1">IF(OR(OR(G17=0,F17=0),F17=""),"",(F17/E17-1)*100)</f>
        <v>-8.9867658417221552</v>
      </c>
      <c r="J17" s="27">
        <f t="shared" ref="J17:J27" si="2">IF(G17=0,"",G17/$G$13*100)</f>
        <v>7.7431635177308111</v>
      </c>
      <c r="K17" s="26">
        <f t="shared" ref="K17:K27" si="3">IF(F17=0,"",F17/$F$13*100)</f>
        <v>7.5648770137658143</v>
      </c>
      <c r="L17" s="18"/>
    </row>
    <row r="18" spans="1:14">
      <c r="A18" s="16"/>
      <c r="B18" s="11" t="str">
        <f>+[3]Cuadro52!A6</f>
        <v>Barranquilla</v>
      </c>
      <c r="C18" s="52">
        <f>+[3]Cuadro52!B6</f>
        <v>100.423</v>
      </c>
      <c r="D18" s="52">
        <f>+[3]Cuadro52!C6</f>
        <v>115.63566666666701</v>
      </c>
      <c r="E18" s="52">
        <f>+[3]Cuadro52!D6</f>
        <v>113.877</v>
      </c>
      <c r="F18" s="52">
        <f>+[3]Cuadro52!E6</f>
        <v>125.158333333333</v>
      </c>
      <c r="G18" s="53">
        <f>+[3]Cuadro52!F6</f>
        <v>123.9953333</v>
      </c>
      <c r="H18" s="27">
        <f t="shared" si="0"/>
        <v>-0.92922301085266445</v>
      </c>
      <c r="I18" s="26">
        <f t="shared" si="1"/>
        <v>9.9065951274910802</v>
      </c>
      <c r="J18" s="27">
        <f t="shared" si="2"/>
        <v>4.7793206935388497</v>
      </c>
      <c r="K18" s="26">
        <f t="shared" si="3"/>
        <v>5.0640438522797409</v>
      </c>
      <c r="L18" s="18"/>
    </row>
    <row r="19" spans="1:14">
      <c r="A19" s="16"/>
      <c r="B19" s="11" t="str">
        <f>+[3]Cuadro52!A7</f>
        <v>Bucaramanga</v>
      </c>
      <c r="C19" s="52">
        <f>+[3]Cuadro52!B7</f>
        <v>92.9226666666667</v>
      </c>
      <c r="D19" s="52">
        <f>+[3]Cuadro52!C7</f>
        <v>94.237666666666698</v>
      </c>
      <c r="E19" s="52">
        <f>+[3]Cuadro52!D7</f>
        <v>98.548666666666705</v>
      </c>
      <c r="F19" s="52">
        <f>+[3]Cuadro52!E7</f>
        <v>94.129666666666694</v>
      </c>
      <c r="G19" s="53">
        <f>+[3]Cuadro52!F7</f>
        <v>105.83</v>
      </c>
      <c r="H19" s="27">
        <f t="shared" si="0"/>
        <v>12.430016749944194</v>
      </c>
      <c r="I19" s="26">
        <f t="shared" si="1"/>
        <v>-4.4840789322365353</v>
      </c>
      <c r="J19" s="27">
        <f t="shared" si="2"/>
        <v>4.0791495577778853</v>
      </c>
      <c r="K19" s="26">
        <f t="shared" si="3"/>
        <v>3.8085898645753451</v>
      </c>
      <c r="L19" s="18"/>
    </row>
    <row r="20" spans="1:14">
      <c r="A20" s="16"/>
      <c r="B20" s="11" t="str">
        <f>+[3]Cuadro52!A8</f>
        <v>Cúcuta</v>
      </c>
      <c r="C20" s="52">
        <f>+[3]Cuadro52!B8</f>
        <v>67.670333333333303</v>
      </c>
      <c r="D20" s="52">
        <f>+[3]Cuadro52!C8</f>
        <v>53.433333333333302</v>
      </c>
      <c r="E20" s="52">
        <f>+[3]Cuadro52!D8</f>
        <v>54.573666666666703</v>
      </c>
      <c r="F20" s="52">
        <f>+[3]Cuadro52!E8</f>
        <v>53.740666666666698</v>
      </c>
      <c r="G20" s="53">
        <f>+[3]Cuadro52!F8</f>
        <v>54.77933333</v>
      </c>
      <c r="H20" s="27">
        <f t="shared" si="0"/>
        <v>1.9327387019140607</v>
      </c>
      <c r="I20" s="26">
        <f t="shared" si="1"/>
        <v>-1.5263771904642787</v>
      </c>
      <c r="J20" s="27">
        <f t="shared" si="2"/>
        <v>2.1114343128454776</v>
      </c>
      <c r="K20" s="26">
        <f t="shared" si="3"/>
        <v>2.1744064929815488</v>
      </c>
      <c r="L20" s="18"/>
    </row>
    <row r="21" spans="1:14">
      <c r="A21" s="16"/>
      <c r="B21" s="11" t="str">
        <f>+[3]Cuadro52!A9</f>
        <v>Pereira</v>
      </c>
      <c r="C21" s="52">
        <f>+[3]Cuadro52!B9</f>
        <v>41.8556666666667</v>
      </c>
      <c r="D21" s="52">
        <f>+[3]Cuadro52!C9</f>
        <v>46.238</v>
      </c>
      <c r="E21" s="52">
        <f>+[3]Cuadro52!D9</f>
        <v>43.128666666666703</v>
      </c>
      <c r="F21" s="52">
        <f>+[3]Cuadro52!E9</f>
        <v>45.65</v>
      </c>
      <c r="G21" s="53">
        <f>+[3]Cuadro52!F9</f>
        <v>46.329666670000002</v>
      </c>
      <c r="H21" s="27">
        <f t="shared" si="0"/>
        <v>1.4888645564074654</v>
      </c>
      <c r="I21" s="26">
        <f t="shared" si="1"/>
        <v>5.8460729908953679</v>
      </c>
      <c r="J21" s="27">
        <f t="shared" si="2"/>
        <v>1.7857473240945605</v>
      </c>
      <c r="K21" s="26">
        <f t="shared" si="3"/>
        <v>1.8470492191749444</v>
      </c>
      <c r="L21" s="18"/>
    </row>
    <row r="22" spans="1:14">
      <c r="A22" s="16"/>
      <c r="B22" s="11" t="str">
        <f>+[3]Cuadro52!A10</f>
        <v>Cartagena</v>
      </c>
      <c r="C22" s="52">
        <f>+[3]Cuadro52!B10</f>
        <v>38.134999999999998</v>
      </c>
      <c r="D22" s="52">
        <f>+[3]Cuadro52!C10</f>
        <v>37.606999999999999</v>
      </c>
      <c r="E22" s="52">
        <f>+[3]Cuadro52!D10</f>
        <v>43.206666666666699</v>
      </c>
      <c r="F22" s="52">
        <f>+[3]Cuadro52!E10</f>
        <v>45.618666666666698</v>
      </c>
      <c r="G22" s="53">
        <f>+[3]Cuadro52!F10</f>
        <v>42.195666670000001</v>
      </c>
      <c r="H22" s="27">
        <f t="shared" si="0"/>
        <v>-7.5035073288712839</v>
      </c>
      <c r="I22" s="26">
        <f t="shared" si="1"/>
        <v>5.5824718407653018</v>
      </c>
      <c r="J22" s="27">
        <f t="shared" si="2"/>
        <v>1.6264049422382458</v>
      </c>
      <c r="K22" s="26">
        <f t="shared" si="3"/>
        <v>1.8457814380387467</v>
      </c>
      <c r="L22" s="18"/>
    </row>
    <row r="23" spans="1:14">
      <c r="A23" s="16"/>
      <c r="B23" s="11" t="str">
        <f>+[3]Cuadro52!A11</f>
        <v>Ibagué</v>
      </c>
      <c r="C23" s="52">
        <f>+[3]Cuadro52!B11</f>
        <v>33.687333333333299</v>
      </c>
      <c r="D23" s="52">
        <f>+[3]Cuadro52!C11</f>
        <v>36.1963333333333</v>
      </c>
      <c r="E23" s="52">
        <f>+[3]Cuadro52!D11</f>
        <v>32.439333333333302</v>
      </c>
      <c r="F23" s="52">
        <f>+[3]Cuadro52!E11</f>
        <v>33.121000000000002</v>
      </c>
      <c r="G23" s="53">
        <f>+[3]Cuadro52!F11</f>
        <v>35.444333329999999</v>
      </c>
      <c r="H23" s="27">
        <f t="shared" si="0"/>
        <v>7.0146835240481709</v>
      </c>
      <c r="I23" s="26">
        <f t="shared" si="1"/>
        <v>2.1013584331779356</v>
      </c>
      <c r="J23" s="27">
        <f t="shared" si="2"/>
        <v>1.3661791233941365</v>
      </c>
      <c r="K23" s="26">
        <f t="shared" si="3"/>
        <v>1.3401120961290984</v>
      </c>
      <c r="L23" s="18"/>
    </row>
    <row r="24" spans="1:14">
      <c r="A24" s="16"/>
      <c r="B24" s="11" t="str">
        <f>+[3]Cuadro52!A12</f>
        <v>Manizales</v>
      </c>
      <c r="C24" s="52">
        <f>+[3]Cuadro52!B12</f>
        <v>25.376000000000001</v>
      </c>
      <c r="D24" s="52">
        <f>+[3]Cuadro52!C12</f>
        <v>25.9396666666667</v>
      </c>
      <c r="E24" s="52">
        <f>+[3]Cuadro52!D12</f>
        <v>26.577000000000002</v>
      </c>
      <c r="F24" s="52">
        <f>+[3]Cuadro52!E12</f>
        <v>27.556000000000001</v>
      </c>
      <c r="G24" s="53">
        <f>+[3]Cuadro52!F12</f>
        <v>28.694333329999999</v>
      </c>
      <c r="H24" s="27">
        <f t="shared" si="0"/>
        <v>4.1309817462621412</v>
      </c>
      <c r="I24" s="26">
        <f t="shared" si="1"/>
        <v>3.6836362268126477</v>
      </c>
      <c r="J24" s="27">
        <f t="shared" si="2"/>
        <v>1.1060046972862208</v>
      </c>
      <c r="K24" s="26">
        <f t="shared" si="3"/>
        <v>1.1149460741201485</v>
      </c>
      <c r="L24" s="18"/>
    </row>
    <row r="25" spans="1:14">
      <c r="A25" s="16"/>
      <c r="B25" s="11" t="str">
        <f>+[3]Cuadro52!A13</f>
        <v>Pasto</v>
      </c>
      <c r="C25" s="52">
        <f>+[3]Cuadro52!B13</f>
        <v>16.353999999999999</v>
      </c>
      <c r="D25" s="52">
        <f>+[3]Cuadro52!C13</f>
        <v>16.958666666666701</v>
      </c>
      <c r="E25" s="52">
        <f>+[3]Cuadro52!D13</f>
        <v>17.342333333333301</v>
      </c>
      <c r="F25" s="52">
        <f>+[3]Cuadro52!E13</f>
        <v>17.667999999999999</v>
      </c>
      <c r="G25" s="53">
        <f>+[3]Cuadro52!F13</f>
        <v>19.54666667</v>
      </c>
      <c r="H25" s="27">
        <f t="shared" si="0"/>
        <v>10.633159780393942</v>
      </c>
      <c r="I25" s="26">
        <f t="shared" si="1"/>
        <v>1.8778711053877739</v>
      </c>
      <c r="J25" s="27">
        <f t="shared" si="2"/>
        <v>0.75341374565777419</v>
      </c>
      <c r="K25" s="26">
        <f t="shared" si="3"/>
        <v>0.7148667164158361</v>
      </c>
      <c r="L25" s="18"/>
    </row>
    <row r="26" spans="1:14">
      <c r="A26" s="16"/>
      <c r="B26" s="11" t="str">
        <f>+[3]Cuadro52!A14</f>
        <v>Villavicencio</v>
      </c>
      <c r="C26" s="52">
        <f>+[3]Cuadro52!B14</f>
        <v>17.509333333333299</v>
      </c>
      <c r="D26" s="52">
        <f>+[3]Cuadro52!C14</f>
        <v>16.926666666666701</v>
      </c>
      <c r="E26" s="52">
        <f>+[3]Cuadro52!D14</f>
        <v>17.227</v>
      </c>
      <c r="F26" s="52">
        <f>+[3]Cuadro52!E14</f>
        <v>16.906333333333301</v>
      </c>
      <c r="G26" s="53">
        <f>+[3]Cuadro52!F14</f>
        <v>17.708333329999999</v>
      </c>
      <c r="H26" s="27">
        <f t="shared" si="0"/>
        <v>4.7437843608905794</v>
      </c>
      <c r="I26" s="26">
        <f t="shared" si="1"/>
        <v>-1.8614190901880767</v>
      </c>
      <c r="J26" s="27">
        <f t="shared" si="2"/>
        <v>0.68255636466080394</v>
      </c>
      <c r="K26" s="26">
        <f t="shared" si="3"/>
        <v>0.68404884517950948</v>
      </c>
      <c r="L26" s="18"/>
    </row>
    <row r="27" spans="1:14">
      <c r="A27" s="16"/>
      <c r="B27" s="11" t="str">
        <f>+[3]Cuadro52!A15</f>
        <v>Montería</v>
      </c>
      <c r="C27" s="52">
        <f>+[3]Cuadro52!B15</f>
        <v>18.974</v>
      </c>
      <c r="D27" s="52">
        <f>+[3]Cuadro52!C15</f>
        <v>17.406333333333301</v>
      </c>
      <c r="E27" s="52">
        <f>+[3]Cuadro52!D15</f>
        <v>19.265999999999998</v>
      </c>
      <c r="F27" s="52">
        <f>+[3]Cuadro52!E15</f>
        <v>17.713999999999999</v>
      </c>
      <c r="G27" s="53">
        <f>+[3]Cuadro52!F15</f>
        <v>16.542999999999999</v>
      </c>
      <c r="H27" s="27">
        <f t="shared" si="0"/>
        <v>-6.6105904933950521</v>
      </c>
      <c r="I27" s="26">
        <f t="shared" si="1"/>
        <v>-8.0556420637392314</v>
      </c>
      <c r="J27" s="27">
        <f t="shared" si="2"/>
        <v>0.6376393379412223</v>
      </c>
      <c r="K27" s="26">
        <f t="shared" si="3"/>
        <v>0.71672792702004307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B41" s="59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139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+[3]Cuadro53!A2</f>
        <v>Colombia</v>
      </c>
      <c r="C13" s="25">
        <f>+[3]Cuadro53!B2</f>
        <v>89.0416666666667</v>
      </c>
      <c r="D13" s="25">
        <f>+[3]Cuadro53!C2</f>
        <v>69.092666666666702</v>
      </c>
      <c r="E13" s="25">
        <f>+[3]Cuadro53!D2</f>
        <v>99.467666666666702</v>
      </c>
      <c r="F13" s="25">
        <f>+[3]Cuadro53!E2</f>
        <v>99.245666666666693</v>
      </c>
      <c r="G13" s="25">
        <f>+[3]Cuadro53!F2</f>
        <v>100.0633333</v>
      </c>
      <c r="H13" s="27">
        <f>IF(OR(OR(G13=0,F13=0),G13=""),"",(G13/F13-1)*100)</f>
        <v>0.8238814457053989</v>
      </c>
      <c r="I13" s="26">
        <f>IF(OR(OR(G13=0,F13=0),F13=""),"",(F13/E13-1)*100)</f>
        <v>-0.22318810467724104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47.254333333333392</v>
      </c>
      <c r="D14" s="24">
        <f>D13-SUM(D15:D27)</f>
        <v>36.2946666666667</v>
      </c>
      <c r="E14" s="24">
        <f>E13-SUM(E15:E27)</f>
        <v>53.545666666666705</v>
      </c>
      <c r="F14" s="24">
        <f>F13-SUM(F15:F27)</f>
        <v>50.124666666666734</v>
      </c>
      <c r="G14" s="25">
        <f>G13-SUM(G15:G27)</f>
        <v>52.171999962999998</v>
      </c>
      <c r="H14" s="27">
        <f>IF(OR(OR(G14=0,F14=0),G14=""),"",(G14/F14-1)*100)</f>
        <v>4.0844826160105985</v>
      </c>
      <c r="I14" s="26">
        <f>IF(OR(OR(G14=0,F14=0),F14=""),"",(F14/E14-1)*100)</f>
        <v>-6.3889390364610277</v>
      </c>
      <c r="J14" s="27">
        <f>IF(G14=0,"",G14/$G$13*100)</f>
        <v>52.138978627249067</v>
      </c>
      <c r="K14" s="26">
        <f>IF(F14=0,"",F14/$F$13*100)</f>
        <v>50.505647601742531</v>
      </c>
      <c r="L14" s="18"/>
    </row>
    <row r="15" spans="1:15">
      <c r="A15" s="16"/>
      <c r="B15" s="12" t="str">
        <f>+[3]Cuadro53!A3</f>
        <v>Bogotá</v>
      </c>
      <c r="C15" s="97">
        <f>+[3]Cuadro53!B3</f>
        <v>14.0893333333333</v>
      </c>
      <c r="D15" s="97">
        <f>+[3]Cuadro53!C3</f>
        <v>12.795</v>
      </c>
      <c r="E15" s="97">
        <f>+[3]Cuadro53!D3</f>
        <v>8.3706666666666703</v>
      </c>
      <c r="F15" s="97">
        <f>+[3]Cuadro53!E3</f>
        <v>11.0093333333333</v>
      </c>
      <c r="G15" s="97">
        <f>+[3]Cuadro53!F3</f>
        <v>11.426</v>
      </c>
      <c r="H15" s="47">
        <f>IF(OR(OR(G15=0,F15=0),G15=""),"",(G15/F15-1)*100)</f>
        <v>3.7846675548022901</v>
      </c>
      <c r="I15" s="33">
        <f>IF(OR(OR(G15=0,F15=0),F15=""),"",(F15/E15-1)*100)</f>
        <v>31.522777954762216</v>
      </c>
      <c r="J15" s="47">
        <f>IF(G15=0,"",G15/$G$13*100)</f>
        <v>11.418768117331947</v>
      </c>
      <c r="K15" s="33">
        <f>IF(F15=0,"",F15/$F$13*100)</f>
        <v>11.093011617635662</v>
      </c>
      <c r="L15" s="18"/>
      <c r="N15" s="22" t="s">
        <v>2</v>
      </c>
      <c r="O15" s="31">
        <f>J15</f>
        <v>11.418768117331947</v>
      </c>
    </row>
    <row r="16" spans="1:15">
      <c r="A16" s="16"/>
      <c r="B16" s="11" t="str">
        <f>+[3]Cuadro53!A4</f>
        <v>Medellín</v>
      </c>
      <c r="C16" s="24">
        <f>+[3]Cuadro53!B4</f>
        <v>3.5350000000000001</v>
      </c>
      <c r="D16" s="24">
        <f>+[3]Cuadro53!C4</f>
        <v>1.456</v>
      </c>
      <c r="E16" s="24">
        <f>+[3]Cuadro53!D4</f>
        <v>8.4019999999999992</v>
      </c>
      <c r="F16" s="24">
        <f>+[3]Cuadro53!E4</f>
        <v>11.4293333333333</v>
      </c>
      <c r="G16" s="25">
        <f>+[3]Cuadro53!F4</f>
        <v>10.99966667</v>
      </c>
      <c r="H16" s="121">
        <f>IF(OR(OR(G16=0,F16=0),G16=""),"",(G16/F16-1)*100)</f>
        <v>-3.7593326819875927</v>
      </c>
      <c r="I16" s="46">
        <f>IF(OR(OR(G16=0,F16=0),F16=""),"",(F16/E16-1)*100)</f>
        <v>36.031103705466563</v>
      </c>
      <c r="J16" s="121">
        <f>IF(G16=0,"",G16/$G$13*100)</f>
        <v>10.992704627400215</v>
      </c>
      <c r="K16" s="46">
        <f>IF(F16=0,"",F16/$F$13*100)</f>
        <v>11.51620389807108</v>
      </c>
      <c r="L16" s="18"/>
      <c r="N16" s="22" t="s">
        <v>12</v>
      </c>
      <c r="O16" s="31">
        <f>100-O15</f>
        <v>88.58123188266805</v>
      </c>
    </row>
    <row r="17" spans="1:14">
      <c r="A17" s="16"/>
      <c r="B17" s="11" t="str">
        <f>+[3]Cuadro53!A5</f>
        <v>Cali</v>
      </c>
      <c r="C17" s="24">
        <f>+[3]Cuadro53!B5</f>
        <v>4.5926666666666698</v>
      </c>
      <c r="D17" s="24">
        <f>+[3]Cuadro53!C5</f>
        <v>1.18333333333333</v>
      </c>
      <c r="E17" s="24">
        <f>+[3]Cuadro53!D5</f>
        <v>4.9603333333333302</v>
      </c>
      <c r="F17" s="24">
        <f>+[3]Cuadro53!E5</f>
        <v>5.6150000000000002</v>
      </c>
      <c r="G17" s="25">
        <f>+[3]Cuadro53!F5</f>
        <v>5.8826666669999996</v>
      </c>
      <c r="H17" s="121">
        <f t="shared" ref="H17:H27" si="0">IF(OR(OR(G17=0,F17=0),G17=""),"",(G17/F17-1)*100)</f>
        <v>4.7669931789848574</v>
      </c>
      <c r="I17" s="46">
        <f t="shared" ref="I17:I27" si="1">IF(OR(OR(G17=0,F17=0),F17=""),"",(F17/E17-1)*100)</f>
        <v>13.198037766279235</v>
      </c>
      <c r="J17" s="121">
        <f t="shared" ref="J17:J27" si="2">IF(G17=0,"",G17/$G$13*100)</f>
        <v>5.878943338178801</v>
      </c>
      <c r="K17" s="46">
        <f t="shared" ref="K17:K27" si="3">IF(F17=0,"",F17/$F$13*100)</f>
        <v>5.6576777491544537</v>
      </c>
      <c r="L17" s="18"/>
    </row>
    <row r="18" spans="1:14">
      <c r="A18" s="16"/>
      <c r="B18" s="11" t="str">
        <f>+[3]Cuadro53!A6</f>
        <v>Barranquilla</v>
      </c>
      <c r="C18" s="24">
        <f>+[3]Cuadro53!B6</f>
        <v>5.7303333333333297</v>
      </c>
      <c r="D18" s="24">
        <f>+[3]Cuadro53!C6</f>
        <v>4.0726666666666702</v>
      </c>
      <c r="E18" s="24">
        <f>+[3]Cuadro53!D6</f>
        <v>9.4193333333333307</v>
      </c>
      <c r="F18" s="24">
        <f>+[3]Cuadro53!E6</f>
        <v>4.47366666666667</v>
      </c>
      <c r="G18" s="25">
        <f>+[3]Cuadro53!F6</f>
        <v>5.1269999999999998</v>
      </c>
      <c r="H18" s="121">
        <f t="shared" si="0"/>
        <v>14.603978839132603</v>
      </c>
      <c r="I18" s="46">
        <f t="shared" si="1"/>
        <v>-52.505485172340528</v>
      </c>
      <c r="J18" s="121">
        <f t="shared" si="2"/>
        <v>5.1237549569018803</v>
      </c>
      <c r="K18" s="46">
        <f t="shared" si="3"/>
        <v>4.5076695204156714</v>
      </c>
      <c r="L18" s="18"/>
    </row>
    <row r="19" spans="1:14">
      <c r="A19" s="16"/>
      <c r="B19" s="11" t="str">
        <f>+[3]Cuadro53!A7</f>
        <v>Cartagena</v>
      </c>
      <c r="C19" s="24">
        <f>+[3]Cuadro53!B7</f>
        <v>3.09</v>
      </c>
      <c r="D19" s="24">
        <f>+[3]Cuadro53!C7</f>
        <v>3.3106666666666702</v>
      </c>
      <c r="E19" s="24">
        <f>+[3]Cuadro53!D7</f>
        <v>2.4363333333333301</v>
      </c>
      <c r="F19" s="24">
        <f>+[3]Cuadro53!E7</f>
        <v>2.7496666666666698</v>
      </c>
      <c r="G19" s="25">
        <f>+[3]Cuadro53!F7</f>
        <v>2.9023333330000001</v>
      </c>
      <c r="H19" s="121">
        <f t="shared" si="0"/>
        <v>5.5521881318946642</v>
      </c>
      <c r="I19" s="46">
        <f t="shared" si="1"/>
        <v>12.860856478314675</v>
      </c>
      <c r="J19" s="121">
        <f t="shared" si="2"/>
        <v>2.9004963529433017</v>
      </c>
      <c r="K19" s="46">
        <f t="shared" si="3"/>
        <v>2.7705659692950513</v>
      </c>
      <c r="L19" s="18"/>
    </row>
    <row r="20" spans="1:14">
      <c r="A20" s="16"/>
      <c r="B20" s="11" t="str">
        <f>+[3]Cuadro53!A8</f>
        <v>Cúcuta</v>
      </c>
      <c r="C20" s="24">
        <f>+[3]Cuadro53!B8</f>
        <v>1.8716666666666699</v>
      </c>
      <c r="D20" s="24">
        <f>+[3]Cuadro53!C8</f>
        <v>1.66133333333333</v>
      </c>
      <c r="E20" s="24">
        <f>+[3]Cuadro53!D8</f>
        <v>1.9713333333333301</v>
      </c>
      <c r="F20" s="24">
        <f>+[3]Cuadro53!E8</f>
        <v>2.4126666666666701</v>
      </c>
      <c r="G20" s="25">
        <f>+[3]Cuadro53!F8</f>
        <v>2.4750000000000001</v>
      </c>
      <c r="H20" s="121">
        <f t="shared" si="0"/>
        <v>2.5835866261396667</v>
      </c>
      <c r="I20" s="46">
        <f t="shared" si="1"/>
        <v>22.38755495434599</v>
      </c>
      <c r="J20" s="121">
        <f t="shared" si="2"/>
        <v>2.4734334929456123</v>
      </c>
      <c r="K20" s="46">
        <f t="shared" si="3"/>
        <v>2.431004544279014</v>
      </c>
      <c r="L20" s="18"/>
    </row>
    <row r="21" spans="1:14">
      <c r="A21" s="16"/>
      <c r="B21" s="11" t="str">
        <f>+[3]Cuadro53!A9</f>
        <v>Bucaramanga</v>
      </c>
      <c r="C21" s="24">
        <f>+[3]Cuadro53!B9</f>
        <v>2.86466666666667</v>
      </c>
      <c r="D21" s="24">
        <f>+[3]Cuadro53!C9</f>
        <v>1.986</v>
      </c>
      <c r="E21" s="24">
        <f>+[3]Cuadro53!D9</f>
        <v>2.66366666666667</v>
      </c>
      <c r="F21" s="24">
        <f>+[3]Cuadro53!E9</f>
        <v>2.4843333333333302</v>
      </c>
      <c r="G21" s="25">
        <f>+[3]Cuadro53!F9</f>
        <v>2.4486666669999999</v>
      </c>
      <c r="H21" s="121">
        <f t="shared" si="0"/>
        <v>-1.435663477794058</v>
      </c>
      <c r="I21" s="46">
        <f t="shared" si="1"/>
        <v>-6.7325741459143824</v>
      </c>
      <c r="J21" s="121">
        <f t="shared" si="2"/>
        <v>2.4471168271585051</v>
      </c>
      <c r="K21" s="46">
        <f t="shared" si="3"/>
        <v>2.5032159254644162</v>
      </c>
      <c r="L21" s="18"/>
    </row>
    <row r="22" spans="1:14">
      <c r="A22" s="16"/>
      <c r="B22" s="11" t="str">
        <f>+[3]Cuadro53!A10</f>
        <v>Manizales</v>
      </c>
      <c r="C22" s="24">
        <f>+[3]Cuadro53!B10</f>
        <v>1.46133333333333</v>
      </c>
      <c r="D22" s="24">
        <f>+[3]Cuadro53!C10</f>
        <v>1.5660000000000001</v>
      </c>
      <c r="E22" s="24">
        <f>+[3]Cuadro53!D10</f>
        <v>1.87533333333333</v>
      </c>
      <c r="F22" s="24">
        <f>+[3]Cuadro53!E10</f>
        <v>2.40566666666667</v>
      </c>
      <c r="G22" s="25">
        <f>+[3]Cuadro53!F10</f>
        <v>1.6113333329999999</v>
      </c>
      <c r="H22" s="121">
        <f t="shared" si="0"/>
        <v>-33.019260094222069</v>
      </c>
      <c r="I22" s="46">
        <f t="shared" si="1"/>
        <v>28.279416992535069</v>
      </c>
      <c r="J22" s="121">
        <f t="shared" si="2"/>
        <v>1.6103134683401557</v>
      </c>
      <c r="K22" s="46">
        <f t="shared" si="3"/>
        <v>2.4239513396050905</v>
      </c>
      <c r="L22" s="18"/>
    </row>
    <row r="23" spans="1:14">
      <c r="A23" s="16"/>
      <c r="B23" s="11" t="str">
        <f>+[3]Cuadro53!A11</f>
        <v>Ibagué</v>
      </c>
      <c r="C23" s="24">
        <f>+[3]Cuadro53!B11</f>
        <v>0.82466666666666699</v>
      </c>
      <c r="D23" s="24">
        <f>+[3]Cuadro53!C11</f>
        <v>1.04066666666667</v>
      </c>
      <c r="E23" s="24">
        <f>+[3]Cuadro53!D11</f>
        <v>1.73766666666667</v>
      </c>
      <c r="F23" s="24">
        <f>+[3]Cuadro53!E11</f>
        <v>1.96166666666667</v>
      </c>
      <c r="G23" s="25">
        <f>+[3]Cuadro53!F11</f>
        <v>1.5973333329999999</v>
      </c>
      <c r="H23" s="121">
        <f t="shared" si="0"/>
        <v>-18.572642327952561</v>
      </c>
      <c r="I23" s="46">
        <f t="shared" si="1"/>
        <v>12.89084979858044</v>
      </c>
      <c r="J23" s="121">
        <f t="shared" si="2"/>
        <v>1.5963223293901603</v>
      </c>
      <c r="K23" s="46">
        <f t="shared" si="3"/>
        <v>1.9765766431447915</v>
      </c>
      <c r="L23" s="18"/>
    </row>
    <row r="24" spans="1:14">
      <c r="A24" s="16"/>
      <c r="B24" s="11" t="str">
        <f>+[3]Cuadro53!A12</f>
        <v>Villavicencio</v>
      </c>
      <c r="C24" s="24">
        <f>+[3]Cuadro53!B12</f>
        <v>1.0553333333333299</v>
      </c>
      <c r="D24" s="24">
        <f>+[3]Cuadro53!C12</f>
        <v>0.68633333333333302</v>
      </c>
      <c r="E24" s="24">
        <f>+[3]Cuadro53!D12</f>
        <v>0.48733333333333301</v>
      </c>
      <c r="F24" s="24">
        <f>+[3]Cuadro53!E12</f>
        <v>1.04266666666667</v>
      </c>
      <c r="G24" s="25">
        <f>+[3]Cuadro53!F12</f>
        <v>1.3160000000000001</v>
      </c>
      <c r="H24" s="121">
        <f t="shared" si="0"/>
        <v>26.214833759590395</v>
      </c>
      <c r="I24" s="46">
        <f t="shared" si="1"/>
        <v>113.95348837209384</v>
      </c>
      <c r="J24" s="121">
        <f t="shared" si="2"/>
        <v>1.3151670612995661</v>
      </c>
      <c r="K24" s="46">
        <f t="shared" si="3"/>
        <v>1.0505916295253894</v>
      </c>
      <c r="L24" s="18"/>
    </row>
    <row r="25" spans="1:14">
      <c r="A25" s="16"/>
      <c r="B25" s="11" t="str">
        <f>+[3]Cuadro53!A13</f>
        <v>Pereira</v>
      </c>
      <c r="C25" s="24">
        <f>+[3]Cuadro53!B13</f>
        <v>1.3336666666666701</v>
      </c>
      <c r="D25" s="24">
        <f>+[3]Cuadro53!C13</f>
        <v>1.5053333333333301</v>
      </c>
      <c r="E25" s="24">
        <f>+[3]Cuadro53!D13</f>
        <v>1.837</v>
      </c>
      <c r="F25" s="24">
        <f>+[3]Cuadro53!E13</f>
        <v>2.1736666666666702</v>
      </c>
      <c r="G25" s="25">
        <f>+[3]Cuadro53!F13</f>
        <v>1.0116666670000001</v>
      </c>
      <c r="H25" s="121">
        <f t="shared" si="0"/>
        <v>-53.45805856463739</v>
      </c>
      <c r="I25" s="46">
        <f t="shared" si="1"/>
        <v>18.326982398838876</v>
      </c>
      <c r="J25" s="121">
        <f t="shared" si="2"/>
        <v>1.0110263506482651</v>
      </c>
      <c r="K25" s="46">
        <f t="shared" si="3"/>
        <v>2.1901879846979075</v>
      </c>
      <c r="L25" s="18"/>
    </row>
    <row r="26" spans="1:14">
      <c r="A26" s="16"/>
      <c r="B26" s="11" t="str">
        <f>+[3]Cuadro53!A14</f>
        <v>Montería</v>
      </c>
      <c r="C26" s="24">
        <f>+[3]Cuadro53!B14</f>
        <v>0.64966666666666695</v>
      </c>
      <c r="D26" s="24">
        <f>+[3]Cuadro53!C14</f>
        <v>0.64866666666666695</v>
      </c>
      <c r="E26" s="24">
        <f>+[3]Cuadro53!D14</f>
        <v>0.67666666666666697</v>
      </c>
      <c r="F26" s="24">
        <f>+[3]Cuadro53!E14</f>
        <v>0.63833333333333298</v>
      </c>
      <c r="G26" s="25">
        <f>+[3]Cuadro53!F14</f>
        <v>0.57666666700000002</v>
      </c>
      <c r="H26" s="121">
        <f t="shared" si="0"/>
        <v>-9.660574360313257</v>
      </c>
      <c r="I26" s="46">
        <f t="shared" si="1"/>
        <v>-5.6650246305419705</v>
      </c>
      <c r="J26" s="121">
        <f t="shared" si="2"/>
        <v>0.57630167613055128</v>
      </c>
      <c r="K26" s="46">
        <f t="shared" si="3"/>
        <v>0.64318509288398773</v>
      </c>
      <c r="L26" s="18"/>
    </row>
    <row r="27" spans="1:14">
      <c r="A27" s="16"/>
      <c r="B27" s="11" t="str">
        <f>+[3]Cuadro53!A15</f>
        <v>Pasto</v>
      </c>
      <c r="C27" s="24">
        <f>+[3]Cuadro53!B15</f>
        <v>0.68899999999999995</v>
      </c>
      <c r="D27" s="24">
        <f>+[3]Cuadro53!C15</f>
        <v>0.88600000000000001</v>
      </c>
      <c r="E27" s="24">
        <f>+[3]Cuadro53!D15</f>
        <v>1.08433333333333</v>
      </c>
      <c r="F27" s="24">
        <f>+[3]Cuadro53!E15</f>
        <v>0.72499999999999998</v>
      </c>
      <c r="G27" s="25">
        <f>+[3]Cuadro53!F15</f>
        <v>0.51700000000000002</v>
      </c>
      <c r="H27" s="121">
        <f t="shared" si="0"/>
        <v>-28.689655172413786</v>
      </c>
      <c r="I27" s="46">
        <f t="shared" si="1"/>
        <v>-33.138641254226663</v>
      </c>
      <c r="J27" s="121">
        <f t="shared" si="2"/>
        <v>0.51667277408197232</v>
      </c>
      <c r="K27" s="46">
        <f t="shared" si="3"/>
        <v>0.73051048408494723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140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+[3]Cuadro54!A2</f>
        <v>Colombia</v>
      </c>
      <c r="C13" s="25">
        <f>+[3]Cuadro54!B2</f>
        <v>887.94933333333302</v>
      </c>
      <c r="D13" s="25">
        <f>+[3]Cuadro54!C2</f>
        <v>943.79100000000005</v>
      </c>
      <c r="E13" s="25">
        <f>+[3]Cuadro54!D2</f>
        <v>999.68266666666705</v>
      </c>
      <c r="F13" s="25">
        <f>+[3]Cuadro54!E2</f>
        <v>1074.5836666666701</v>
      </c>
      <c r="G13" s="25">
        <f>+[3]Cuadro54!F2</f>
        <v>1162.8993330000001</v>
      </c>
      <c r="H13" s="27">
        <f>IF(OR(OR(G13=0,F13=0),G13=""),"",(G13/F13-1)*100)</f>
        <v>8.2185937747670135</v>
      </c>
      <c r="I13" s="26">
        <f>IF(OR(OR(G13=0,F13=0),F13=""),"",(F13/E13-1)*100)</f>
        <v>7.4924776128961312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402.56733333333318</v>
      </c>
      <c r="D14" s="24">
        <f>D13-SUM(D15:D27)</f>
        <v>429.33766666666634</v>
      </c>
      <c r="E14" s="24">
        <f>E13-SUM(E15:E27)</f>
        <v>440.70700000000056</v>
      </c>
      <c r="F14" s="24">
        <f>F13-SUM(F15:F27)</f>
        <v>491.47366666667028</v>
      </c>
      <c r="G14" s="25">
        <f>G13-SUM(G15:G27)</f>
        <v>524.04666641300003</v>
      </c>
      <c r="H14" s="27">
        <f>IF(OR(OR(G14=0,F14=0),G14=""),"",(G14/F14-1)*100)</f>
        <v>6.6276185186584069</v>
      </c>
      <c r="I14" s="26">
        <f>IF(OR(OR(G14=0,F14=0),F14=""),"",(F14/E14-1)*100)</f>
        <v>11.51936925591599</v>
      </c>
      <c r="J14" s="27">
        <f>IF(G14=0,"",G14/$G$13*100)</f>
        <v>45.063803163519403</v>
      </c>
      <c r="K14" s="26">
        <f>IF(F14=0,"",F14/$F$13*100)</f>
        <v>45.736193645228994</v>
      </c>
      <c r="L14" s="18"/>
    </row>
    <row r="15" spans="1:15">
      <c r="A15" s="16"/>
      <c r="B15" s="12" t="str">
        <f>+[3]Cuadro54!A3</f>
        <v>Bogotá</v>
      </c>
      <c r="C15" s="97">
        <f>+[3]Cuadro54!B3</f>
        <v>145.27199999999999</v>
      </c>
      <c r="D15" s="97">
        <f>+[3]Cuadro54!C3</f>
        <v>178.809666666667</v>
      </c>
      <c r="E15" s="97">
        <f>+[3]Cuadro54!D3</f>
        <v>202.96533333333301</v>
      </c>
      <c r="F15" s="97">
        <f>+[3]Cuadro54!E3</f>
        <v>215.715</v>
      </c>
      <c r="G15" s="97">
        <f>+[3]Cuadro54!F3</f>
        <v>228.1153333</v>
      </c>
      <c r="H15" s="47">
        <f>IF(OR(OR(G15=0,F15=0),G15=""),"",(G15/F15-1)*100)</f>
        <v>5.7484798460932351</v>
      </c>
      <c r="I15" s="33">
        <f>IF(OR(OR(G15=0,F15=0),F15=""),"",(F15/E15-1)*100)</f>
        <v>6.2816967101115839</v>
      </c>
      <c r="J15" s="47">
        <f>IF(G15=0,"",G15/$G$13*100)</f>
        <v>19.616086003894885</v>
      </c>
      <c r="K15" s="33">
        <f>IF(F15=0,"",F15/$F$13*100)</f>
        <v>20.074286134381904</v>
      </c>
      <c r="L15" s="18"/>
      <c r="N15" s="22" t="s">
        <v>2</v>
      </c>
      <c r="O15" s="31">
        <f>J15</f>
        <v>19.616086003894885</v>
      </c>
    </row>
    <row r="16" spans="1:15">
      <c r="A16" s="16"/>
      <c r="B16" s="11" t="str">
        <f>+[3]Cuadro54!A4</f>
        <v>Medellín</v>
      </c>
      <c r="C16" s="52">
        <f>+[3]Cuadro54!B4</f>
        <v>86.111333333333306</v>
      </c>
      <c r="D16" s="52">
        <f>+[3]Cuadro54!C4</f>
        <v>83.4286666666667</v>
      </c>
      <c r="E16" s="52">
        <f>+[3]Cuadro54!D4</f>
        <v>87.5</v>
      </c>
      <c r="F16" s="52">
        <f>+[3]Cuadro54!E4</f>
        <v>102.228333333333</v>
      </c>
      <c r="G16" s="53">
        <f>+[3]Cuadro54!F4</f>
        <v>106.4183333</v>
      </c>
      <c r="H16" s="27">
        <f>IF(OR(OR(G16=0,F16=0),G16=""),"",(G16/F16-1)*100)</f>
        <v>4.0986679818057814</v>
      </c>
      <c r="I16" s="26">
        <f>IF(OR(OR(G16=0,F16=0),F16=""),"",(F16/E16-1)*100)</f>
        <v>16.832380952380575</v>
      </c>
      <c r="J16" s="27">
        <f>IF(G16=0,"",G16/$G$13*100)</f>
        <v>9.1511217076259168</v>
      </c>
      <c r="K16" s="26">
        <f>IF(F16=0,"",F16/$F$13*100)</f>
        <v>9.5132967775736397</v>
      </c>
      <c r="L16" s="18"/>
      <c r="N16" s="22" t="s">
        <v>12</v>
      </c>
      <c r="O16" s="31">
        <f>100-O15</f>
        <v>80.383913996105122</v>
      </c>
    </row>
    <row r="17" spans="1:14">
      <c r="A17" s="16"/>
      <c r="B17" s="11" t="str">
        <f>+[3]Cuadro54!A5</f>
        <v>Cali</v>
      </c>
      <c r="C17" s="52">
        <f>+[3]Cuadro54!B5</f>
        <v>69.564999999999998</v>
      </c>
      <c r="D17" s="52">
        <f>+[3]Cuadro54!C5</f>
        <v>55.464666666666702</v>
      </c>
      <c r="E17" s="52">
        <f>+[3]Cuadro54!D5</f>
        <v>65.867000000000004</v>
      </c>
      <c r="F17" s="52">
        <f>+[3]Cuadro54!E5</f>
        <v>53.012666666666703</v>
      </c>
      <c r="G17" s="53">
        <f>+[3]Cuadro54!F5</f>
        <v>66.833333330000002</v>
      </c>
      <c r="H17" s="27">
        <f t="shared" ref="H17:H27" si="0">IF(OR(OR(G17=0,F17=0),G17=""),"",(G17/F17-1)*100)</f>
        <v>26.070498868194946</v>
      </c>
      <c r="I17" s="26">
        <f t="shared" ref="I17:I27" si="1">IF(OR(OR(G17=0,F17=0),F17=""),"",(F17/E17-1)*100)</f>
        <v>-19.515589496004527</v>
      </c>
      <c r="J17" s="27">
        <f t="shared" ref="J17:J27" si="2">IF(G17=0,"",G17/$G$13*100)</f>
        <v>5.7471297328536686</v>
      </c>
      <c r="K17" s="26">
        <f t="shared" ref="K17:K27" si="3">IF(F17=0,"",F17/$F$13*100)</f>
        <v>4.933321463103062</v>
      </c>
      <c r="L17" s="18"/>
    </row>
    <row r="18" spans="1:14">
      <c r="A18" s="16"/>
      <c r="B18" s="11" t="str">
        <f>+[3]Cuadro54!A6</f>
        <v>Barranquilla</v>
      </c>
      <c r="C18" s="52">
        <f>+[3]Cuadro54!B6</f>
        <v>46.328000000000003</v>
      </c>
      <c r="D18" s="52">
        <f>+[3]Cuadro54!C6</f>
        <v>49.143999999999998</v>
      </c>
      <c r="E18" s="52">
        <f>+[3]Cuadro54!D6</f>
        <v>51.3526666666667</v>
      </c>
      <c r="F18" s="52">
        <f>+[3]Cuadro54!E6</f>
        <v>57.7306666666667</v>
      </c>
      <c r="G18" s="53">
        <f>+[3]Cuadro54!F6</f>
        <v>57.97433333</v>
      </c>
      <c r="H18" s="27">
        <f t="shared" si="0"/>
        <v>0.42207491685521958</v>
      </c>
      <c r="I18" s="26">
        <f t="shared" si="1"/>
        <v>12.419997663217753</v>
      </c>
      <c r="J18" s="27">
        <f t="shared" si="2"/>
        <v>4.9853269053341176</v>
      </c>
      <c r="K18" s="26">
        <f t="shared" si="3"/>
        <v>5.3723752237688194</v>
      </c>
      <c r="L18" s="18"/>
    </row>
    <row r="19" spans="1:14">
      <c r="A19" s="16"/>
      <c r="B19" s="11" t="str">
        <f>+[3]Cuadro54!A7</f>
        <v>Bucaramanga</v>
      </c>
      <c r="C19" s="52">
        <f>+[3]Cuadro54!B7</f>
        <v>23.501000000000001</v>
      </c>
      <c r="D19" s="52">
        <f>+[3]Cuadro54!C7</f>
        <v>28.267333333333301</v>
      </c>
      <c r="E19" s="52">
        <f>+[3]Cuadro54!D7</f>
        <v>32.092666666666702</v>
      </c>
      <c r="F19" s="52">
        <f>+[3]Cuadro54!E7</f>
        <v>27.777333333333299</v>
      </c>
      <c r="G19" s="53">
        <f>+[3]Cuadro54!F7</f>
        <v>35.33133333</v>
      </c>
      <c r="H19" s="27">
        <f t="shared" si="0"/>
        <v>27.194835105361847</v>
      </c>
      <c r="I19" s="26">
        <f t="shared" si="1"/>
        <v>-13.44647790772574</v>
      </c>
      <c r="J19" s="27">
        <f t="shared" si="2"/>
        <v>3.0382108173416587</v>
      </c>
      <c r="K19" s="26">
        <f t="shared" si="3"/>
        <v>2.5849390973434252</v>
      </c>
      <c r="L19" s="18"/>
    </row>
    <row r="20" spans="1:14">
      <c r="A20" s="16"/>
      <c r="B20" s="11" t="str">
        <f>+[3]Cuadro54!A8</f>
        <v>Cartagena</v>
      </c>
      <c r="C20" s="52">
        <f>+[3]Cuadro54!B8</f>
        <v>24.922000000000001</v>
      </c>
      <c r="D20" s="52">
        <f>+[3]Cuadro54!C8</f>
        <v>29.497</v>
      </c>
      <c r="E20" s="52">
        <f>+[3]Cuadro54!D8</f>
        <v>26.954999999999998</v>
      </c>
      <c r="F20" s="52">
        <f>+[3]Cuadro54!E8</f>
        <v>29.6443333333333</v>
      </c>
      <c r="G20" s="53">
        <f>+[3]Cuadro54!F8</f>
        <v>34.879666669999999</v>
      </c>
      <c r="H20" s="27">
        <f t="shared" si="0"/>
        <v>17.660485995075081</v>
      </c>
      <c r="I20" s="26">
        <f t="shared" si="1"/>
        <v>9.9771223644344431</v>
      </c>
      <c r="J20" s="27">
        <f t="shared" si="2"/>
        <v>2.9993711132346137</v>
      </c>
      <c r="K20" s="26">
        <f t="shared" si="3"/>
        <v>2.7586808038213753</v>
      </c>
      <c r="L20" s="18"/>
    </row>
    <row r="21" spans="1:14">
      <c r="A21" s="16"/>
      <c r="B21" s="11" t="str">
        <f>+[3]Cuadro54!A9</f>
        <v>Cúcuta</v>
      </c>
      <c r="C21" s="52">
        <f>+[3]Cuadro54!B9</f>
        <v>20.521000000000001</v>
      </c>
      <c r="D21" s="52">
        <f>+[3]Cuadro54!C9</f>
        <v>17.355</v>
      </c>
      <c r="E21" s="52">
        <f>+[3]Cuadro54!D9</f>
        <v>20.726333333333301</v>
      </c>
      <c r="F21" s="52">
        <f>+[3]Cuadro54!E9</f>
        <v>23.758333333333301</v>
      </c>
      <c r="G21" s="53">
        <f>+[3]Cuadro54!F9</f>
        <v>24.847333330000001</v>
      </c>
      <c r="H21" s="27">
        <f t="shared" si="0"/>
        <v>4.5836548439145641</v>
      </c>
      <c r="I21" s="26">
        <f t="shared" si="1"/>
        <v>14.628733173579533</v>
      </c>
      <c r="J21" s="27">
        <f t="shared" si="2"/>
        <v>2.1366710449390207</v>
      </c>
      <c r="K21" s="26">
        <f t="shared" si="3"/>
        <v>2.2109337848983892</v>
      </c>
      <c r="L21" s="18"/>
    </row>
    <row r="22" spans="1:14">
      <c r="A22" s="16"/>
      <c r="B22" s="11" t="str">
        <f>+[3]Cuadro54!A10</f>
        <v>Ibagué</v>
      </c>
      <c r="C22" s="52">
        <f>+[3]Cuadro54!B10</f>
        <v>12.074999999999999</v>
      </c>
      <c r="D22" s="52">
        <f>+[3]Cuadro54!C10</f>
        <v>14.6766666666667</v>
      </c>
      <c r="E22" s="52">
        <f>+[3]Cuadro54!D10</f>
        <v>13.343999999999999</v>
      </c>
      <c r="F22" s="52">
        <f>+[3]Cuadro54!E10</f>
        <v>15.25</v>
      </c>
      <c r="G22" s="53">
        <f>+[3]Cuadro54!F10</f>
        <v>19.300333330000001</v>
      </c>
      <c r="H22" s="27">
        <f t="shared" si="0"/>
        <v>26.559562819672134</v>
      </c>
      <c r="I22" s="26">
        <f t="shared" si="1"/>
        <v>14.283573141486805</v>
      </c>
      <c r="J22" s="27">
        <f t="shared" si="2"/>
        <v>1.6596736090827218</v>
      </c>
      <c r="K22" s="26">
        <f t="shared" si="3"/>
        <v>1.4191542709098766</v>
      </c>
      <c r="L22" s="18"/>
    </row>
    <row r="23" spans="1:14">
      <c r="A23" s="16"/>
      <c r="B23" s="11" t="str">
        <f>+[3]Cuadro54!A11</f>
        <v>Villavicencio</v>
      </c>
      <c r="C23" s="52">
        <f>+[3]Cuadro54!B11</f>
        <v>12.3753333333333</v>
      </c>
      <c r="D23" s="52">
        <f>+[3]Cuadro54!C11</f>
        <v>15.616666666666699</v>
      </c>
      <c r="E23" s="52">
        <f>+[3]Cuadro54!D11</f>
        <v>17.315666666666701</v>
      </c>
      <c r="F23" s="52">
        <f>+[3]Cuadro54!E11</f>
        <v>16.7976666666667</v>
      </c>
      <c r="G23" s="53">
        <f>+[3]Cuadro54!F11</f>
        <v>17.181999999999999</v>
      </c>
      <c r="H23" s="27">
        <f t="shared" si="0"/>
        <v>2.288016192724962</v>
      </c>
      <c r="I23" s="26">
        <f t="shared" si="1"/>
        <v>-2.9915105780892071</v>
      </c>
      <c r="J23" s="27">
        <f t="shared" si="2"/>
        <v>1.4775139612192036</v>
      </c>
      <c r="K23" s="26">
        <f t="shared" si="3"/>
        <v>1.5631790420538045</v>
      </c>
      <c r="L23" s="18"/>
    </row>
    <row r="24" spans="1:14">
      <c r="A24" s="16"/>
      <c r="B24" s="11" t="str">
        <f>+[3]Cuadro54!A12</f>
        <v>Pereira</v>
      </c>
      <c r="C24" s="52">
        <f>+[3]Cuadro54!B12</f>
        <v>17.034333333333301</v>
      </c>
      <c r="D24" s="52">
        <f>+[3]Cuadro54!C12</f>
        <v>17.4233333333333</v>
      </c>
      <c r="E24" s="52">
        <f>+[3]Cuadro54!D12</f>
        <v>14.6886666666667</v>
      </c>
      <c r="F24" s="52">
        <f>+[3]Cuadro54!E12</f>
        <v>14.536</v>
      </c>
      <c r="G24" s="53">
        <f>+[3]Cuadro54!F12</f>
        <v>16.53166667</v>
      </c>
      <c r="H24" s="27">
        <f t="shared" si="0"/>
        <v>13.729132292239953</v>
      </c>
      <c r="I24" s="26">
        <f t="shared" si="1"/>
        <v>-1.039350065810607</v>
      </c>
      <c r="J24" s="27">
        <f t="shared" si="2"/>
        <v>1.4215905195639149</v>
      </c>
      <c r="K24" s="26">
        <f t="shared" si="3"/>
        <v>1.3527099332423584</v>
      </c>
      <c r="L24" s="18"/>
    </row>
    <row r="25" spans="1:14">
      <c r="A25" s="16"/>
      <c r="B25" s="11" t="str">
        <f>+[3]Cuadro54!A13</f>
        <v>Manizales</v>
      </c>
      <c r="C25" s="52">
        <f>+[3]Cuadro54!B13</f>
        <v>12.574666666666699</v>
      </c>
      <c r="D25" s="52">
        <f>+[3]Cuadro54!C13</f>
        <v>9.8620000000000001</v>
      </c>
      <c r="E25" s="52">
        <f>+[3]Cuadro54!D13</f>
        <v>10.09</v>
      </c>
      <c r="F25" s="52">
        <f>+[3]Cuadro54!E13</f>
        <v>9.3886666666666692</v>
      </c>
      <c r="G25" s="53">
        <f>+[3]Cuadro54!F13</f>
        <v>11.94633333</v>
      </c>
      <c r="H25" s="27">
        <f t="shared" si="0"/>
        <v>27.242064865440561</v>
      </c>
      <c r="I25" s="26">
        <f t="shared" si="1"/>
        <v>-6.9507763462173466</v>
      </c>
      <c r="J25" s="27">
        <f t="shared" si="2"/>
        <v>1.02728869051643</v>
      </c>
      <c r="K25" s="26">
        <f t="shared" si="3"/>
        <v>0.87370271463273419</v>
      </c>
      <c r="L25" s="18"/>
    </row>
    <row r="26" spans="1:14">
      <c r="A26" s="16"/>
      <c r="B26" s="11" t="str">
        <f>+[3]Cuadro54!A14</f>
        <v>Pasto</v>
      </c>
      <c r="C26" s="52">
        <f>+[3]Cuadro54!B14</f>
        <v>6.3836666666666702</v>
      </c>
      <c r="D26" s="52">
        <f>+[3]Cuadro54!C14</f>
        <v>5.6963333333333299</v>
      </c>
      <c r="E26" s="52">
        <f>+[3]Cuadro54!D14</f>
        <v>7.4353333333333298</v>
      </c>
      <c r="F26" s="52">
        <f>+[3]Cuadro54!E14</f>
        <v>7.5733333333333297</v>
      </c>
      <c r="G26" s="53">
        <f>+[3]Cuadro54!F14</f>
        <v>10.179</v>
      </c>
      <c r="H26" s="27">
        <f t="shared" si="0"/>
        <v>34.405809859154999</v>
      </c>
      <c r="I26" s="26">
        <f t="shared" si="1"/>
        <v>1.8560028691831709</v>
      </c>
      <c r="J26" s="27">
        <f t="shared" si="2"/>
        <v>0.87531222274765885</v>
      </c>
      <c r="K26" s="26">
        <f t="shared" si="3"/>
        <v>0.70476907180486081</v>
      </c>
      <c r="L26" s="18"/>
    </row>
    <row r="27" spans="1:14">
      <c r="A27" s="16"/>
      <c r="B27" s="11" t="str">
        <f>+[3]Cuadro54!A15</f>
        <v>Montería</v>
      </c>
      <c r="C27" s="52">
        <f>+[3]Cuadro54!B15</f>
        <v>8.7186666666666692</v>
      </c>
      <c r="D27" s="52">
        <f>+[3]Cuadro54!C15</f>
        <v>9.2119999999999997</v>
      </c>
      <c r="E27" s="52">
        <f>+[3]Cuadro54!D15</f>
        <v>8.6430000000000007</v>
      </c>
      <c r="F27" s="52">
        <f>+[3]Cuadro54!E15</f>
        <v>9.6976666666666702</v>
      </c>
      <c r="G27" s="53">
        <f>+[3]Cuadro54!F15</f>
        <v>9.3136666669999997</v>
      </c>
      <c r="H27" s="27">
        <f t="shared" si="0"/>
        <v>-3.9597153920187367</v>
      </c>
      <c r="I27" s="26">
        <f t="shared" si="1"/>
        <v>12.202553125843686</v>
      </c>
      <c r="J27" s="27">
        <f t="shared" si="2"/>
        <v>0.80090050812678548</v>
      </c>
      <c r="K27" s="26">
        <f t="shared" si="3"/>
        <v>0.90245803723674434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43"/>
      <c r="C7" s="185" t="s">
        <v>141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+[3]Cuadro55!A2</f>
        <v>Colombia</v>
      </c>
      <c r="C13" s="25">
        <f>+[3]Cuadro55!B2</f>
        <v>4522.7196666666696</v>
      </c>
      <c r="D13" s="25">
        <f>+[3]Cuadro55!C2</f>
        <v>4799.8503333333301</v>
      </c>
      <c r="E13" s="25">
        <f>+[3]Cuadro55!D2</f>
        <v>4970.3940000000002</v>
      </c>
      <c r="F13" s="25">
        <f>+[3]Cuadro55!E2</f>
        <v>5291.7936666666701</v>
      </c>
      <c r="G13" s="25">
        <f>+[3]Cuadro55!F2</f>
        <v>5652.0873330000004</v>
      </c>
      <c r="H13" s="27">
        <f>IF(OR(OR(G13=0,F13=0),G13=""),"",(G13/F13-1)*100)</f>
        <v>6.8085358014399189</v>
      </c>
      <c r="I13" s="26">
        <f>IF(OR(OR(G13=0,F13=0),F13=""),"",(F13/E13-1)*100)</f>
        <v>6.4662814792282086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2046.5896666666681</v>
      </c>
      <c r="D14" s="24">
        <f>D13-SUM(D15:D27)</f>
        <v>2115.2423333333304</v>
      </c>
      <c r="E14" s="24">
        <f>E13-SUM(E15:E27)</f>
        <v>2177.8820000000014</v>
      </c>
      <c r="F14" s="24">
        <f>F13-SUM(F15:F27)</f>
        <v>2304.3946666666725</v>
      </c>
      <c r="G14" s="25">
        <f>G13-SUM(G15:G27)</f>
        <v>2569.542666060001</v>
      </c>
      <c r="H14" s="27">
        <f>IF(OR(OR(G14=0,F14=0),G14=""),"",(G14/F14-1)*100)</f>
        <v>11.506188728377298</v>
      </c>
      <c r="I14" s="26">
        <f>IF(OR(OR(G14=0,F14=0),F14=""),"",(F14/E14-1)*100)</f>
        <v>5.8089771009940394</v>
      </c>
      <c r="J14" s="27">
        <f>IF(G14=0,"",G14/$G$13*100)</f>
        <v>45.461835861197599</v>
      </c>
      <c r="K14" s="26">
        <f>IF(F14=0,"",F14/$F$13*100)</f>
        <v>43.546570630336454</v>
      </c>
      <c r="L14" s="18"/>
    </row>
    <row r="15" spans="1:15">
      <c r="A15" s="16"/>
      <c r="B15" s="12" t="str">
        <f>+[3]Cuadro55!A3</f>
        <v>Bogotá</v>
      </c>
      <c r="C15" s="97">
        <f>+[3]Cuadro55!B3</f>
        <v>918.61666666666702</v>
      </c>
      <c r="D15" s="97">
        <f>+[3]Cuadro55!C3</f>
        <v>921.035666666667</v>
      </c>
      <c r="E15" s="97">
        <f>+[3]Cuadro55!D3</f>
        <v>996.52499999999998</v>
      </c>
      <c r="F15" s="97">
        <f>+[3]Cuadro55!E3</f>
        <v>1105.2533333333299</v>
      </c>
      <c r="G15" s="97">
        <f>+[3]Cuadro55!F3</f>
        <v>1158.627667</v>
      </c>
      <c r="H15" s="47">
        <f>IF(OR(OR(G15=0,F15=0),G15=""),"",(G15/F15-1)*100)</f>
        <v>4.8291493051370038</v>
      </c>
      <c r="I15" s="33">
        <f>IF(OR(OR(G15=0,F15=0),F15=""),"",(F15/E15-1)*100)</f>
        <v>10.910748183269847</v>
      </c>
      <c r="J15" s="47">
        <f>IF(G15=0,"",G15/$G$13*100)</f>
        <v>20.499111190927522</v>
      </c>
      <c r="K15" s="33">
        <f>IF(F15=0,"",F15/$F$13*100)</f>
        <v>20.886175897132723</v>
      </c>
      <c r="L15" s="18"/>
      <c r="N15" s="22" t="s">
        <v>2</v>
      </c>
      <c r="O15" s="31">
        <f>J15</f>
        <v>20.499111190927522</v>
      </c>
    </row>
    <row r="16" spans="1:15">
      <c r="A16" s="16"/>
      <c r="B16" s="11" t="str">
        <f>+[3]Cuadro55!A4</f>
        <v>Medellín</v>
      </c>
      <c r="C16" s="52">
        <f>+[3]Cuadro55!B4</f>
        <v>391.32466666666699</v>
      </c>
      <c r="D16" s="52">
        <f>+[3]Cuadro55!C4</f>
        <v>446.673</v>
      </c>
      <c r="E16" s="52">
        <f>+[3]Cuadro55!D4</f>
        <v>473.99733333333302</v>
      </c>
      <c r="F16" s="52">
        <f>+[3]Cuadro55!E4</f>
        <v>485.72866666666698</v>
      </c>
      <c r="G16" s="53">
        <f>+[3]Cuadro55!F4</f>
        <v>479.81733329999997</v>
      </c>
      <c r="H16" s="27">
        <f>IF(OR(OR(G16=0,F16=0),G16=""),"",(G16/F16-1)*100)</f>
        <v>-1.2170031897095535</v>
      </c>
      <c r="I16" s="26">
        <f>IF(OR(OR(G16=0,F16=0),F16=""),"",(F16/E16-1)*100)</f>
        <v>2.4749787621872743</v>
      </c>
      <c r="J16" s="27">
        <f>IF(G16=0,"",G16/$G$13*100)</f>
        <v>8.4892059345679609</v>
      </c>
      <c r="K16" s="26">
        <f>IF(F16=0,"",F16/$F$13*100)</f>
        <v>9.1789041157500399</v>
      </c>
      <c r="L16" s="18"/>
      <c r="N16" s="22" t="s">
        <v>12</v>
      </c>
      <c r="O16" s="31">
        <f>100-O15</f>
        <v>79.500888809072478</v>
      </c>
    </row>
    <row r="17" spans="1:14">
      <c r="A17" s="16"/>
      <c r="B17" s="11" t="str">
        <f>+[3]Cuadro55!A5</f>
        <v>Cali</v>
      </c>
      <c r="C17" s="52">
        <f>+[3]Cuadro55!B5</f>
        <v>282.04933333333298</v>
      </c>
      <c r="D17" s="52">
        <f>+[3]Cuadro55!C5</f>
        <v>355.27699999999999</v>
      </c>
      <c r="E17" s="52">
        <f>+[3]Cuadro55!D5</f>
        <v>351.34533333333297</v>
      </c>
      <c r="F17" s="52">
        <f>+[3]Cuadro55!E5</f>
        <v>332.60866666666698</v>
      </c>
      <c r="G17" s="53">
        <f>+[3]Cuadro55!F5</f>
        <v>363.59</v>
      </c>
      <c r="H17" s="27">
        <f t="shared" ref="H17:H27" si="0">IF(OR(OR(G17=0,F17=0),G17=""),"",(G17/F17-1)*100)</f>
        <v>9.3146500492068629</v>
      </c>
      <c r="I17" s="26">
        <f t="shared" ref="I17:I27" si="1">IF(OR(OR(G17=0,F17=0),F17=""),"",(F17/E17-1)*100)</f>
        <v>-5.3328349316340233</v>
      </c>
      <c r="J17" s="27">
        <f t="shared" ref="J17:J27" si="2">IF(G17=0,"",G17/$G$13*100)</f>
        <v>6.4328446922106322</v>
      </c>
      <c r="K17" s="26">
        <f t="shared" ref="K17:K27" si="3">IF(F17=0,"",F17/$F$13*100)</f>
        <v>6.285367261421948</v>
      </c>
      <c r="L17" s="18"/>
    </row>
    <row r="18" spans="1:14">
      <c r="A18" s="16"/>
      <c r="B18" s="11" t="str">
        <f>+[3]Cuadro55!A6</f>
        <v>Barranquilla</v>
      </c>
      <c r="C18" s="52">
        <f>+[3]Cuadro55!B6</f>
        <v>202.55099999999999</v>
      </c>
      <c r="D18" s="52">
        <f>+[3]Cuadro55!C6</f>
        <v>229.405666666667</v>
      </c>
      <c r="E18" s="52">
        <f>+[3]Cuadro55!D6</f>
        <v>220.12733333333301</v>
      </c>
      <c r="F18" s="52">
        <f>+[3]Cuadro55!E6</f>
        <v>247.964333333333</v>
      </c>
      <c r="G18" s="53">
        <f>+[3]Cuadro55!F6</f>
        <v>256.63766670000001</v>
      </c>
      <c r="H18" s="27">
        <f t="shared" si="0"/>
        <v>3.4978148873562542</v>
      </c>
      <c r="I18" s="26">
        <f t="shared" si="1"/>
        <v>12.645862546223263</v>
      </c>
      <c r="J18" s="27">
        <f t="shared" si="2"/>
        <v>4.5405821173641083</v>
      </c>
      <c r="K18" s="26">
        <f t="shared" si="3"/>
        <v>4.6858276976155624</v>
      </c>
      <c r="L18" s="18"/>
    </row>
    <row r="19" spans="1:14">
      <c r="A19" s="16"/>
      <c r="B19" s="11" t="str">
        <f>+[3]Cuadro55!A7</f>
        <v>Bucaramanga</v>
      </c>
      <c r="C19" s="52">
        <f>+[3]Cuadro55!B7</f>
        <v>136.969666666667</v>
      </c>
      <c r="D19" s="52">
        <f>+[3]Cuadro55!C7</f>
        <v>153.91933333333299</v>
      </c>
      <c r="E19" s="52">
        <f>+[3]Cuadro55!D7</f>
        <v>164.09766666666701</v>
      </c>
      <c r="F19" s="52">
        <f>+[3]Cuadro55!E7</f>
        <v>176.29666666666699</v>
      </c>
      <c r="G19" s="53">
        <f>+[3]Cuadro55!F7</f>
        <v>164.3</v>
      </c>
      <c r="H19" s="27">
        <f t="shared" si="0"/>
        <v>-6.8048176369378988</v>
      </c>
      <c r="I19" s="26">
        <f t="shared" si="1"/>
        <v>7.4339874830639197</v>
      </c>
      <c r="J19" s="27">
        <f t="shared" si="2"/>
        <v>2.9068906816199758</v>
      </c>
      <c r="K19" s="26">
        <f t="shared" si="3"/>
        <v>3.331510594926828</v>
      </c>
      <c r="L19" s="18"/>
    </row>
    <row r="20" spans="1:14">
      <c r="A20" s="16"/>
      <c r="B20" s="11" t="str">
        <f>+[3]Cuadro55!A8</f>
        <v>Cúcuta</v>
      </c>
      <c r="C20" s="52">
        <f>+[3]Cuadro55!B8</f>
        <v>113.44266666666699</v>
      </c>
      <c r="D20" s="52">
        <f>+[3]Cuadro55!C8</f>
        <v>115.892</v>
      </c>
      <c r="E20" s="52">
        <f>+[3]Cuadro55!D8</f>
        <v>120.204333333333</v>
      </c>
      <c r="F20" s="52">
        <f>+[3]Cuadro55!E8</f>
        <v>122.588666666667</v>
      </c>
      <c r="G20" s="53">
        <f>+[3]Cuadro55!F8</f>
        <v>130.51133329999999</v>
      </c>
      <c r="H20" s="27">
        <f t="shared" si="0"/>
        <v>6.4628051260853248</v>
      </c>
      <c r="I20" s="26">
        <f t="shared" si="1"/>
        <v>1.9835668708565679</v>
      </c>
      <c r="J20" s="27">
        <f t="shared" si="2"/>
        <v>2.3090820366133218</v>
      </c>
      <c r="K20" s="26">
        <f t="shared" si="3"/>
        <v>2.3165806225375047</v>
      </c>
      <c r="L20" s="18"/>
    </row>
    <row r="21" spans="1:14">
      <c r="A21" s="16"/>
      <c r="B21" s="11" t="str">
        <f>+[3]Cuadro55!A9</f>
        <v>Cartagena</v>
      </c>
      <c r="C21" s="52">
        <f>+[3]Cuadro55!B9</f>
        <v>86.761666666666699</v>
      </c>
      <c r="D21" s="52">
        <f>+[3]Cuadro55!C9</f>
        <v>104.102</v>
      </c>
      <c r="E21" s="52">
        <f>+[3]Cuadro55!D9</f>
        <v>103.26333333333299</v>
      </c>
      <c r="F21" s="52">
        <f>+[3]Cuadro55!E9</f>
        <v>115.487666666667</v>
      </c>
      <c r="G21" s="53">
        <f>+[3]Cuadro55!F9</f>
        <v>118.4653333</v>
      </c>
      <c r="H21" s="27">
        <f t="shared" si="0"/>
        <v>2.5783416699615813</v>
      </c>
      <c r="I21" s="26">
        <f t="shared" si="1"/>
        <v>11.838019303399761</v>
      </c>
      <c r="J21" s="27">
        <f t="shared" si="2"/>
        <v>2.0959572335044099</v>
      </c>
      <c r="K21" s="26">
        <f t="shared" si="3"/>
        <v>2.1823917170869835</v>
      </c>
      <c r="L21" s="18"/>
    </row>
    <row r="22" spans="1:14">
      <c r="A22" s="16"/>
      <c r="B22" s="11" t="str">
        <f>+[3]Cuadro55!A10</f>
        <v>Pereira</v>
      </c>
      <c r="C22" s="52">
        <f>+[3]Cuadro55!B10</f>
        <v>72.786666666666704</v>
      </c>
      <c r="D22" s="52">
        <f>+[3]Cuadro55!C10</f>
        <v>77.411000000000001</v>
      </c>
      <c r="E22" s="52">
        <f>+[3]Cuadro55!D10</f>
        <v>81.288333333333298</v>
      </c>
      <c r="F22" s="52">
        <f>+[3]Cuadro55!E10</f>
        <v>92.845666666666702</v>
      </c>
      <c r="G22" s="53">
        <f>+[3]Cuadro55!F10</f>
        <v>87.89833333</v>
      </c>
      <c r="H22" s="27">
        <f t="shared" si="0"/>
        <v>-5.3285559943562655</v>
      </c>
      <c r="I22" s="26">
        <f t="shared" si="1"/>
        <v>14.217702417321142</v>
      </c>
      <c r="J22" s="27">
        <f t="shared" si="2"/>
        <v>1.555148180687179</v>
      </c>
      <c r="K22" s="26">
        <f t="shared" si="3"/>
        <v>1.7545216710074543</v>
      </c>
      <c r="L22" s="18"/>
    </row>
    <row r="23" spans="1:14">
      <c r="A23" s="16"/>
      <c r="B23" s="11" t="str">
        <f>+[3]Cuadro55!A11</f>
        <v>Ibagué</v>
      </c>
      <c r="C23" s="52">
        <f>+[3]Cuadro55!B11</f>
        <v>72.077666666666701</v>
      </c>
      <c r="D23" s="52">
        <f>+[3]Cuadro55!C11</f>
        <v>75.062666666666701</v>
      </c>
      <c r="E23" s="52">
        <f>+[3]Cuadro55!D11</f>
        <v>70.146666666666704</v>
      </c>
      <c r="F23" s="52">
        <f>+[3]Cuadro55!E11</f>
        <v>79.677000000000007</v>
      </c>
      <c r="G23" s="53">
        <f>+[3]Cuadro55!F11</f>
        <v>86.231666669999996</v>
      </c>
      <c r="H23" s="27">
        <f t="shared" si="0"/>
        <v>8.2265480251515264</v>
      </c>
      <c r="I23" s="26">
        <f t="shared" si="1"/>
        <v>13.586295381106206</v>
      </c>
      <c r="J23" s="27">
        <f t="shared" si="2"/>
        <v>1.5256605496261888</v>
      </c>
      <c r="K23" s="26">
        <f t="shared" si="3"/>
        <v>1.5056709505113601</v>
      </c>
      <c r="L23" s="18"/>
    </row>
    <row r="24" spans="1:14">
      <c r="A24" s="16"/>
      <c r="B24" s="11" t="str">
        <f>+[3]Cuadro55!A12</f>
        <v>Villavicencio</v>
      </c>
      <c r="C24" s="52">
        <f>+[3]Cuadro55!B12</f>
        <v>63.148000000000003</v>
      </c>
      <c r="D24" s="52">
        <f>+[3]Cuadro55!C12</f>
        <v>61.054666666666698</v>
      </c>
      <c r="E24" s="52">
        <f>+[3]Cuadro55!D12</f>
        <v>64.41</v>
      </c>
      <c r="F24" s="52">
        <f>+[3]Cuadro55!E12</f>
        <v>74.484666666666698</v>
      </c>
      <c r="G24" s="53">
        <f>+[3]Cuadro55!F12</f>
        <v>74.524000000000001</v>
      </c>
      <c r="H24" s="27">
        <f t="shared" si="0"/>
        <v>5.2807289195944129E-2</v>
      </c>
      <c r="I24" s="26">
        <f t="shared" si="1"/>
        <v>15.641463540858091</v>
      </c>
      <c r="J24" s="27">
        <f t="shared" si="2"/>
        <v>1.3185217355876266</v>
      </c>
      <c r="K24" s="26">
        <f t="shared" si="3"/>
        <v>1.4075504707572053</v>
      </c>
      <c r="L24" s="18"/>
    </row>
    <row r="25" spans="1:14">
      <c r="A25" s="16"/>
      <c r="B25" s="11" t="str">
        <f>+[3]Cuadro55!A13</f>
        <v>Pasto</v>
      </c>
      <c r="C25" s="52">
        <f>+[3]Cuadro55!B13</f>
        <v>46.987000000000002</v>
      </c>
      <c r="D25" s="52">
        <f>+[3]Cuadro55!C13</f>
        <v>50.445666666666703</v>
      </c>
      <c r="E25" s="52">
        <f>+[3]Cuadro55!D13</f>
        <v>53.384999999999998</v>
      </c>
      <c r="F25" s="52">
        <f>+[3]Cuadro55!E13</f>
        <v>55.6933333333333</v>
      </c>
      <c r="G25" s="53">
        <f>+[3]Cuadro55!F13</f>
        <v>62.508666669999997</v>
      </c>
      <c r="H25" s="27">
        <f t="shared" si="0"/>
        <v>12.237251621977553</v>
      </c>
      <c r="I25" s="26">
        <f t="shared" si="1"/>
        <v>4.3239361868189663</v>
      </c>
      <c r="J25" s="27">
        <f t="shared" si="2"/>
        <v>1.1059395049513823</v>
      </c>
      <c r="K25" s="26">
        <f t="shared" si="3"/>
        <v>1.0524471822125074</v>
      </c>
      <c r="L25" s="18"/>
    </row>
    <row r="26" spans="1:14">
      <c r="A26" s="16"/>
      <c r="B26" s="11" t="str">
        <f>+[3]Cuadro55!A14</f>
        <v>Montería</v>
      </c>
      <c r="C26" s="52">
        <f>+[3]Cuadro55!B14</f>
        <v>43.479666666666702</v>
      </c>
      <c r="D26" s="52">
        <f>+[3]Cuadro55!C14</f>
        <v>44.142333333333298</v>
      </c>
      <c r="E26" s="52">
        <f>+[3]Cuadro55!D14</f>
        <v>45.909666666666702</v>
      </c>
      <c r="F26" s="52">
        <f>+[3]Cuadro55!E14</f>
        <v>47.195</v>
      </c>
      <c r="G26" s="53">
        <f>+[3]Cuadro55!F14</f>
        <v>51.095999999999997</v>
      </c>
      <c r="H26" s="27">
        <f t="shared" si="0"/>
        <v>8.265706112935689</v>
      </c>
      <c r="I26" s="26">
        <f t="shared" si="1"/>
        <v>2.7997008618372954</v>
      </c>
      <c r="J26" s="27">
        <f t="shared" si="2"/>
        <v>0.90402000163149265</v>
      </c>
      <c r="K26" s="26">
        <f t="shared" si="3"/>
        <v>0.89185261128536009</v>
      </c>
      <c r="L26" s="18"/>
    </row>
    <row r="27" spans="1:14">
      <c r="A27" s="16"/>
      <c r="B27" s="11" t="str">
        <f>+[3]Cuadro55!A15</f>
        <v>Manizales</v>
      </c>
      <c r="C27" s="52">
        <f>+[3]Cuadro55!B15</f>
        <v>45.935333333333297</v>
      </c>
      <c r="D27" s="52">
        <f>+[3]Cuadro55!C15</f>
        <v>50.186999999999998</v>
      </c>
      <c r="E27" s="52">
        <f>+[3]Cuadro55!D15</f>
        <v>47.811999999999998</v>
      </c>
      <c r="F27" s="52">
        <f>+[3]Cuadro55!E15</f>
        <v>51.575333333333298</v>
      </c>
      <c r="G27" s="53">
        <f>+[3]Cuadro55!F15</f>
        <v>48.33666667</v>
      </c>
      <c r="H27" s="27">
        <f t="shared" si="0"/>
        <v>-6.2794876038932745</v>
      </c>
      <c r="I27" s="26">
        <f t="shared" si="1"/>
        <v>7.8711062773640483</v>
      </c>
      <c r="J27" s="27">
        <f t="shared" si="2"/>
        <v>0.85520027951061384</v>
      </c>
      <c r="K27" s="26">
        <f t="shared" si="3"/>
        <v>0.97462857741807774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142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+[3]Cuadro56!A2</f>
        <v>Colombia</v>
      </c>
      <c r="C13" s="25">
        <f>+[3]Cuadro56!B2</f>
        <v>1445.4829999999999</v>
      </c>
      <c r="D13" s="25">
        <f>+[3]Cuadro56!C2</f>
        <v>1590.9013333333301</v>
      </c>
      <c r="E13" s="25">
        <f>+[3]Cuadro56!D2</f>
        <v>1597.8303333333299</v>
      </c>
      <c r="F13" s="25">
        <f>+[3]Cuadro56!E2</f>
        <v>1656.6103333333299</v>
      </c>
      <c r="G13" s="25">
        <f>+[3]Cuadro56!F2</f>
        <v>1739.5146669999999</v>
      </c>
      <c r="H13" s="27">
        <f>IF(OR(OR(G13=0,F13=0),G13=""),"",(G13/F13-1)*100)</f>
        <v>5.0044559060461236</v>
      </c>
      <c r="I13" s="26">
        <f>IF(OR(OR(G13=0,F13=0),F13=""),"",(F13/E13-1)*100)</f>
        <v>3.6787385227175839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623.59100000000001</v>
      </c>
      <c r="D14" s="24">
        <f>D13-SUM(D15:D27)</f>
        <v>690.75933333332989</v>
      </c>
      <c r="E14" s="24">
        <f>E13-SUM(E15:E27)</f>
        <v>685.61199999999644</v>
      </c>
      <c r="F14" s="24">
        <f>F13-SUM(F15:F27)</f>
        <v>743.79099999999687</v>
      </c>
      <c r="G14" s="25">
        <f>G13-SUM(G15:G27)</f>
        <v>765.2113336599997</v>
      </c>
      <c r="H14" s="27">
        <f>IF(OR(OR(G14=0,F14=0),G14=""),"",(G14/F14-1)*100)</f>
        <v>2.8798861051025026</v>
      </c>
      <c r="I14" s="26">
        <f>IF(OR(OR(G14=0,F14=0),F14=""),"",(F14/E14-1)*100)</f>
        <v>8.4857032840733204</v>
      </c>
      <c r="J14" s="27">
        <f>IF(G14=0,"",G14/$G$13*100)</f>
        <v>43.989932834524339</v>
      </c>
      <c r="K14" s="26">
        <f>IF(F14=0,"",F14/$F$13*100)</f>
        <v>44.898367771459334</v>
      </c>
      <c r="L14" s="18"/>
    </row>
    <row r="15" spans="1:15">
      <c r="A15" s="16"/>
      <c r="B15" s="12" t="str">
        <f>+[3]Cuadro56!A3</f>
        <v>Bogotá</v>
      </c>
      <c r="C15" s="97">
        <f>+[3]Cuadro56!B3</f>
        <v>310.959</v>
      </c>
      <c r="D15" s="97">
        <f>+[3]Cuadro56!C3</f>
        <v>347.71666666666698</v>
      </c>
      <c r="E15" s="97">
        <f>+[3]Cuadro56!D3</f>
        <v>350.46766666666701</v>
      </c>
      <c r="F15" s="97">
        <f>+[3]Cuadro56!E3</f>
        <v>356.16733333333298</v>
      </c>
      <c r="G15" s="97">
        <f>+[3]Cuadro56!F3</f>
        <v>370.44</v>
      </c>
      <c r="H15" s="47">
        <f>IF(OR(OR(G15=0,F15=0),G15=""),"",(G15/F15-1)*100)</f>
        <v>4.0072924524241493</v>
      </c>
      <c r="I15" s="33">
        <f>IF(OR(OR(G15=0,F15=0),F15=""),"",(F15/E15-1)*100)</f>
        <v>1.6263031397093064</v>
      </c>
      <c r="J15" s="47">
        <f>IF(G15=0,"",G15/$G$13*100)</f>
        <v>21.295595089109991</v>
      </c>
      <c r="K15" s="33">
        <f>IF(F15=0,"",F15/$F$13*100)</f>
        <v>21.499765283769229</v>
      </c>
      <c r="L15" s="18"/>
      <c r="N15" s="22" t="s">
        <v>2</v>
      </c>
      <c r="O15" s="31">
        <f>J15</f>
        <v>21.295595089109991</v>
      </c>
    </row>
    <row r="16" spans="1:15">
      <c r="A16" s="16"/>
      <c r="B16" s="11" t="str">
        <f>+[3]Cuadro56!A4</f>
        <v>Medellín</v>
      </c>
      <c r="C16" s="52">
        <f>+[3]Cuadro56!B4</f>
        <v>110.18</v>
      </c>
      <c r="D16" s="52">
        <f>+[3]Cuadro56!C4</f>
        <v>119.088333333333</v>
      </c>
      <c r="E16" s="52">
        <f>+[3]Cuadro56!D4</f>
        <v>142.43533333333301</v>
      </c>
      <c r="F16" s="52">
        <f>+[3]Cuadro56!E4</f>
        <v>129.82</v>
      </c>
      <c r="G16" s="53">
        <f>+[3]Cuadro56!F4</f>
        <v>147.64699999999999</v>
      </c>
      <c r="H16" s="27">
        <f>IF(OR(OR(G16=0,F16=0),G16=""),"",(G16/F16-1)*100)</f>
        <v>13.73209058696656</v>
      </c>
      <c r="I16" s="26">
        <f>IF(OR(OR(G16=0,F16=0),F16=""),"",(F16/E16-1)*100)</f>
        <v>-8.8568847617396251</v>
      </c>
      <c r="J16" s="27">
        <f>IF(G16=0,"",G16/$G$13*100)</f>
        <v>8.4878272544050937</v>
      </c>
      <c r="K16" s="26">
        <f>IF(F16=0,"",F16/$F$13*100)</f>
        <v>7.8364837758064771</v>
      </c>
      <c r="L16" s="18"/>
      <c r="N16" s="22" t="s">
        <v>12</v>
      </c>
      <c r="O16" s="31">
        <f>100-O15</f>
        <v>78.704404910890005</v>
      </c>
    </row>
    <row r="17" spans="1:14">
      <c r="A17" s="16"/>
      <c r="B17" s="11" t="str">
        <f>+[3]Cuadro56!A5</f>
        <v>Cali</v>
      </c>
      <c r="C17" s="52">
        <f>+[3]Cuadro56!B5</f>
        <v>94.099000000000004</v>
      </c>
      <c r="D17" s="52">
        <f>+[3]Cuadro56!C5</f>
        <v>91.112666666666698</v>
      </c>
      <c r="E17" s="52">
        <f>+[3]Cuadro56!D5</f>
        <v>88.219666666666697</v>
      </c>
      <c r="F17" s="52">
        <f>+[3]Cuadro56!E5</f>
        <v>87.257666666666694</v>
      </c>
      <c r="G17" s="53">
        <f>+[3]Cuadro56!F5</f>
        <v>94.807333330000006</v>
      </c>
      <c r="H17" s="27">
        <f t="shared" ref="H17:H27" si="0">IF(OR(OR(G17=0,F17=0),G17=""),"",(G17/F17-1)*100)</f>
        <v>8.6521528156073835</v>
      </c>
      <c r="I17" s="26">
        <f t="shared" ref="I17:I27" si="1">IF(OR(OR(G17=0,F17=0),F17=""),"",(F17/E17-1)*100)</f>
        <v>-1.090459799213328</v>
      </c>
      <c r="J17" s="27">
        <f t="shared" ref="J17:J27" si="2">IF(G17=0,"",G17/$G$13*100)</f>
        <v>5.4502175307039256</v>
      </c>
      <c r="K17" s="26">
        <f t="shared" ref="K17:K27" si="3">IF(F17=0,"",F17/$F$13*100)</f>
        <v>5.2672414816520048</v>
      </c>
      <c r="L17" s="18"/>
    </row>
    <row r="18" spans="1:14">
      <c r="A18" s="16"/>
      <c r="B18" s="11" t="str">
        <f>+[3]Cuadro56!A6</f>
        <v>Barranquilla</v>
      </c>
      <c r="C18" s="52">
        <f>+[3]Cuadro56!B6</f>
        <v>76.636333333333297</v>
      </c>
      <c r="D18" s="52">
        <f>+[3]Cuadro56!C6</f>
        <v>83.076666666666696</v>
      </c>
      <c r="E18" s="52">
        <f>+[3]Cuadro56!D6</f>
        <v>80.665333333333294</v>
      </c>
      <c r="F18" s="52">
        <f>+[3]Cuadro56!E6</f>
        <v>80.108666666666693</v>
      </c>
      <c r="G18" s="53">
        <f>+[3]Cuadro56!F6</f>
        <v>91.738666670000001</v>
      </c>
      <c r="H18" s="27">
        <f t="shared" si="0"/>
        <v>14.517780019639947</v>
      </c>
      <c r="I18" s="26">
        <f t="shared" si="1"/>
        <v>-0.69009405114125455</v>
      </c>
      <c r="J18" s="27">
        <f t="shared" si="2"/>
        <v>5.2738081724952774</v>
      </c>
      <c r="K18" s="26">
        <f t="shared" si="3"/>
        <v>4.8356976323742318</v>
      </c>
      <c r="L18" s="18"/>
    </row>
    <row r="19" spans="1:14">
      <c r="A19" s="16"/>
      <c r="B19" s="11" t="str">
        <f>+[3]Cuadro56!A7</f>
        <v>Cartagena</v>
      </c>
      <c r="C19" s="52">
        <f>+[3]Cuadro56!B7</f>
        <v>46.527666666666697</v>
      </c>
      <c r="D19" s="52">
        <f>+[3]Cuadro56!C7</f>
        <v>47.878333333333302</v>
      </c>
      <c r="E19" s="52">
        <f>+[3]Cuadro56!D7</f>
        <v>48.997666666666703</v>
      </c>
      <c r="F19" s="52">
        <f>+[3]Cuadro56!E7</f>
        <v>53.457666666666697</v>
      </c>
      <c r="G19" s="53">
        <f>+[3]Cuadro56!F7</f>
        <v>53.911999999999999</v>
      </c>
      <c r="H19" s="27">
        <f t="shared" si="0"/>
        <v>0.84989368534598153</v>
      </c>
      <c r="I19" s="26">
        <f t="shared" si="1"/>
        <v>9.1024742674820978</v>
      </c>
      <c r="J19" s="27">
        <f t="shared" si="2"/>
        <v>3.0992552706081899</v>
      </c>
      <c r="K19" s="26">
        <f t="shared" si="3"/>
        <v>3.2269306541812073</v>
      </c>
      <c r="L19" s="18"/>
    </row>
    <row r="20" spans="1:14">
      <c r="A20" s="16"/>
      <c r="B20" s="11" t="str">
        <f>+[3]Cuadro56!A8</f>
        <v>Bucaramanga</v>
      </c>
      <c r="C20" s="52">
        <f>+[3]Cuadro56!B8</f>
        <v>44.6383333333333</v>
      </c>
      <c r="D20" s="52">
        <f>+[3]Cuadro56!C8</f>
        <v>54.171333333333301</v>
      </c>
      <c r="E20" s="52">
        <f>+[3]Cuadro56!D8</f>
        <v>55.337666666666699</v>
      </c>
      <c r="F20" s="52">
        <f>+[3]Cuadro56!E8</f>
        <v>55.164000000000001</v>
      </c>
      <c r="G20" s="53">
        <f>+[3]Cuadro56!F8</f>
        <v>53.254666669999999</v>
      </c>
      <c r="H20" s="27">
        <f t="shared" si="0"/>
        <v>-3.4611944927851579</v>
      </c>
      <c r="I20" s="26">
        <f t="shared" si="1"/>
        <v>-0.31383084457247135</v>
      </c>
      <c r="J20" s="27">
        <f t="shared" si="2"/>
        <v>3.0614669528394383</v>
      </c>
      <c r="K20" s="26">
        <f t="shared" si="3"/>
        <v>3.3299321445739367</v>
      </c>
      <c r="L20" s="18"/>
    </row>
    <row r="21" spans="1:14">
      <c r="A21" s="16"/>
      <c r="B21" s="11" t="str">
        <f>+[3]Cuadro56!A9</f>
        <v>Cúcuta</v>
      </c>
      <c r="C21" s="52">
        <f>+[3]Cuadro56!B9</f>
        <v>32.189</v>
      </c>
      <c r="D21" s="52">
        <f>+[3]Cuadro56!C9</f>
        <v>41.013666666666701</v>
      </c>
      <c r="E21" s="52">
        <f>+[3]Cuadro56!D9</f>
        <v>34.238666666666703</v>
      </c>
      <c r="F21" s="52">
        <f>+[3]Cuadro56!E9</f>
        <v>34.127333333333297</v>
      </c>
      <c r="G21" s="53">
        <f>+[3]Cuadro56!F9</f>
        <v>42.243666670000003</v>
      </c>
      <c r="H21" s="27">
        <f t="shared" si="0"/>
        <v>23.782500839991538</v>
      </c>
      <c r="I21" s="26">
        <f t="shared" si="1"/>
        <v>-0.32516842556195025</v>
      </c>
      <c r="J21" s="27">
        <f t="shared" si="2"/>
        <v>2.4284743021370572</v>
      </c>
      <c r="K21" s="26">
        <f t="shared" si="3"/>
        <v>2.0600700506717451</v>
      </c>
      <c r="L21" s="18"/>
    </row>
    <row r="22" spans="1:14">
      <c r="A22" s="16"/>
      <c r="B22" s="11" t="str">
        <f>+[3]Cuadro56!A10</f>
        <v>Pereira</v>
      </c>
      <c r="C22" s="52">
        <f>+[3]Cuadro56!B10</f>
        <v>19.684333333333299</v>
      </c>
      <c r="D22" s="52">
        <f>+[3]Cuadro56!C10</f>
        <v>19.636666666666699</v>
      </c>
      <c r="E22" s="52">
        <f>+[3]Cuadro56!D10</f>
        <v>22.6376666666667</v>
      </c>
      <c r="F22" s="52">
        <f>+[3]Cuadro56!E10</f>
        <v>21.507666666666701</v>
      </c>
      <c r="G22" s="53">
        <f>+[3]Cuadro56!F10</f>
        <v>25.734999999999999</v>
      </c>
      <c r="H22" s="27">
        <f t="shared" si="0"/>
        <v>19.655006741781801</v>
      </c>
      <c r="I22" s="26">
        <f t="shared" si="1"/>
        <v>-4.9916805324459084</v>
      </c>
      <c r="J22" s="27">
        <f t="shared" si="2"/>
        <v>1.4794356430683662</v>
      </c>
      <c r="K22" s="26">
        <f t="shared" si="3"/>
        <v>1.2982936441903203</v>
      </c>
      <c r="L22" s="18"/>
    </row>
    <row r="23" spans="1:14">
      <c r="A23" s="16"/>
      <c r="B23" s="11" t="str">
        <f>+[3]Cuadro56!A11</f>
        <v>Villavicencio</v>
      </c>
      <c r="C23" s="52">
        <f>+[3]Cuadro56!B11</f>
        <v>20.561333333333302</v>
      </c>
      <c r="D23" s="52">
        <f>+[3]Cuadro56!C11</f>
        <v>20.725999999999999</v>
      </c>
      <c r="E23" s="52">
        <f>+[3]Cuadro56!D11</f>
        <v>18.594999999999999</v>
      </c>
      <c r="F23" s="52">
        <f>+[3]Cuadro56!E11</f>
        <v>23.533999999999999</v>
      </c>
      <c r="G23" s="53">
        <f>+[3]Cuadro56!F11</f>
        <v>22.007999999999999</v>
      </c>
      <c r="H23" s="27">
        <f t="shared" si="0"/>
        <v>-6.4842355740630575</v>
      </c>
      <c r="I23" s="26">
        <f t="shared" si="1"/>
        <v>26.560903468674368</v>
      </c>
      <c r="J23" s="27">
        <f t="shared" si="2"/>
        <v>1.2651804792169654</v>
      </c>
      <c r="K23" s="26">
        <f t="shared" si="3"/>
        <v>1.4206116867957914</v>
      </c>
      <c r="L23" s="18"/>
    </row>
    <row r="24" spans="1:14">
      <c r="A24" s="16"/>
      <c r="B24" s="11" t="str">
        <f>+[3]Cuadro56!A12</f>
        <v>Ibagué</v>
      </c>
      <c r="C24" s="52">
        <f>+[3]Cuadro56!B12</f>
        <v>20.263666666666701</v>
      </c>
      <c r="D24" s="52">
        <f>+[3]Cuadro56!C12</f>
        <v>24.248000000000001</v>
      </c>
      <c r="E24" s="52">
        <f>+[3]Cuadro56!D12</f>
        <v>22.696000000000002</v>
      </c>
      <c r="F24" s="52">
        <f>+[3]Cuadro56!E12</f>
        <v>22.370999999999999</v>
      </c>
      <c r="G24" s="53">
        <f>+[3]Cuadro56!F12</f>
        <v>20.974666670000001</v>
      </c>
      <c r="H24" s="27">
        <f t="shared" si="0"/>
        <v>-6.2417117250011085</v>
      </c>
      <c r="I24" s="26">
        <f t="shared" si="1"/>
        <v>-1.4319703912583859</v>
      </c>
      <c r="J24" s="27">
        <f t="shared" si="2"/>
        <v>1.2057769369759503</v>
      </c>
      <c r="K24" s="26">
        <f t="shared" si="3"/>
        <v>1.3504080923476098</v>
      </c>
      <c r="L24" s="18"/>
    </row>
    <row r="25" spans="1:14">
      <c r="A25" s="16"/>
      <c r="B25" s="11" t="str">
        <f>+[3]Cuadro56!A13</f>
        <v>Pasto</v>
      </c>
      <c r="C25" s="52">
        <f>+[3]Cuadro56!B13</f>
        <v>14.039666666666699</v>
      </c>
      <c r="D25" s="52">
        <f>+[3]Cuadro56!C13</f>
        <v>18.709666666666699</v>
      </c>
      <c r="E25" s="52">
        <f>+[3]Cuadro56!D13</f>
        <v>17.0253333333333</v>
      </c>
      <c r="F25" s="52">
        <f>+[3]Cuadro56!E13</f>
        <v>18.309333333333299</v>
      </c>
      <c r="G25" s="53">
        <f>+[3]Cuadro56!F13</f>
        <v>20.304333329999999</v>
      </c>
      <c r="H25" s="27">
        <f t="shared" si="0"/>
        <v>10.896082125692018</v>
      </c>
      <c r="I25" s="26">
        <f t="shared" si="1"/>
        <v>7.5417025608896626</v>
      </c>
      <c r="J25" s="27">
        <f t="shared" si="2"/>
        <v>1.167241283743657</v>
      </c>
      <c r="K25" s="26">
        <f t="shared" si="3"/>
        <v>1.1052287291056779</v>
      </c>
      <c r="L25" s="18"/>
    </row>
    <row r="26" spans="1:14">
      <c r="A26" s="16"/>
      <c r="B26" s="11" t="str">
        <f>+[3]Cuadro56!A14</f>
        <v>Montería</v>
      </c>
      <c r="C26" s="52">
        <f>+[3]Cuadro56!B14</f>
        <v>18.679666666666702</v>
      </c>
      <c r="D26" s="52">
        <f>+[3]Cuadro56!C14</f>
        <v>18.260000000000002</v>
      </c>
      <c r="E26" s="52">
        <f>+[3]Cuadro56!D14</f>
        <v>16.099</v>
      </c>
      <c r="F26" s="52">
        <f>+[3]Cuadro56!E14</f>
        <v>15.219333333333299</v>
      </c>
      <c r="G26" s="53">
        <f>+[3]Cuadro56!F14</f>
        <v>17.105666670000002</v>
      </c>
      <c r="H26" s="27">
        <f t="shared" si="0"/>
        <v>12.394323032108545</v>
      </c>
      <c r="I26" s="26">
        <f t="shared" si="1"/>
        <v>-5.4641075015013367</v>
      </c>
      <c r="J26" s="27">
        <f t="shared" si="2"/>
        <v>0.98335857664832227</v>
      </c>
      <c r="K26" s="26">
        <f t="shared" si="3"/>
        <v>0.91870327180139522</v>
      </c>
      <c r="L26" s="18"/>
    </row>
    <row r="27" spans="1:14">
      <c r="A27" s="16"/>
      <c r="B27" s="11" t="str">
        <f>+[3]Cuadro56!A15</f>
        <v>Manizales</v>
      </c>
      <c r="C27" s="52">
        <f>+[3]Cuadro56!B15</f>
        <v>13.433999999999999</v>
      </c>
      <c r="D27" s="52">
        <f>+[3]Cuadro56!C15</f>
        <v>14.504</v>
      </c>
      <c r="E27" s="52">
        <f>+[3]Cuadro56!D15</f>
        <v>14.803333333333301</v>
      </c>
      <c r="F27" s="52">
        <f>+[3]Cuadro56!E15</f>
        <v>15.7753333333333</v>
      </c>
      <c r="G27" s="53">
        <f>+[3]Cuadro56!F15</f>
        <v>14.13233333</v>
      </c>
      <c r="H27" s="27">
        <f t="shared" si="0"/>
        <v>-10.414993893419922</v>
      </c>
      <c r="I27" s="26">
        <f t="shared" si="1"/>
        <v>6.5660887187570571</v>
      </c>
      <c r="J27" s="27">
        <f t="shared" si="2"/>
        <v>0.81242967352341389</v>
      </c>
      <c r="K27" s="26">
        <f t="shared" si="3"/>
        <v>0.95226578127103312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143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+[3]Cuadro57!A2</f>
        <v>Colombia</v>
      </c>
      <c r="C13" s="25">
        <f>+[3]Cuadro57!B2</f>
        <v>228.149666666667</v>
      </c>
      <c r="D13" s="25">
        <f>+[3]Cuadro57!C2</f>
        <v>220.214666666667</v>
      </c>
      <c r="E13" s="25">
        <f>+[3]Cuadro57!D2</f>
        <v>243.856666666667</v>
      </c>
      <c r="F13" s="25">
        <f>+[3]Cuadro57!E2</f>
        <v>236.10400000000001</v>
      </c>
      <c r="G13" s="25">
        <f>+[3]Cuadro57!F2</f>
        <v>241.14233329999999</v>
      </c>
      <c r="H13" s="27">
        <f>IF(OR(OR(G13=0,F13=0),G13=""),"",(G13/F13-1)*100)</f>
        <v>2.1339466082743064</v>
      </c>
      <c r="I13" s="26">
        <f>IF(OR(OR(G13=0,F13=0),F13=""),"",(F13/E13-1)*100)</f>
        <v>-3.1791899613161978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42.532000000000352</v>
      </c>
      <c r="D14" s="24">
        <f>D13-SUM(D15:D27)</f>
        <v>41.487333333333765</v>
      </c>
      <c r="E14" s="24">
        <f>E13-SUM(E15:E27)</f>
        <v>54.227000000000317</v>
      </c>
      <c r="F14" s="24">
        <f>F13-SUM(F15:F27)</f>
        <v>51.56566666666663</v>
      </c>
      <c r="G14" s="25">
        <f>G13-SUM(G15:G27)</f>
        <v>56.187999962999982</v>
      </c>
      <c r="H14" s="27">
        <f>IF(OR(OR(G14=0,F14=0),G14=""),"",(G14/F14-1)*100)</f>
        <v>8.9639746659599506</v>
      </c>
      <c r="I14" s="26">
        <f>IF(OR(OR(G14=0,F14=0),F14=""),"",(F14/E14-1)*100)</f>
        <v>-4.9077642748698409</v>
      </c>
      <c r="J14" s="27">
        <f>IF(G14=0,"",G14/$G$13*100)</f>
        <v>23.300761502169635</v>
      </c>
      <c r="K14" s="26">
        <f>IF(F14=0,"",F14/$F$13*100)</f>
        <v>21.840234247054955</v>
      </c>
      <c r="L14" s="18"/>
    </row>
    <row r="15" spans="1:15">
      <c r="A15" s="16"/>
      <c r="B15" s="12" t="str">
        <f>+[3]Cuadro57!A3</f>
        <v>Bogotá</v>
      </c>
      <c r="C15" s="97">
        <f>+[3]Cuadro57!B3</f>
        <v>99.668000000000006</v>
      </c>
      <c r="D15" s="97">
        <f>+[3]Cuadro57!C3</f>
        <v>89.718333333333305</v>
      </c>
      <c r="E15" s="97">
        <f>+[3]Cuadro57!D3</f>
        <v>93.867666666666693</v>
      </c>
      <c r="F15" s="97">
        <f>+[3]Cuadro57!E3</f>
        <v>94.483999999999995</v>
      </c>
      <c r="G15" s="97">
        <f>+[3]Cuadro57!F3</f>
        <v>91.947333330000006</v>
      </c>
      <c r="H15" s="47">
        <f>IF(OR(OR(G15=0,F15=0),G15=""),"",(G15/F15-1)*100)</f>
        <v>-2.6847579166842994</v>
      </c>
      <c r="I15" s="33">
        <f>IF(OR(OR(G15=0,F15=0),F15=""),"",(F15/E15-1)*100)</f>
        <v>0.65659811862797124</v>
      </c>
      <c r="J15" s="47">
        <f>IF(G15=0,"",G15/$G$13*100)</f>
        <v>38.129901154937528</v>
      </c>
      <c r="K15" s="33">
        <f>IF(F15=0,"",F15/$F$13*100)</f>
        <v>40.017958187917188</v>
      </c>
      <c r="L15" s="18"/>
      <c r="N15" s="22" t="s">
        <v>2</v>
      </c>
      <c r="O15" s="31">
        <f>J15</f>
        <v>38.129901154937528</v>
      </c>
    </row>
    <row r="16" spans="1:15">
      <c r="A16" s="16"/>
      <c r="B16" s="11" t="str">
        <f>+[3]Cuadro57!A4</f>
        <v>Medellín</v>
      </c>
      <c r="C16" s="52">
        <f>+[3]Cuadro57!B4</f>
        <v>27.6086666666667</v>
      </c>
      <c r="D16" s="52">
        <f>+[3]Cuadro57!C4</f>
        <v>32.601333333333301</v>
      </c>
      <c r="E16" s="52">
        <f>+[3]Cuadro57!D4</f>
        <v>32.322000000000003</v>
      </c>
      <c r="F16" s="52">
        <f>+[3]Cuadro57!E4</f>
        <v>33.31</v>
      </c>
      <c r="G16" s="53">
        <f>+[3]Cuadro57!F4</f>
        <v>30.664666669999999</v>
      </c>
      <c r="H16" s="27">
        <f>IF(OR(OR(G16=0,F16=0),G16=""),"",(G16/F16-1)*100)</f>
        <v>-7.9415590813569636</v>
      </c>
      <c r="I16" s="26">
        <f>IF(OR(OR(G16=0,F16=0),F16=""),"",(F16/E16-1)*100)</f>
        <v>3.0567415382711349</v>
      </c>
      <c r="J16" s="27">
        <f>IF(G16=0,"",G16/$G$13*100)</f>
        <v>12.716417831061936</v>
      </c>
      <c r="K16" s="26">
        <f>IF(F16=0,"",F16/$F$13*100)</f>
        <v>14.108189611357707</v>
      </c>
      <c r="L16" s="18"/>
      <c r="N16" s="22" t="s">
        <v>12</v>
      </c>
      <c r="O16" s="31">
        <f>100-O15</f>
        <v>61.870098845062472</v>
      </c>
    </row>
    <row r="17" spans="1:14">
      <c r="A17" s="16"/>
      <c r="B17" s="11" t="str">
        <f>+[3]Cuadro57!A5</f>
        <v>Cali</v>
      </c>
      <c r="C17" s="52">
        <f>+[3]Cuadro57!B5</f>
        <v>14.4943333333333</v>
      </c>
      <c r="D17" s="52">
        <f>+[3]Cuadro57!C5</f>
        <v>16.375</v>
      </c>
      <c r="E17" s="52">
        <f>+[3]Cuadro57!D5</f>
        <v>19.124333333333301</v>
      </c>
      <c r="F17" s="52">
        <f>+[3]Cuadro57!E5</f>
        <v>15.2276666666667</v>
      </c>
      <c r="G17" s="53">
        <f>+[3]Cuadro57!F5</f>
        <v>14.959</v>
      </c>
      <c r="H17" s="27">
        <f t="shared" ref="H17:H27" si="0">IF(OR(OR(G17=0,F17=0),G17=""),"",(G17/F17-1)*100)</f>
        <v>-1.7643324650309711</v>
      </c>
      <c r="I17" s="26">
        <f t="shared" ref="I17:I27" si="1">IF(OR(OR(G17=0,F17=0),F17=""),"",(F17/E17-1)*100)</f>
        <v>-20.375437923761741</v>
      </c>
      <c r="J17" s="27">
        <f t="shared" ref="J17:J27" si="2">IF(G17=0,"",G17/$G$13*100)</f>
        <v>6.2033902530875116</v>
      </c>
      <c r="K17" s="26">
        <f t="shared" ref="K17:K27" si="3">IF(F17=0,"",F17/$F$13*100)</f>
        <v>6.4495589514225502</v>
      </c>
      <c r="L17" s="18"/>
    </row>
    <row r="18" spans="1:14">
      <c r="A18" s="16"/>
      <c r="B18" s="11" t="str">
        <f>+[3]Cuadro57!A6</f>
        <v>Barranquilla</v>
      </c>
      <c r="C18" s="52">
        <f>+[3]Cuadro57!B6</f>
        <v>12.297000000000001</v>
      </c>
      <c r="D18" s="52">
        <f>+[3]Cuadro57!C6</f>
        <v>11.1703333333333</v>
      </c>
      <c r="E18" s="52">
        <f>+[3]Cuadro57!D6</f>
        <v>11.821999999999999</v>
      </c>
      <c r="F18" s="52">
        <f>+[3]Cuadro57!E6</f>
        <v>10.456666666666701</v>
      </c>
      <c r="G18" s="53">
        <f>+[3]Cuadro57!F6</f>
        <v>13.455666669999999</v>
      </c>
      <c r="H18" s="27">
        <f t="shared" si="0"/>
        <v>28.680267803633619</v>
      </c>
      <c r="I18" s="26">
        <f t="shared" si="1"/>
        <v>-11.549089268594981</v>
      </c>
      <c r="J18" s="27">
        <f t="shared" si="2"/>
        <v>5.5799686790208227</v>
      </c>
      <c r="K18" s="26">
        <f t="shared" si="3"/>
        <v>4.4288392685709264</v>
      </c>
      <c r="L18" s="18"/>
    </row>
    <row r="19" spans="1:14">
      <c r="A19" s="16"/>
      <c r="B19" s="11" t="str">
        <f>+[3]Cuadro57!A7</f>
        <v>Bucaramanga</v>
      </c>
      <c r="C19" s="52">
        <f>+[3]Cuadro57!B7</f>
        <v>7.6736666666666702</v>
      </c>
      <c r="D19" s="52">
        <f>+[3]Cuadro57!C7</f>
        <v>8.4403333333333297</v>
      </c>
      <c r="E19" s="52">
        <f>+[3]Cuadro57!D7</f>
        <v>9.44933333333333</v>
      </c>
      <c r="F19" s="52">
        <f>+[3]Cuadro57!E7</f>
        <v>6.7563333333333304</v>
      </c>
      <c r="G19" s="53">
        <f>+[3]Cuadro57!F7</f>
        <v>8.3696666670000006</v>
      </c>
      <c r="H19" s="27">
        <f t="shared" si="0"/>
        <v>23.878829744930741</v>
      </c>
      <c r="I19" s="26">
        <f t="shared" si="1"/>
        <v>-28.499365034570346</v>
      </c>
      <c r="J19" s="27">
        <f t="shared" si="2"/>
        <v>3.4708408732976292</v>
      </c>
      <c r="K19" s="26">
        <f t="shared" si="3"/>
        <v>2.861592066772833</v>
      </c>
      <c r="L19" s="18"/>
    </row>
    <row r="20" spans="1:14">
      <c r="A20" s="16"/>
      <c r="B20" s="11" t="str">
        <f>+[3]Cuadro57!A8</f>
        <v>Cartagena</v>
      </c>
      <c r="C20" s="52">
        <f>+[3]Cuadro57!B8</f>
        <v>3.758</v>
      </c>
      <c r="D20" s="52">
        <f>+[3]Cuadro57!C8</f>
        <v>2.9166666666666701</v>
      </c>
      <c r="E20" s="52">
        <f>+[3]Cuadro57!D8</f>
        <v>5.3869999999999996</v>
      </c>
      <c r="F20" s="52">
        <f>+[3]Cuadro57!E8</f>
        <v>3.12333333333333</v>
      </c>
      <c r="G20" s="53">
        <f>+[3]Cuadro57!F8</f>
        <v>5.3346666669999996</v>
      </c>
      <c r="H20" s="27">
        <f t="shared" si="0"/>
        <v>70.800426905016181</v>
      </c>
      <c r="I20" s="26">
        <f t="shared" si="1"/>
        <v>-42.02091454736717</v>
      </c>
      <c r="J20" s="27">
        <f t="shared" si="2"/>
        <v>2.2122480918202179</v>
      </c>
      <c r="K20" s="26">
        <f t="shared" si="3"/>
        <v>1.3228633709438764</v>
      </c>
      <c r="L20" s="18"/>
    </row>
    <row r="21" spans="1:14">
      <c r="A21" s="16"/>
      <c r="B21" s="11" t="str">
        <f>+[3]Cuadro57!A9</f>
        <v>Cúcuta</v>
      </c>
      <c r="C21" s="52">
        <f>+[3]Cuadro57!B9</f>
        <v>3.2753333333333301</v>
      </c>
      <c r="D21" s="52">
        <f>+[3]Cuadro57!C9</f>
        <v>3.742</v>
      </c>
      <c r="E21" s="52">
        <f>+[3]Cuadro57!D9</f>
        <v>3.9660000000000002</v>
      </c>
      <c r="F21" s="52">
        <f>+[3]Cuadro57!E9</f>
        <v>5.3</v>
      </c>
      <c r="G21" s="53">
        <f>+[3]Cuadro57!F9</f>
        <v>4.2759999999999998</v>
      </c>
      <c r="H21" s="27">
        <f t="shared" si="0"/>
        <v>-19.320754716981135</v>
      </c>
      <c r="I21" s="26">
        <f t="shared" si="1"/>
        <v>33.635905194150276</v>
      </c>
      <c r="J21" s="27">
        <f t="shared" si="2"/>
        <v>1.7732266008558193</v>
      </c>
      <c r="K21" s="26">
        <f t="shared" si="3"/>
        <v>2.2447734896486291</v>
      </c>
      <c r="L21" s="18"/>
    </row>
    <row r="22" spans="1:14">
      <c r="A22" s="16"/>
      <c r="B22" s="11" t="str">
        <f>+[3]Cuadro57!A10</f>
        <v>Ibagué</v>
      </c>
      <c r="C22" s="52">
        <f>+[3]Cuadro57!B10</f>
        <v>3.1256666666666701</v>
      </c>
      <c r="D22" s="52">
        <f>+[3]Cuadro57!C10</f>
        <v>2.8220000000000001</v>
      </c>
      <c r="E22" s="52">
        <f>+[3]Cuadro57!D10</f>
        <v>2.6680000000000001</v>
      </c>
      <c r="F22" s="52">
        <f>+[3]Cuadro57!E10</f>
        <v>2.8113333333333301</v>
      </c>
      <c r="G22" s="53">
        <f>+[3]Cuadro57!F10</f>
        <v>3.4933333329999998</v>
      </c>
      <c r="H22" s="27">
        <f t="shared" si="0"/>
        <v>24.258951849656295</v>
      </c>
      <c r="I22" s="26">
        <f t="shared" si="1"/>
        <v>5.3723138430783246</v>
      </c>
      <c r="J22" s="27">
        <f t="shared" si="2"/>
        <v>1.4486603348297287</v>
      </c>
      <c r="K22" s="26">
        <f t="shared" si="3"/>
        <v>1.190718214572108</v>
      </c>
      <c r="L22" s="18"/>
    </row>
    <row r="23" spans="1:14">
      <c r="A23" s="16"/>
      <c r="B23" s="11" t="str">
        <f>+[3]Cuadro57!A11</f>
        <v>Villavicencio</v>
      </c>
      <c r="C23" s="52">
        <f>+[3]Cuadro57!B11</f>
        <v>1.7213333333333301</v>
      </c>
      <c r="D23" s="52">
        <f>+[3]Cuadro57!C11</f>
        <v>2.129</v>
      </c>
      <c r="E23" s="52">
        <f>+[3]Cuadro57!D11</f>
        <v>2.048</v>
      </c>
      <c r="F23" s="52">
        <f>+[3]Cuadro57!E11</f>
        <v>2.2986666666666702</v>
      </c>
      <c r="G23" s="53">
        <f>+[3]Cuadro57!F11</f>
        <v>3.116333333</v>
      </c>
      <c r="H23" s="27">
        <f t="shared" si="0"/>
        <v>35.571345693155251</v>
      </c>
      <c r="I23" s="26">
        <f t="shared" si="1"/>
        <v>12.239583333333503</v>
      </c>
      <c r="J23" s="27">
        <f t="shared" si="2"/>
        <v>1.2923211326495032</v>
      </c>
      <c r="K23" s="26">
        <f t="shared" si="3"/>
        <v>0.9735822631834572</v>
      </c>
      <c r="L23" s="18"/>
    </row>
    <row r="24" spans="1:14">
      <c r="A24" s="16"/>
      <c r="B24" s="11" t="str">
        <f>+[3]Cuadro57!A12</f>
        <v>Pereira</v>
      </c>
      <c r="C24" s="52">
        <f>+[3]Cuadro57!B12</f>
        <v>4.5706666666666704</v>
      </c>
      <c r="D24" s="52">
        <f>+[3]Cuadro57!C12</f>
        <v>3.5169999999999999</v>
      </c>
      <c r="E24" s="52">
        <f>+[3]Cuadro57!D12</f>
        <v>3.0353333333333299</v>
      </c>
      <c r="F24" s="52">
        <f>+[3]Cuadro57!E12</f>
        <v>3.3180000000000001</v>
      </c>
      <c r="G24" s="53">
        <f>+[3]Cuadro57!F12</f>
        <v>2.854666667</v>
      </c>
      <c r="H24" s="27">
        <f t="shared" si="0"/>
        <v>-13.964235473176611</v>
      </c>
      <c r="I24" s="26">
        <f t="shared" si="1"/>
        <v>9.3125411816386006</v>
      </c>
      <c r="J24" s="27">
        <f t="shared" si="2"/>
        <v>1.1838098387513614</v>
      </c>
      <c r="K24" s="26">
        <f t="shared" si="3"/>
        <v>1.4053129129536137</v>
      </c>
      <c r="L24" s="18"/>
    </row>
    <row r="25" spans="1:14">
      <c r="A25" s="16"/>
      <c r="B25" s="11" t="str">
        <f>+[3]Cuadro57!A13</f>
        <v>Manizales</v>
      </c>
      <c r="C25" s="52">
        <f>+[3]Cuadro57!B13</f>
        <v>3.2166666666666699</v>
      </c>
      <c r="D25" s="52">
        <f>+[3]Cuadro57!C13</f>
        <v>2.7496666666666698</v>
      </c>
      <c r="E25" s="52">
        <f>+[3]Cuadro57!D13</f>
        <v>2.4106666666666698</v>
      </c>
      <c r="F25" s="52">
        <f>+[3]Cuadro57!E13</f>
        <v>3.0089999999999999</v>
      </c>
      <c r="G25" s="53">
        <f>+[3]Cuadro57!F13</f>
        <v>2.5943333329999998</v>
      </c>
      <c r="H25" s="27">
        <f t="shared" si="0"/>
        <v>-13.780879594549688</v>
      </c>
      <c r="I25" s="26">
        <f t="shared" si="1"/>
        <v>24.820243362831683</v>
      </c>
      <c r="J25" s="27">
        <f t="shared" si="2"/>
        <v>1.0758514680922679</v>
      </c>
      <c r="K25" s="26">
        <f t="shared" si="3"/>
        <v>1.27443838308542</v>
      </c>
      <c r="L25" s="18"/>
    </row>
    <row r="26" spans="1:14">
      <c r="A26" s="16"/>
      <c r="B26" s="11" t="str">
        <f>+[3]Cuadro57!A14</f>
        <v>Pasto</v>
      </c>
      <c r="C26" s="52">
        <f>+[3]Cuadro57!B14</f>
        <v>2.1046666666666698</v>
      </c>
      <c r="D26" s="52">
        <f>+[3]Cuadro57!C14</f>
        <v>1.1859999999999999</v>
      </c>
      <c r="E26" s="52">
        <f>+[3]Cuadro57!D14</f>
        <v>1.87666666666667</v>
      </c>
      <c r="F26" s="52">
        <f>+[3]Cuadro57!E14</f>
        <v>2.371</v>
      </c>
      <c r="G26" s="53">
        <f>+[3]Cuadro57!F14</f>
        <v>2.0219999999999998</v>
      </c>
      <c r="H26" s="27">
        <f t="shared" si="0"/>
        <v>-14.719527625474493</v>
      </c>
      <c r="I26" s="26">
        <f t="shared" si="1"/>
        <v>26.341030195381656</v>
      </c>
      <c r="J26" s="27">
        <f t="shared" si="2"/>
        <v>0.8385089305263016</v>
      </c>
      <c r="K26" s="26">
        <f t="shared" si="3"/>
        <v>1.0042184799918679</v>
      </c>
      <c r="L26" s="18"/>
    </row>
    <row r="27" spans="1:14">
      <c r="A27" s="16"/>
      <c r="B27" s="11" t="str">
        <f>+[3]Cuadro57!A15</f>
        <v>Montería</v>
      </c>
      <c r="C27" s="52">
        <f>+[3]Cuadro57!B15</f>
        <v>2.1036666666666699</v>
      </c>
      <c r="D27" s="52">
        <f>+[3]Cuadro57!C15</f>
        <v>1.3596666666666699</v>
      </c>
      <c r="E27" s="52">
        <f>+[3]Cuadro57!D15</f>
        <v>1.6526666666666701</v>
      </c>
      <c r="F27" s="52">
        <f>+[3]Cuadro57!E15</f>
        <v>2.0723333333333298</v>
      </c>
      <c r="G27" s="53">
        <f>+[3]Cuadro57!F15</f>
        <v>1.8666666670000001</v>
      </c>
      <c r="H27" s="27">
        <f t="shared" si="0"/>
        <v>-9.9244008203311918</v>
      </c>
      <c r="I27" s="26">
        <f t="shared" si="1"/>
        <v>25.393303751512232</v>
      </c>
      <c r="J27" s="27">
        <f t="shared" si="2"/>
        <v>0.77409330889973604</v>
      </c>
      <c r="K27" s="26">
        <f t="shared" si="3"/>
        <v>0.87772055252487458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144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54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+[3]Cuadro58!A2</f>
        <v>Colombia</v>
      </c>
      <c r="C13" s="25">
        <f>+[3]Cuadro58!B2</f>
        <v>1140.3776666666699</v>
      </c>
      <c r="D13" s="25">
        <f>+[3]Cuadro58!C2</f>
        <v>1202.3399999999999</v>
      </c>
      <c r="E13" s="25">
        <f>+[3]Cuadro58!D2</f>
        <v>1176.56866666667</v>
      </c>
      <c r="F13" s="25">
        <f>+[3]Cuadro58!E2</f>
        <v>1303.6189999999999</v>
      </c>
      <c r="G13" s="25">
        <f>+[3]Cuadro58!F2</f>
        <v>1400.49</v>
      </c>
      <c r="H13" s="27">
        <f>IF(OR(OR(G13=0,F13=0),G13=""),"",(G13/F13-1)*100)</f>
        <v>7.4309288219947867</v>
      </c>
      <c r="I13" s="26">
        <f>IF(OR(OR(G13=0,F13=0),F13=""),"",(F13/E13-1)*100)</f>
        <v>10.798378108544693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270.92433333333668</v>
      </c>
      <c r="D14" s="24">
        <f>D13-SUM(D15:D27)</f>
        <v>297.19200000000058</v>
      </c>
      <c r="E14" s="24">
        <f>E13-SUM(E15:E27)</f>
        <v>297.08200000000272</v>
      </c>
      <c r="F14" s="24">
        <f>F13-SUM(F15:F27)</f>
        <v>318.07900000000018</v>
      </c>
      <c r="G14" s="25">
        <f>G13-SUM(G15:G27)</f>
        <v>373.23866663400008</v>
      </c>
      <c r="H14" s="27">
        <f>IF(OR(OR(G14=0,F14=0),G14=""),"",(G14/F14-1)*100)</f>
        <v>17.34149900936557</v>
      </c>
      <c r="I14" s="26">
        <f>IF(OR(OR(G14=0,F14=0),F14=""),"",(F14/E14-1)*100)</f>
        <v>7.0677456055894483</v>
      </c>
      <c r="J14" s="27">
        <f>IF(G14=0,"",G14/$G$13*100)</f>
        <v>26.650577057601271</v>
      </c>
      <c r="K14" s="26">
        <f>IF(F14=0,"",F14/$F$13*100)</f>
        <v>24.399690400339377</v>
      </c>
      <c r="L14" s="18"/>
    </row>
    <row r="15" spans="1:15">
      <c r="A15" s="16"/>
      <c r="B15" s="12" t="str">
        <f>+[3]Cuadro58!A3</f>
        <v>Bogotá</v>
      </c>
      <c r="C15" s="97">
        <f>+[3]Cuadro58!B3</f>
        <v>427.570333333333</v>
      </c>
      <c r="D15" s="97">
        <f>+[3]Cuadro58!C3</f>
        <v>443.17533333333301</v>
      </c>
      <c r="E15" s="97">
        <f>+[3]Cuadro58!D3</f>
        <v>439.51066666666702</v>
      </c>
      <c r="F15" s="97">
        <f>+[3]Cuadro58!E3</f>
        <v>492.12133333333298</v>
      </c>
      <c r="G15" s="97">
        <f>+[3]Cuadro58!F3</f>
        <v>519.53300000000002</v>
      </c>
      <c r="H15" s="47">
        <v>439.51066666666662</v>
      </c>
      <c r="I15" s="33">
        <f>IF(OR(OR(G15=0,F15=0),F15=""),"",(F15/E15-1)*100)</f>
        <v>11.970282101609797</v>
      </c>
      <c r="J15" s="47">
        <f>IF(G15=0,"",G15/$G$13*100)</f>
        <v>37.096516219323242</v>
      </c>
      <c r="K15" s="33">
        <f>IF(F15=0,"",F15/$F$13*100)</f>
        <v>37.75039588509626</v>
      </c>
      <c r="L15" s="18"/>
      <c r="N15" s="22" t="s">
        <v>2</v>
      </c>
      <c r="O15" s="31">
        <f>J15</f>
        <v>37.096516219323242</v>
      </c>
    </row>
    <row r="16" spans="1:15">
      <c r="A16" s="16"/>
      <c r="B16" s="11" t="str">
        <f>+[3]Cuadro58!A4</f>
        <v>Medellín</v>
      </c>
      <c r="C16" s="52">
        <f>+[3]Cuadro58!B4</f>
        <v>135.86000000000001</v>
      </c>
      <c r="D16" s="52">
        <f>+[3]Cuadro58!C4</f>
        <v>154.92633333333299</v>
      </c>
      <c r="E16" s="52">
        <f>+[3]Cuadro58!D4</f>
        <v>128.27266666666699</v>
      </c>
      <c r="F16" s="52">
        <f>+[3]Cuadro58!E4</f>
        <v>159.30866666666699</v>
      </c>
      <c r="G16" s="53">
        <f>+[3]Cuadro58!F4</f>
        <v>151.07766670000001</v>
      </c>
      <c r="H16" s="27">
        <f>IF(OR(OR(G16=0,F16=0),G16=""),"",(G16/F16-1)*100)</f>
        <v>-5.1666994262712045</v>
      </c>
      <c r="I16" s="26">
        <f>IF(OR(OR(G16=0,F16=0),F16=""),"",(F16/E16-1)*100)</f>
        <v>24.195333898102422</v>
      </c>
      <c r="J16" s="27">
        <f>IF(G16=0,"",G16/$G$13*100)</f>
        <v>10.787486286942428</v>
      </c>
      <c r="K16" s="26">
        <f>IF(F16=0,"",F16/$F$13*100)</f>
        <v>12.22049284849845</v>
      </c>
      <c r="L16" s="18"/>
      <c r="N16" s="22" t="s">
        <v>12</v>
      </c>
      <c r="O16" s="31">
        <f>100-O15</f>
        <v>62.903483780676758</v>
      </c>
    </row>
    <row r="17" spans="1:14">
      <c r="A17" s="16"/>
      <c r="B17" s="11" t="str">
        <f>+[3]Cuadro58!A5</f>
        <v>Cali</v>
      </c>
      <c r="C17" s="52">
        <f>+[3]Cuadro58!B5</f>
        <v>111.833666666667</v>
      </c>
      <c r="D17" s="52">
        <f>+[3]Cuadro58!C5</f>
        <v>95.117999999999995</v>
      </c>
      <c r="E17" s="52">
        <f>+[3]Cuadro58!D5</f>
        <v>94.843000000000004</v>
      </c>
      <c r="F17" s="52">
        <f>+[3]Cuadro58!E5</f>
        <v>111.752333333333</v>
      </c>
      <c r="G17" s="53">
        <f>+[3]Cuadro58!F5</f>
        <v>103.85299999999999</v>
      </c>
      <c r="H17" s="27">
        <f t="shared" ref="H17:H27" si="0">IF(OR(OR(G17=0,F17=0),G17=""),"",(G17/F17-1)*100)</f>
        <v>-7.0686070686067914</v>
      </c>
      <c r="I17" s="26">
        <f t="shared" ref="I17:I27" si="1">IF(OR(OR(G17=0,F17=0),F17=""),"",(F17/E17-1)*100)</f>
        <v>17.828762621735915</v>
      </c>
      <c r="J17" s="27">
        <f t="shared" ref="J17:J27" si="2">IF(G17=0,"",G17/$G$13*100)</f>
        <v>7.4154760119672396</v>
      </c>
      <c r="K17" s="26">
        <f t="shared" ref="K17:K27" si="3">IF(F17=0,"",F17/$F$13*100)</f>
        <v>8.572468898760528</v>
      </c>
      <c r="L17" s="18"/>
    </row>
    <row r="18" spans="1:14">
      <c r="A18" s="16"/>
      <c r="B18" s="11" t="str">
        <f>+[3]Cuadro58!A6</f>
        <v>Barranquilla</v>
      </c>
      <c r="C18" s="52">
        <f>+[3]Cuadro58!B6</f>
        <v>51.872666666666703</v>
      </c>
      <c r="D18" s="52">
        <f>+[3]Cuadro58!C6</f>
        <v>46.275666666666702</v>
      </c>
      <c r="E18" s="52">
        <f>+[3]Cuadro58!D6</f>
        <v>49.016666666666701</v>
      </c>
      <c r="F18" s="52">
        <f>+[3]Cuadro58!E6</f>
        <v>55.302</v>
      </c>
      <c r="G18" s="53">
        <f>+[3]Cuadro58!F6</f>
        <v>60.324666669999999</v>
      </c>
      <c r="H18" s="27">
        <f t="shared" si="0"/>
        <v>9.082251401395979</v>
      </c>
      <c r="I18" s="26">
        <f t="shared" si="1"/>
        <v>12.822849370962185</v>
      </c>
      <c r="J18" s="27">
        <f t="shared" si="2"/>
        <v>4.3073971731322613</v>
      </c>
      <c r="K18" s="26">
        <f t="shared" si="3"/>
        <v>4.2421903945861485</v>
      </c>
      <c r="L18" s="18"/>
    </row>
    <row r="19" spans="1:14">
      <c r="A19" s="16"/>
      <c r="B19" s="11" t="str">
        <f>+[3]Cuadro58!A7</f>
        <v>Bucaramanga</v>
      </c>
      <c r="C19" s="52">
        <f>+[3]Cuadro58!B7</f>
        <v>38.027333333333303</v>
      </c>
      <c r="D19" s="52">
        <f>+[3]Cuadro58!C7</f>
        <v>48.083666666666701</v>
      </c>
      <c r="E19" s="52">
        <f>+[3]Cuadro58!D7</f>
        <v>42.814</v>
      </c>
      <c r="F19" s="52">
        <f>+[3]Cuadro58!E7</f>
        <v>39.9746666666667</v>
      </c>
      <c r="G19" s="53">
        <f>+[3]Cuadro58!F7</f>
        <v>50.27866667</v>
      </c>
      <c r="H19" s="27">
        <f t="shared" si="0"/>
        <v>25.776325014175548</v>
      </c>
      <c r="I19" s="26">
        <f t="shared" si="1"/>
        <v>-6.6317871101352344</v>
      </c>
      <c r="J19" s="27">
        <f t="shared" si="2"/>
        <v>3.5900768066890874</v>
      </c>
      <c r="K19" s="26">
        <f t="shared" si="3"/>
        <v>3.0664378677103281</v>
      </c>
      <c r="L19" s="18"/>
    </row>
    <row r="20" spans="1:14">
      <c r="A20" s="16"/>
      <c r="B20" s="11" t="str">
        <f>+[3]Cuadro58!A8</f>
        <v>Cartagena</v>
      </c>
      <c r="C20" s="52">
        <f>+[3]Cuadro58!B8</f>
        <v>19.942333333333298</v>
      </c>
      <c r="D20" s="52">
        <f>+[3]Cuadro58!C8</f>
        <v>22.058333333333302</v>
      </c>
      <c r="E20" s="52">
        <f>+[3]Cuadro58!D8</f>
        <v>26.511333333333301</v>
      </c>
      <c r="F20" s="52">
        <f>+[3]Cuadro58!E8</f>
        <v>18.861000000000001</v>
      </c>
      <c r="G20" s="53">
        <f>+[3]Cuadro58!F8</f>
        <v>27.359666669999999</v>
      </c>
      <c r="H20" s="27">
        <f t="shared" si="0"/>
        <v>45.059470176554782</v>
      </c>
      <c r="I20" s="26">
        <f t="shared" si="1"/>
        <v>-28.85684109940394</v>
      </c>
      <c r="J20" s="27">
        <f t="shared" si="2"/>
        <v>1.9535781526465739</v>
      </c>
      <c r="K20" s="26">
        <f t="shared" si="3"/>
        <v>1.4468184339135899</v>
      </c>
      <c r="L20" s="18"/>
    </row>
    <row r="21" spans="1:14">
      <c r="A21" s="16"/>
      <c r="B21" s="11" t="str">
        <f>+[3]Cuadro58!A9</f>
        <v>Pereira</v>
      </c>
      <c r="C21" s="52">
        <f>+[3]Cuadro58!B9</f>
        <v>19.673666666666701</v>
      </c>
      <c r="D21" s="52">
        <f>+[3]Cuadro58!C9</f>
        <v>22.053000000000001</v>
      </c>
      <c r="E21" s="52">
        <f>+[3]Cuadro58!D9</f>
        <v>20.180666666666699</v>
      </c>
      <c r="F21" s="52">
        <f>+[3]Cuadro58!E9</f>
        <v>22.793666666666699</v>
      </c>
      <c r="G21" s="53">
        <f>+[3]Cuadro58!F9</f>
        <v>23.790333329999999</v>
      </c>
      <c r="H21" s="27">
        <f t="shared" si="0"/>
        <v>4.3725596145126611</v>
      </c>
      <c r="I21" s="26">
        <f t="shared" si="1"/>
        <v>12.948036074130332</v>
      </c>
      <c r="J21" s="27">
        <f t="shared" si="2"/>
        <v>1.6987149733307627</v>
      </c>
      <c r="K21" s="26">
        <f t="shared" si="3"/>
        <v>1.7484914431798479</v>
      </c>
      <c r="L21" s="18"/>
    </row>
    <row r="22" spans="1:14">
      <c r="A22" s="16"/>
      <c r="B22" s="11" t="str">
        <f>+[3]Cuadro58!A10</f>
        <v>Manizales</v>
      </c>
      <c r="C22" s="52">
        <f>+[3]Cuadro58!B10</f>
        <v>11.702999999999999</v>
      </c>
      <c r="D22" s="52">
        <f>+[3]Cuadro58!C10</f>
        <v>14.2856666666667</v>
      </c>
      <c r="E22" s="52">
        <f>+[3]Cuadro58!D10</f>
        <v>15.176</v>
      </c>
      <c r="F22" s="52">
        <f>+[3]Cuadro58!E10</f>
        <v>16.927333333333301</v>
      </c>
      <c r="G22" s="53">
        <f>+[3]Cuadro58!F10</f>
        <v>21.481333329999998</v>
      </c>
      <c r="H22" s="27">
        <f t="shared" si="0"/>
        <v>26.903233409476023</v>
      </c>
      <c r="I22" s="26">
        <f t="shared" si="1"/>
        <v>11.540151115796672</v>
      </c>
      <c r="J22" s="27">
        <f t="shared" si="2"/>
        <v>1.53384410670551</v>
      </c>
      <c r="K22" s="26">
        <f t="shared" si="3"/>
        <v>1.2984877739073535</v>
      </c>
      <c r="L22" s="18"/>
    </row>
    <row r="23" spans="1:14">
      <c r="A23" s="16"/>
      <c r="B23" s="11" t="str">
        <f>+[3]Cuadro58!A11</f>
        <v>Ibagué</v>
      </c>
      <c r="C23" s="52">
        <f>+[3]Cuadro58!B11</f>
        <v>12.640333333333301</v>
      </c>
      <c r="D23" s="52">
        <f>+[3]Cuadro58!C11</f>
        <v>15.431333333333299</v>
      </c>
      <c r="E23" s="52">
        <f>+[3]Cuadro58!D11</f>
        <v>14.385999999999999</v>
      </c>
      <c r="F23" s="52">
        <f>+[3]Cuadro58!E11</f>
        <v>17.427666666666699</v>
      </c>
      <c r="G23" s="53">
        <f>+[3]Cuadro58!F11</f>
        <v>20.413666670000001</v>
      </c>
      <c r="H23" s="27">
        <f t="shared" si="0"/>
        <v>17.133676357515615</v>
      </c>
      <c r="I23" s="26">
        <f t="shared" si="1"/>
        <v>21.143241114046283</v>
      </c>
      <c r="J23" s="27">
        <f t="shared" si="2"/>
        <v>1.4576088847474813</v>
      </c>
      <c r="K23" s="26">
        <f t="shared" si="3"/>
        <v>1.336868108447844</v>
      </c>
      <c r="L23" s="18"/>
    </row>
    <row r="24" spans="1:14">
      <c r="A24" s="16"/>
      <c r="B24" s="11" t="str">
        <f>+[3]Cuadro58!A12</f>
        <v>Cúcuta</v>
      </c>
      <c r="C24" s="52">
        <f>+[3]Cuadro58!B12</f>
        <v>13.135999999999999</v>
      </c>
      <c r="D24" s="52">
        <f>+[3]Cuadro58!C12</f>
        <v>15.443666666666701</v>
      </c>
      <c r="E24" s="52">
        <f>+[3]Cuadro58!D12</f>
        <v>16.4433333333333</v>
      </c>
      <c r="F24" s="52">
        <f>+[3]Cuadro58!E12</f>
        <v>18.005333333333301</v>
      </c>
      <c r="G24" s="53">
        <f>+[3]Cuadro58!F12</f>
        <v>16.766333329999998</v>
      </c>
      <c r="H24" s="27">
        <f t="shared" si="0"/>
        <v>-6.881294449792497</v>
      </c>
      <c r="I24" s="26">
        <f t="shared" si="1"/>
        <v>9.4992904926008759</v>
      </c>
      <c r="J24" s="27">
        <f t="shared" si="2"/>
        <v>1.1971762261779806</v>
      </c>
      <c r="K24" s="26">
        <f t="shared" si="3"/>
        <v>1.3811806465948488</v>
      </c>
      <c r="L24" s="18"/>
    </row>
    <row r="25" spans="1:14">
      <c r="A25" s="16"/>
      <c r="B25" s="11" t="str">
        <f>+[3]Cuadro58!A13</f>
        <v>Villavicencio</v>
      </c>
      <c r="C25" s="52">
        <f>+[3]Cuadro58!B13</f>
        <v>12.521333333333301</v>
      </c>
      <c r="D25" s="52">
        <f>+[3]Cuadro58!C13</f>
        <v>12.7596666666667</v>
      </c>
      <c r="E25" s="52">
        <f>+[3]Cuadro58!D13</f>
        <v>13.31</v>
      </c>
      <c r="F25" s="52">
        <f>+[3]Cuadro58!E13</f>
        <v>13.378</v>
      </c>
      <c r="G25" s="53">
        <f>+[3]Cuadro58!F13</f>
        <v>15.49033333</v>
      </c>
      <c r="H25" s="27">
        <f t="shared" si="0"/>
        <v>15.789604798923618</v>
      </c>
      <c r="I25" s="26">
        <f t="shared" si="1"/>
        <v>0.51089406461306552</v>
      </c>
      <c r="J25" s="27">
        <f t="shared" si="2"/>
        <v>1.1060652578740298</v>
      </c>
      <c r="K25" s="26">
        <f t="shared" si="3"/>
        <v>1.0262200842424054</v>
      </c>
      <c r="L25" s="18"/>
    </row>
    <row r="26" spans="1:14">
      <c r="A26" s="16"/>
      <c r="B26" s="11" t="str">
        <f>+[3]Cuadro58!A14</f>
        <v>Pasto</v>
      </c>
      <c r="C26" s="52">
        <f>+[3]Cuadro58!B14</f>
        <v>9.9526666666666692</v>
      </c>
      <c r="D26" s="52">
        <f>+[3]Cuadro58!C14</f>
        <v>9.4450000000000003</v>
      </c>
      <c r="E26" s="52">
        <f>+[3]Cuadro58!D14</f>
        <v>10.6476666666667</v>
      </c>
      <c r="F26" s="52">
        <f>+[3]Cuadro58!E14</f>
        <v>11.254666666666701</v>
      </c>
      <c r="G26" s="53">
        <f>+[3]Cuadro58!F14</f>
        <v>9.4393333330000004</v>
      </c>
      <c r="H26" s="27">
        <f t="shared" si="0"/>
        <v>-16.129605499941015</v>
      </c>
      <c r="I26" s="26">
        <f t="shared" si="1"/>
        <v>5.7007795135084249</v>
      </c>
      <c r="J26" s="27">
        <f t="shared" si="2"/>
        <v>0.67400219444622955</v>
      </c>
      <c r="K26" s="26">
        <f t="shared" si="3"/>
        <v>0.86334018349431096</v>
      </c>
      <c r="L26" s="18"/>
    </row>
    <row r="27" spans="1:14">
      <c r="A27" s="16"/>
      <c r="B27" s="11" t="str">
        <f>+[3]Cuadro58!A15</f>
        <v>Montería</v>
      </c>
      <c r="C27" s="52">
        <f>+[3]Cuadro58!B15</f>
        <v>4.72</v>
      </c>
      <c r="D27" s="52">
        <f>+[3]Cuadro58!C15</f>
        <v>6.0923333333333298</v>
      </c>
      <c r="E27" s="52">
        <f>+[3]Cuadro58!D15</f>
        <v>8.3746666666666698</v>
      </c>
      <c r="F27" s="52">
        <f>+[3]Cuadro58!E15</f>
        <v>8.43333333333333</v>
      </c>
      <c r="G27" s="53">
        <f>+[3]Cuadro58!F15</f>
        <v>7.443333333</v>
      </c>
      <c r="H27" s="27">
        <f t="shared" si="0"/>
        <v>-11.739130438735145</v>
      </c>
      <c r="I27" s="26">
        <f t="shared" si="1"/>
        <v>0.70052539404545922</v>
      </c>
      <c r="J27" s="27">
        <f t="shared" si="2"/>
        <v>0.53148064841591158</v>
      </c>
      <c r="K27" s="26">
        <f t="shared" si="3"/>
        <v>0.64691703122870492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145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+[3]Cuadro59!A2</f>
        <v>Colombia</v>
      </c>
      <c r="C13" s="25">
        <f>+[3]Cuadro59!B2</f>
        <v>3594.38666666667</v>
      </c>
      <c r="D13" s="25">
        <f>+[3]Cuadro59!C2</f>
        <v>3664.846</v>
      </c>
      <c r="E13" s="25">
        <f>+[3]Cuadro59!D2</f>
        <v>3793.4263333333301</v>
      </c>
      <c r="F13" s="25">
        <f>+[3]Cuadro59!E2</f>
        <v>3846.9763333333299</v>
      </c>
      <c r="G13" s="25">
        <f>+[3]Cuadro59!F2</f>
        <v>4038.665</v>
      </c>
      <c r="H13" s="27">
        <f>IF(OR(OR(G13=0,F13=0),G13=""),"",(G13/F13-1)*100)</f>
        <v>4.9828397696581428</v>
      </c>
      <c r="I13" s="26">
        <f>IF(OR(OR(G13=0,F13=0),F13=""),"",(F13/E13-1)*100)</f>
        <v>1.4116525614178643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1622.6760000000027</v>
      </c>
      <c r="D14" s="24">
        <f>D13-SUM(D15:D27)</f>
        <v>1651.7589999999993</v>
      </c>
      <c r="E14" s="24">
        <f>E13-SUM(E15:E27)</f>
        <v>1708.2013333333298</v>
      </c>
      <c r="F14" s="24">
        <f>F13-SUM(F15:F27)</f>
        <v>1675.7566666666639</v>
      </c>
      <c r="G14" s="25">
        <f>G13-SUM(G15:G27)</f>
        <v>1785.8340000600001</v>
      </c>
      <c r="H14" s="27">
        <f>IF(OR(OR(G14=0,F14=0),G14=""),"",(G14/F14-1)*100)</f>
        <v>6.5688136937146702</v>
      </c>
      <c r="I14" s="26">
        <f>IF(OR(OR(G14=0,F14=0),F14=""),"",(F14/E14-1)*100)</f>
        <v>-1.8993467592812618</v>
      </c>
      <c r="J14" s="27">
        <f>IF(G14=0,"",G14/$G$13*100)</f>
        <v>44.218423663760184</v>
      </c>
      <c r="K14" s="26">
        <f>IF(F14=0,"",F14/$F$13*100)</f>
        <v>43.560358095955678</v>
      </c>
      <c r="L14" s="18"/>
    </row>
    <row r="15" spans="1:15">
      <c r="A15" s="16"/>
      <c r="B15" s="12" t="str">
        <f>+[3]Cuadro59!A3</f>
        <v>Bogotá</v>
      </c>
      <c r="C15" s="97">
        <f>+[3]Cuadro59!B3</f>
        <v>803.05566666666698</v>
      </c>
      <c r="D15" s="97">
        <f>+[3]Cuadro59!C3</f>
        <v>803.42899999999997</v>
      </c>
      <c r="E15" s="97">
        <f>+[3]Cuadro59!D3</f>
        <v>856.71666666666704</v>
      </c>
      <c r="F15" s="97">
        <f>+[3]Cuadro59!E3</f>
        <v>889.536333333333</v>
      </c>
      <c r="G15" s="97">
        <f>+[3]Cuadro59!F3</f>
        <v>940.66833329999997</v>
      </c>
      <c r="H15" s="47">
        <f>IF(OR(OR(G15=0,F15=0),G15=""),"",(G15/F15-1)*100)</f>
        <v>5.7481631778953268</v>
      </c>
      <c r="I15" s="33">
        <f>IF(OR(OR(G15=0,F15=0),F15=""),"",(F15/E15-1)*100)</f>
        <v>3.8308659027682435</v>
      </c>
      <c r="J15" s="47">
        <f>IF(G15=0,"",G15/$G$13*100)</f>
        <v>23.291566230425154</v>
      </c>
      <c r="K15" s="33">
        <f>IF(F15=0,"",F15/$F$13*100)</f>
        <v>23.122999890216821</v>
      </c>
      <c r="L15" s="18"/>
      <c r="N15" s="22" t="s">
        <v>2</v>
      </c>
      <c r="O15" s="31">
        <f>J15</f>
        <v>23.291566230425154</v>
      </c>
    </row>
    <row r="16" spans="1:15">
      <c r="A16" s="16"/>
      <c r="B16" s="11" t="str">
        <f>+[3]Cuadro59!A4</f>
        <v>Medellín</v>
      </c>
      <c r="C16" s="52">
        <f>+[3]Cuadro59!B4</f>
        <v>306.71066666666701</v>
      </c>
      <c r="D16" s="52">
        <f>+[3]Cuadro59!C4</f>
        <v>335.422666666667</v>
      </c>
      <c r="E16" s="52">
        <f>+[3]Cuadro59!D4</f>
        <v>318.30700000000002</v>
      </c>
      <c r="F16" s="52">
        <f>+[3]Cuadro59!E4</f>
        <v>354.17633333333299</v>
      </c>
      <c r="G16" s="53">
        <f>+[3]Cuadro59!F4</f>
        <v>346.91966669999999</v>
      </c>
      <c r="H16" s="27">
        <f>IF(OR(OR(G16=0,F16=0),G16=""),"",(G16/F16-1)*100)</f>
        <v>-2.0488852445438188</v>
      </c>
      <c r="I16" s="26">
        <f>IF(OR(OR(G16=0,F16=0),F16=""),"",(F16/E16-1)*100)</f>
        <v>11.268785585404339</v>
      </c>
      <c r="J16" s="27">
        <f>IF(G16=0,"",G16/$G$13*100)</f>
        <v>8.5899589765429916</v>
      </c>
      <c r="K16" s="26">
        <f>IF(F16=0,"",F16/$F$13*100)</f>
        <v>9.2066158625531784</v>
      </c>
      <c r="L16" s="18"/>
      <c r="N16" s="22" t="s">
        <v>12</v>
      </c>
      <c r="O16" s="31">
        <f>100-O15</f>
        <v>76.708433769574839</v>
      </c>
    </row>
    <row r="17" spans="1:14">
      <c r="A17" s="16"/>
      <c r="B17" s="11" t="str">
        <f>+[3]Cuadro59!A5</f>
        <v>Cali</v>
      </c>
      <c r="C17" s="52">
        <f>+[3]Cuadro59!B5</f>
        <v>229.27533333333301</v>
      </c>
      <c r="D17" s="52">
        <f>+[3]Cuadro59!C5</f>
        <v>223.90700000000001</v>
      </c>
      <c r="E17" s="52">
        <f>+[3]Cuadro59!D5</f>
        <v>234.99666666666701</v>
      </c>
      <c r="F17" s="52">
        <f>+[3]Cuadro59!E5</f>
        <v>227.417333333333</v>
      </c>
      <c r="G17" s="53">
        <f>+[3]Cuadro59!F5</f>
        <v>235.7993333</v>
      </c>
      <c r="H17" s="27">
        <f t="shared" ref="H17:H27" si="0">IF(OR(OR(G17=0,F17=0),G17=""),"",(G17/F17-1)*100)</f>
        <v>3.6857348750902963</v>
      </c>
      <c r="I17" s="26">
        <f t="shared" ref="I17:I27" si="1">IF(OR(OR(G17=0,F17=0),F17=""),"",(F17/E17-1)*100)</f>
        <v>-3.2252939758013577</v>
      </c>
      <c r="J17" s="27">
        <f t="shared" ref="J17:J27" si="2">IF(G17=0,"",G17/$G$13*100)</f>
        <v>5.8385464825629265</v>
      </c>
      <c r="K17" s="26">
        <f t="shared" ref="K17:K27" si="3">IF(F17=0,"",F17/$F$13*100)</f>
        <v>5.9115864936002955</v>
      </c>
      <c r="L17" s="18"/>
    </row>
    <row r="18" spans="1:14">
      <c r="A18" s="16"/>
      <c r="B18" s="11" t="str">
        <f>+[3]Cuadro59!A6</f>
        <v>Barranquilla</v>
      </c>
      <c r="C18" s="52">
        <f>+[3]Cuadro59!B6</f>
        <v>133.48500000000001</v>
      </c>
      <c r="D18" s="52">
        <f>+[3]Cuadro59!C6</f>
        <v>129.25399999999999</v>
      </c>
      <c r="E18" s="52">
        <f>+[3]Cuadro59!D6</f>
        <v>141.53299999999999</v>
      </c>
      <c r="F18" s="52">
        <f>+[3]Cuadro59!E6</f>
        <v>151.30866666666699</v>
      </c>
      <c r="G18" s="53">
        <f>+[3]Cuadro59!F6</f>
        <v>176.20533330000001</v>
      </c>
      <c r="H18" s="27">
        <f t="shared" si="0"/>
        <v>16.454223794186461</v>
      </c>
      <c r="I18" s="26">
        <f t="shared" si="1"/>
        <v>6.9069875341206677</v>
      </c>
      <c r="J18" s="27">
        <f t="shared" si="2"/>
        <v>4.3629598716407525</v>
      </c>
      <c r="K18" s="26">
        <f t="shared" si="3"/>
        <v>3.9331842349953057</v>
      </c>
      <c r="L18" s="18"/>
    </row>
    <row r="19" spans="1:14">
      <c r="A19" s="16"/>
      <c r="B19" s="11" t="str">
        <f>+[3]Cuadro59!A7</f>
        <v>Bucaramanga</v>
      </c>
      <c r="C19" s="52">
        <f>+[3]Cuadro59!B7</f>
        <v>95.254333333333307</v>
      </c>
      <c r="D19" s="52">
        <f>+[3]Cuadro59!C7</f>
        <v>104.154666666667</v>
      </c>
      <c r="E19" s="52">
        <f>+[3]Cuadro59!D7</f>
        <v>107.59399999999999</v>
      </c>
      <c r="F19" s="52">
        <f>+[3]Cuadro59!E7</f>
        <v>106.696333333333</v>
      </c>
      <c r="G19" s="53">
        <f>+[3]Cuadro59!F7</f>
        <v>107.053</v>
      </c>
      <c r="H19" s="27">
        <f t="shared" si="0"/>
        <v>0.33428202781131677</v>
      </c>
      <c r="I19" s="26">
        <f t="shared" si="1"/>
        <v>-0.83430922418257225</v>
      </c>
      <c r="J19" s="27">
        <f t="shared" si="2"/>
        <v>2.6507026455524287</v>
      </c>
      <c r="K19" s="26">
        <f t="shared" si="3"/>
        <v>2.7735115604644935</v>
      </c>
      <c r="L19" s="18"/>
    </row>
    <row r="20" spans="1:14">
      <c r="A20" s="16"/>
      <c r="B20" s="11" t="str">
        <f>+[3]Cuadro59!A8</f>
        <v>Cartagena</v>
      </c>
      <c r="C20" s="52">
        <f>+[3]Cuadro59!B8</f>
        <v>81.168000000000006</v>
      </c>
      <c r="D20" s="52">
        <f>+[3]Cuadro59!C8</f>
        <v>87.184333333333299</v>
      </c>
      <c r="E20" s="52">
        <f>+[3]Cuadro59!D8</f>
        <v>88.598333333333301</v>
      </c>
      <c r="F20" s="52">
        <f>+[3]Cuadro59!E8</f>
        <v>97.614333333333306</v>
      </c>
      <c r="G20" s="53">
        <f>+[3]Cuadro59!F8</f>
        <v>97.302333329999996</v>
      </c>
      <c r="H20" s="27">
        <f t="shared" si="0"/>
        <v>-0.31962519507037213</v>
      </c>
      <c r="I20" s="26">
        <f t="shared" si="1"/>
        <v>10.176263661844676</v>
      </c>
      <c r="J20" s="27">
        <f t="shared" si="2"/>
        <v>2.4092697297250454</v>
      </c>
      <c r="K20" s="26">
        <f t="shared" si="3"/>
        <v>2.5374300457094936</v>
      </c>
      <c r="L20" s="18"/>
    </row>
    <row r="21" spans="1:14">
      <c r="A21" s="16"/>
      <c r="B21" s="11" t="str">
        <f>+[3]Cuadro59!A9</f>
        <v>Cúcuta</v>
      </c>
      <c r="C21" s="52">
        <f>+[3]Cuadro59!B9</f>
        <v>58.0476666666667</v>
      </c>
      <c r="D21" s="52">
        <f>+[3]Cuadro59!C9</f>
        <v>66.581333333333305</v>
      </c>
      <c r="E21" s="52">
        <f>+[3]Cuadro59!D9</f>
        <v>65.421000000000006</v>
      </c>
      <c r="F21" s="52">
        <f>+[3]Cuadro59!E9</f>
        <v>64.934666666666701</v>
      </c>
      <c r="G21" s="53">
        <f>+[3]Cuadro59!F9</f>
        <v>63.063666670000003</v>
      </c>
      <c r="H21" s="27">
        <f t="shared" si="0"/>
        <v>-2.8813576671937402</v>
      </c>
      <c r="I21" s="26">
        <f t="shared" si="1"/>
        <v>-0.74339024676067789</v>
      </c>
      <c r="J21" s="27">
        <f t="shared" si="2"/>
        <v>1.5614978382708149</v>
      </c>
      <c r="K21" s="26">
        <f t="shared" si="3"/>
        <v>1.6879403729110565</v>
      </c>
      <c r="L21" s="18"/>
    </row>
    <row r="22" spans="1:14">
      <c r="A22" s="16"/>
      <c r="B22" s="11" t="str">
        <f>+[3]Cuadro59!A10</f>
        <v>Pereira</v>
      </c>
      <c r="C22" s="52">
        <f>+[3]Cuadro59!B10</f>
        <v>52.398666666666699</v>
      </c>
      <c r="D22" s="52">
        <f>+[3]Cuadro59!C10</f>
        <v>48.907333333333298</v>
      </c>
      <c r="E22" s="52">
        <f>+[3]Cuadro59!D10</f>
        <v>56.643999999999998</v>
      </c>
      <c r="F22" s="52">
        <f>+[3]Cuadro59!E10</f>
        <v>58.904000000000003</v>
      </c>
      <c r="G22" s="53">
        <f>+[3]Cuadro59!F10</f>
        <v>58.712000000000003</v>
      </c>
      <c r="H22" s="27">
        <f t="shared" si="0"/>
        <v>-0.32595409479831972</v>
      </c>
      <c r="I22" s="26">
        <f t="shared" si="1"/>
        <v>3.989831226608298</v>
      </c>
      <c r="J22" s="27">
        <f t="shared" si="2"/>
        <v>1.4537477111867414</v>
      </c>
      <c r="K22" s="26">
        <f t="shared" si="3"/>
        <v>1.5311765629959266</v>
      </c>
      <c r="L22" s="18"/>
    </row>
    <row r="23" spans="1:14">
      <c r="A23" s="16"/>
      <c r="B23" s="11" t="str">
        <f>+[3]Cuadro59!A11</f>
        <v>Ibagué</v>
      </c>
      <c r="C23" s="52">
        <f>+[3]Cuadro59!B11</f>
        <v>50.216999999999999</v>
      </c>
      <c r="D23" s="52">
        <f>+[3]Cuadro59!C11</f>
        <v>52.639666666666699</v>
      </c>
      <c r="E23" s="52">
        <f>+[3]Cuadro59!D11</f>
        <v>54.518000000000001</v>
      </c>
      <c r="F23" s="52">
        <f>+[3]Cuadro59!E11</f>
        <v>48.798000000000002</v>
      </c>
      <c r="G23" s="53">
        <f>+[3]Cuadro59!F11</f>
        <v>50.058999999999997</v>
      </c>
      <c r="H23" s="27">
        <f t="shared" si="0"/>
        <v>2.5841223000942604</v>
      </c>
      <c r="I23" s="26">
        <f t="shared" si="1"/>
        <v>-10.491947613632192</v>
      </c>
      <c r="J23" s="27">
        <f t="shared" si="2"/>
        <v>1.2394937436009177</v>
      </c>
      <c r="K23" s="26">
        <f t="shared" si="3"/>
        <v>1.2684767404773059</v>
      </c>
      <c r="L23" s="18"/>
    </row>
    <row r="24" spans="1:14">
      <c r="A24" s="16"/>
      <c r="B24" s="11" t="str">
        <f>+[3]Cuadro59!A12</f>
        <v>Manizales</v>
      </c>
      <c r="C24" s="52">
        <f>+[3]Cuadro59!B12</f>
        <v>41.911000000000001</v>
      </c>
      <c r="D24" s="52">
        <f>+[3]Cuadro59!C12</f>
        <v>42.877333333333297</v>
      </c>
      <c r="E24" s="52">
        <f>+[3]Cuadro59!D12</f>
        <v>42.345999999999997</v>
      </c>
      <c r="F24" s="52">
        <f>+[3]Cuadro59!E12</f>
        <v>44.466666666666697</v>
      </c>
      <c r="G24" s="53">
        <f>+[3]Cuadro59!F12</f>
        <v>45.860999999999997</v>
      </c>
      <c r="H24" s="27">
        <f t="shared" si="0"/>
        <v>3.1356821589204609</v>
      </c>
      <c r="I24" s="26">
        <f t="shared" si="1"/>
        <v>5.0079503770526168</v>
      </c>
      <c r="J24" s="27">
        <f t="shared" si="2"/>
        <v>1.1355485042705944</v>
      </c>
      <c r="K24" s="26">
        <f t="shared" si="3"/>
        <v>1.1558861509329121</v>
      </c>
      <c r="L24" s="18"/>
    </row>
    <row r="25" spans="1:14">
      <c r="A25" s="16"/>
      <c r="B25" s="11" t="str">
        <f>+[3]Cuadro59!A13</f>
        <v>Pasto</v>
      </c>
      <c r="C25" s="52">
        <f>+[3]Cuadro59!B13</f>
        <v>42.5163333333333</v>
      </c>
      <c r="D25" s="52">
        <f>+[3]Cuadro59!C13</f>
        <v>40.154333333333298</v>
      </c>
      <c r="E25" s="52">
        <f>+[3]Cuadro59!D13</f>
        <v>39.849333333333298</v>
      </c>
      <c r="F25" s="52">
        <f>+[3]Cuadro59!E13</f>
        <v>43.622666666666703</v>
      </c>
      <c r="G25" s="53">
        <f>+[3]Cuadro59!F13</f>
        <v>45.856666670000003</v>
      </c>
      <c r="H25" s="27">
        <f t="shared" si="0"/>
        <v>5.1211908258702588</v>
      </c>
      <c r="I25" s="26">
        <f t="shared" si="1"/>
        <v>9.4689998996220872</v>
      </c>
      <c r="J25" s="27">
        <f t="shared" si="2"/>
        <v>1.1354412081715122</v>
      </c>
      <c r="K25" s="26">
        <f t="shared" si="3"/>
        <v>1.1339468425808721</v>
      </c>
      <c r="L25" s="18"/>
    </row>
    <row r="26" spans="1:14">
      <c r="A26" s="16"/>
      <c r="B26" s="11" t="str">
        <f>+[3]Cuadro59!A14</f>
        <v>Montería</v>
      </c>
      <c r="C26" s="52">
        <f>+[3]Cuadro59!B14</f>
        <v>39.255333333333297</v>
      </c>
      <c r="D26" s="52">
        <f>+[3]Cuadro59!C14</f>
        <v>37.679000000000002</v>
      </c>
      <c r="E26" s="52">
        <f>+[3]Cuadro59!D14</f>
        <v>39.248666666666701</v>
      </c>
      <c r="F26" s="52">
        <f>+[3]Cuadro59!E14</f>
        <v>42.027333333333303</v>
      </c>
      <c r="G26" s="53">
        <f>+[3]Cuadro59!F14</f>
        <v>44.052</v>
      </c>
      <c r="H26" s="27">
        <f t="shared" si="0"/>
        <v>4.8174997224029514</v>
      </c>
      <c r="I26" s="26">
        <f t="shared" si="1"/>
        <v>7.0796460176989484</v>
      </c>
      <c r="J26" s="27">
        <f t="shared" si="2"/>
        <v>1.0907564752213912</v>
      </c>
      <c r="K26" s="26">
        <f t="shared" si="3"/>
        <v>1.0924770440923779</v>
      </c>
      <c r="L26" s="18"/>
    </row>
    <row r="27" spans="1:14">
      <c r="A27" s="16"/>
      <c r="B27" s="11" t="str">
        <f>+[3]Cuadro59!A15</f>
        <v>Villavicencio</v>
      </c>
      <c r="C27" s="52">
        <f>+[3]Cuadro59!B15</f>
        <v>38.415666666666702</v>
      </c>
      <c r="D27" s="52">
        <f>+[3]Cuadro59!C15</f>
        <v>40.896333333333303</v>
      </c>
      <c r="E27" s="52">
        <f>+[3]Cuadro59!D15</f>
        <v>39.4523333333333</v>
      </c>
      <c r="F27" s="52">
        <f>+[3]Cuadro59!E15</f>
        <v>41.716999999999999</v>
      </c>
      <c r="G27" s="53">
        <f>+[3]Cuadro59!F15</f>
        <v>41.27866667</v>
      </c>
      <c r="H27" s="27">
        <f t="shared" si="0"/>
        <v>-1.0507307093031604</v>
      </c>
      <c r="I27" s="26">
        <f t="shared" si="1"/>
        <v>5.7402603986245859</v>
      </c>
      <c r="J27" s="27">
        <f t="shared" si="2"/>
        <v>1.0220869190685535</v>
      </c>
      <c r="K27" s="26">
        <f t="shared" si="3"/>
        <v>1.0844101025142785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V55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62"/>
      <c r="B1" s="161"/>
      <c r="C1" s="161"/>
      <c r="D1" s="161"/>
      <c r="E1" s="161"/>
      <c r="F1" s="161"/>
      <c r="G1" s="161"/>
      <c r="H1" s="161"/>
      <c r="I1" s="161"/>
      <c r="J1" s="164"/>
      <c r="K1" s="141"/>
      <c r="L1" s="11"/>
      <c r="M1" s="11"/>
    </row>
    <row r="2" spans="1:22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41"/>
      <c r="L2" s="11"/>
      <c r="M2" s="11"/>
    </row>
    <row r="3" spans="1:22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41"/>
      <c r="L3" s="11"/>
      <c r="M3" s="11"/>
    </row>
    <row r="4" spans="1:22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41"/>
      <c r="L4" s="11"/>
      <c r="M4" s="11"/>
    </row>
    <row r="5" spans="1:22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41"/>
      <c r="L5" s="11"/>
      <c r="M5" s="11"/>
    </row>
    <row r="6" spans="1:22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>
      <c r="A7" s="16"/>
      <c r="B7" s="3"/>
      <c r="C7" s="183" t="s">
        <v>108</v>
      </c>
      <c r="D7" s="183"/>
      <c r="E7" s="183"/>
      <c r="F7" s="183"/>
      <c r="G7" s="183"/>
      <c r="H7" s="183"/>
      <c r="I7" s="183"/>
      <c r="J7" s="18"/>
    </row>
    <row r="8" spans="1:22">
      <c r="A8" s="16"/>
      <c r="B8" s="3"/>
      <c r="C8" s="183" t="s">
        <v>84</v>
      </c>
      <c r="D8" s="183"/>
      <c r="E8" s="183"/>
      <c r="F8" s="183"/>
      <c r="G8" s="183"/>
      <c r="H8" s="183"/>
      <c r="I8" s="183"/>
      <c r="J8" s="18"/>
    </row>
    <row r="9" spans="1:22">
      <c r="A9" s="16"/>
      <c r="C9" s="189" t="s">
        <v>169</v>
      </c>
      <c r="D9" s="189"/>
      <c r="E9" s="189"/>
      <c r="F9" s="189"/>
      <c r="G9" s="189"/>
      <c r="H9" s="189"/>
      <c r="I9" s="189"/>
      <c r="J9" s="18"/>
    </row>
    <row r="10" spans="1:22" ht="15.75" customHeight="1">
      <c r="A10" s="16"/>
      <c r="B10" s="11"/>
      <c r="C10" s="184" t="s">
        <v>1</v>
      </c>
      <c r="D10" s="184"/>
      <c r="E10" s="184"/>
      <c r="F10" s="184"/>
      <c r="G10" s="186" t="s">
        <v>161</v>
      </c>
      <c r="H10" s="186"/>
      <c r="I10" s="186" t="s">
        <v>160</v>
      </c>
      <c r="J10" s="18"/>
    </row>
    <row r="11" spans="1:22">
      <c r="A11" s="16"/>
      <c r="B11" s="11"/>
      <c r="C11" s="138">
        <v>2009</v>
      </c>
      <c r="D11" s="142">
        <v>2010</v>
      </c>
      <c r="E11" s="142">
        <v>2011</v>
      </c>
      <c r="F11" s="142">
        <v>2012</v>
      </c>
      <c r="G11" s="134" t="s">
        <v>59</v>
      </c>
      <c r="H11" s="134" t="s">
        <v>60</v>
      </c>
      <c r="I11" s="186"/>
      <c r="J11" s="18"/>
      <c r="M11" s="2"/>
    </row>
    <row r="12" spans="1:22" ht="12" customHeight="1">
      <c r="A12" s="16"/>
      <c r="B12" s="11"/>
      <c r="C12" s="105"/>
      <c r="D12" s="105"/>
      <c r="E12" s="105"/>
      <c r="F12" s="105"/>
      <c r="J12" s="18"/>
    </row>
    <row r="13" spans="1:22">
      <c r="A13" s="16"/>
      <c r="B13" s="106" t="s">
        <v>83</v>
      </c>
      <c r="C13" s="26">
        <f>+[3]Cuadro60!C3</f>
        <v>378.933333333333</v>
      </c>
      <c r="D13" s="26">
        <f>+[3]Cuadro60!D3</f>
        <v>414.06400000000002</v>
      </c>
      <c r="E13" s="26">
        <f>+[3]Cuadro60!E3</f>
        <v>376.34500000000003</v>
      </c>
      <c r="F13" s="33">
        <f>+[3]Cuadro60!F3</f>
        <v>417.91399999999999</v>
      </c>
      <c r="G13" s="27">
        <f>IF(OR(OR(F13=0,E13=0),F13=""),"",(F13/E13-1)*100)</f>
        <v>11.045450318192064</v>
      </c>
      <c r="H13" s="25">
        <f>F13-E13</f>
        <v>41.56899999999996</v>
      </c>
      <c r="I13" s="27">
        <f>IF(F13=0,"",F13/$F$13*100)</f>
        <v>100</v>
      </c>
      <c r="J13" s="18"/>
      <c r="K13" s="22"/>
      <c r="L13" s="110"/>
      <c r="N13" s="94"/>
      <c r="O13" s="94"/>
      <c r="P13" s="94"/>
      <c r="Q13" s="94"/>
      <c r="R13" s="94"/>
      <c r="S13" s="94"/>
      <c r="T13" s="94"/>
      <c r="U13" s="94"/>
      <c r="V13" s="94"/>
    </row>
    <row r="14" spans="1:22">
      <c r="A14" s="16"/>
      <c r="B14" s="106" t="s">
        <v>72</v>
      </c>
      <c r="C14" s="26">
        <f>+[3]Cuadro60!C4</f>
        <v>0.79400000000000004</v>
      </c>
      <c r="D14" s="26">
        <f>+[3]Cuadro60!D4</f>
        <v>0.64033333333333298</v>
      </c>
      <c r="E14" s="26">
        <f>+[3]Cuadro60!E4</f>
        <v>0</v>
      </c>
      <c r="F14" s="33">
        <f>+[3]Cuadro60!F4</f>
        <v>0.82066666700000002</v>
      </c>
      <c r="G14" s="27" t="str">
        <f t="shared" ref="G14:G24" si="0">IF(OR(OR(F14=0,E14=0),F14=""),"",(F14/E14-1)*100)</f>
        <v/>
      </c>
      <c r="H14" s="25">
        <f t="shared" ref="H14:H24" si="1">F14-E14</f>
        <v>0.82066666700000002</v>
      </c>
      <c r="I14" s="27">
        <f t="shared" ref="I14:I24" si="2">IF(F14=0,"",F14/$F$13*100)</f>
        <v>0.19637214044037768</v>
      </c>
      <c r="J14" s="18"/>
      <c r="L14" s="22"/>
      <c r="M14" s="31"/>
    </row>
    <row r="15" spans="1:22">
      <c r="A15" s="16"/>
      <c r="B15" s="106" t="s">
        <v>86</v>
      </c>
      <c r="C15" s="26">
        <f>+[3]Cuadro60!C5</f>
        <v>2.7069999999999999</v>
      </c>
      <c r="D15" s="26">
        <f>+[3]Cuadro60!D5</f>
        <v>6.6790000000000003</v>
      </c>
      <c r="E15" s="26">
        <f>+[3]Cuadro60!E5</f>
        <v>2.8603333333333301</v>
      </c>
      <c r="F15" s="33">
        <f>+[3]Cuadro60!F5</f>
        <v>6.1443333329999996</v>
      </c>
      <c r="G15" s="27">
        <f t="shared" si="0"/>
        <v>114.81179348560798</v>
      </c>
      <c r="H15" s="25">
        <f t="shared" si="1"/>
        <v>3.2839999996666696</v>
      </c>
      <c r="I15" s="27">
        <f t="shared" si="2"/>
        <v>1.4702386933675349</v>
      </c>
      <c r="J15" s="18"/>
      <c r="M15" s="31"/>
    </row>
    <row r="16" spans="1:22">
      <c r="A16" s="16"/>
      <c r="B16" s="107" t="s">
        <v>74</v>
      </c>
      <c r="C16" s="26">
        <f>+[3]Cuadro60!C6</f>
        <v>0.90400000000000003</v>
      </c>
      <c r="D16" s="26">
        <f>+[3]Cuadro60!D6</f>
        <v>0</v>
      </c>
      <c r="E16" s="26">
        <f>+[3]Cuadro60!E6</f>
        <v>2.6423333333333301</v>
      </c>
      <c r="F16" s="33">
        <f>+[3]Cuadro60!F6</f>
        <v>0</v>
      </c>
      <c r="G16" s="27" t="str">
        <f t="shared" si="0"/>
        <v/>
      </c>
      <c r="H16" s="25">
        <f t="shared" si="1"/>
        <v>-2.6423333333333301</v>
      </c>
      <c r="I16" s="27" t="str">
        <f t="shared" si="2"/>
        <v/>
      </c>
      <c r="J16" s="18"/>
      <c r="K16" s="94"/>
    </row>
    <row r="17" spans="1:12">
      <c r="A17" s="16"/>
      <c r="B17" s="106" t="s">
        <v>75</v>
      </c>
      <c r="C17" s="26">
        <f>+[3]Cuadro60!C7</f>
        <v>70.582333333333295</v>
      </c>
      <c r="D17" s="26">
        <f>+[3]Cuadro60!D7</f>
        <v>69.681333333333299</v>
      </c>
      <c r="E17" s="26">
        <f>+[3]Cuadro60!E7</f>
        <v>46.8823333333333</v>
      </c>
      <c r="F17" s="33">
        <f>+[3]Cuadro60!F7</f>
        <v>61.85466667</v>
      </c>
      <c r="G17" s="27">
        <f t="shared" si="0"/>
        <v>31.935981577993221</v>
      </c>
      <c r="H17" s="25">
        <f t="shared" si="1"/>
        <v>14.972333336666701</v>
      </c>
      <c r="I17" s="27">
        <f t="shared" si="2"/>
        <v>14.800812289131256</v>
      </c>
      <c r="J17" s="18"/>
      <c r="K17" s="94"/>
    </row>
    <row r="18" spans="1:12">
      <c r="A18" s="16"/>
      <c r="B18" s="106" t="s">
        <v>88</v>
      </c>
      <c r="C18" s="26">
        <f>+[3]Cuadro60!C8</f>
        <v>0</v>
      </c>
      <c r="D18" s="26">
        <f>+[3]Cuadro60!D8</f>
        <v>0.88100000000000001</v>
      </c>
      <c r="E18" s="26">
        <f>+[3]Cuadro60!E8</f>
        <v>1.337</v>
      </c>
      <c r="F18" s="33">
        <f>+[3]Cuadro60!F8</f>
        <v>0</v>
      </c>
      <c r="G18" s="27" t="str">
        <f t="shared" si="0"/>
        <v/>
      </c>
      <c r="H18" s="25">
        <f t="shared" si="1"/>
        <v>-1.337</v>
      </c>
      <c r="I18" s="27" t="str">
        <f t="shared" si="2"/>
        <v/>
      </c>
      <c r="J18" s="18"/>
      <c r="K18" s="94"/>
    </row>
    <row r="19" spans="1:12">
      <c r="A19" s="16"/>
      <c r="B19" s="106" t="s">
        <v>77</v>
      </c>
      <c r="C19" s="26">
        <f>+[3]Cuadro60!C9</f>
        <v>50.746666666666698</v>
      </c>
      <c r="D19" s="26">
        <f>+[3]Cuadro60!D9</f>
        <v>33.368333333333297</v>
      </c>
      <c r="E19" s="26">
        <f>+[3]Cuadro60!E9</f>
        <v>29.907333333333298</v>
      </c>
      <c r="F19" s="33">
        <f>+[3]Cuadro60!F9</f>
        <v>36.068666669999999</v>
      </c>
      <c r="G19" s="27">
        <f t="shared" si="0"/>
        <v>20.60141326542</v>
      </c>
      <c r="H19" s="25">
        <f t="shared" si="1"/>
        <v>6.1613333366667007</v>
      </c>
      <c r="I19" s="27">
        <f t="shared" si="2"/>
        <v>8.6306433069961752</v>
      </c>
      <c r="J19" s="18"/>
      <c r="K19" s="94"/>
    </row>
    <row r="20" spans="1:12">
      <c r="A20" s="16"/>
      <c r="B20" s="106" t="s">
        <v>78</v>
      </c>
      <c r="C20" s="26">
        <f>+[3]Cuadro60!C10</f>
        <v>93.377666666666698</v>
      </c>
      <c r="D20" s="26">
        <f>+[3]Cuadro60!D10</f>
        <v>104.63</v>
      </c>
      <c r="E20" s="26">
        <f>+[3]Cuadro60!E10</f>
        <v>104.747</v>
      </c>
      <c r="F20" s="33">
        <f>+[3]Cuadro60!F10</f>
        <v>123.61566670000001</v>
      </c>
      <c r="G20" s="27">
        <f t="shared" si="0"/>
        <v>18.013562870535683</v>
      </c>
      <c r="H20" s="25">
        <f t="shared" si="1"/>
        <v>18.868666700000006</v>
      </c>
      <c r="I20" s="27">
        <f t="shared" si="2"/>
        <v>29.579211679915009</v>
      </c>
      <c r="J20" s="18"/>
      <c r="K20" s="94"/>
    </row>
    <row r="21" spans="1:12">
      <c r="A21" s="16"/>
      <c r="B21" s="106" t="s">
        <v>90</v>
      </c>
      <c r="C21" s="26">
        <f>+[3]Cuadro60!C11</f>
        <v>31.863666666666699</v>
      </c>
      <c r="D21" s="26">
        <f>+[3]Cuadro60!D11</f>
        <v>37.567</v>
      </c>
      <c r="E21" s="26">
        <f>+[3]Cuadro60!E11</f>
        <v>46.968333333333298</v>
      </c>
      <c r="F21" s="33">
        <f>+[3]Cuadro60!F11</f>
        <v>34.636333329999999</v>
      </c>
      <c r="G21" s="27">
        <f t="shared" si="0"/>
        <v>-26.255988084170134</v>
      </c>
      <c r="H21" s="25">
        <f t="shared" si="1"/>
        <v>-12.332000003333299</v>
      </c>
      <c r="I21" s="27">
        <f t="shared" si="2"/>
        <v>8.2879093138779751</v>
      </c>
      <c r="J21" s="18"/>
      <c r="K21" s="94"/>
    </row>
    <row r="22" spans="1:12">
      <c r="A22" s="16"/>
      <c r="B22" s="106" t="s">
        <v>80</v>
      </c>
      <c r="C22" s="26">
        <f>+[3]Cuadro60!C12</f>
        <v>6.9046666666666701</v>
      </c>
      <c r="D22" s="26">
        <f>+[3]Cuadro60!D12</f>
        <v>10.148999999999999</v>
      </c>
      <c r="E22" s="26">
        <f>+[3]Cuadro60!E12</f>
        <v>4.6156666666666704</v>
      </c>
      <c r="F22" s="33">
        <f>+[3]Cuadro60!F12</f>
        <v>13.529666669999999</v>
      </c>
      <c r="G22" s="27">
        <f t="shared" si="0"/>
        <v>193.12486466382586</v>
      </c>
      <c r="H22" s="25">
        <f t="shared" si="1"/>
        <v>8.914000003333328</v>
      </c>
      <c r="I22" s="27">
        <f t="shared" si="2"/>
        <v>3.2374284350368736</v>
      </c>
      <c r="J22" s="18"/>
      <c r="K22" s="94"/>
    </row>
    <row r="23" spans="1:12">
      <c r="A23" s="16"/>
      <c r="B23" s="106" t="s">
        <v>81</v>
      </c>
      <c r="C23" s="26">
        <f>+[3]Cuadro60!C13</f>
        <v>50.7783333333333</v>
      </c>
      <c r="D23" s="26">
        <f>+[3]Cuadro60!D13</f>
        <v>50.9316666666667</v>
      </c>
      <c r="E23" s="26">
        <f>+[3]Cuadro60!E13</f>
        <v>42.6026666666667</v>
      </c>
      <c r="F23" s="33">
        <f>+[3]Cuadro60!F13</f>
        <v>53.527666670000002</v>
      </c>
      <c r="G23" s="27">
        <f t="shared" si="0"/>
        <v>25.643934659802103</v>
      </c>
      <c r="H23" s="25">
        <f t="shared" si="1"/>
        <v>10.925000003333302</v>
      </c>
      <c r="I23" s="27">
        <f t="shared" si="2"/>
        <v>12.80829708265337</v>
      </c>
      <c r="J23" s="18"/>
    </row>
    <row r="24" spans="1:12">
      <c r="A24" s="16"/>
      <c r="B24" s="94" t="s">
        <v>92</v>
      </c>
      <c r="C24" s="26">
        <f>+[3]Cuadro60!C14</f>
        <v>70.274000000000001</v>
      </c>
      <c r="D24" s="26">
        <f>+[3]Cuadro60!D14</f>
        <v>99.536666666666704</v>
      </c>
      <c r="E24" s="26">
        <f>+[3]Cuadro60!E14</f>
        <v>93.781999999999996</v>
      </c>
      <c r="F24" s="33">
        <f>+[3]Cuadro60!F14</f>
        <v>87.716666669999995</v>
      </c>
      <c r="G24" s="27">
        <f t="shared" si="0"/>
        <v>-6.4674813183766666</v>
      </c>
      <c r="H24" s="25">
        <f t="shared" si="1"/>
        <v>-6.0653333300000014</v>
      </c>
      <c r="I24" s="27">
        <f t="shared" si="2"/>
        <v>20.989166830974792</v>
      </c>
      <c r="J24" s="18"/>
    </row>
    <row r="25" spans="1:12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>
      <c r="A32" s="16"/>
      <c r="B32" s="66"/>
      <c r="C32" s="4"/>
      <c r="D32" s="4"/>
      <c r="E32" s="4"/>
      <c r="F32" s="5"/>
      <c r="G32" s="8"/>
      <c r="H32" s="8"/>
      <c r="I32" s="8"/>
      <c r="J32" s="18"/>
      <c r="L32" s="9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>
      <c r="A41" s="16"/>
      <c r="B41" s="66" t="str">
        <f>+Índice!$B$47</f>
        <v>Fuente: Departamento Administrativo Nacional de Estadística, Gran Encuesta Integrada de Hogares (GEIH) Julio 2012.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&amp;C&amp;"-,Negrita"&amp;12&amp;K004559&amp;P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146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+[3]Cuadro61!A2</f>
        <v>Colombia</v>
      </c>
      <c r="C13" s="25">
        <f>+[3]Cuadro61!B2</f>
        <v>1807.4390000000001</v>
      </c>
      <c r="D13" s="25">
        <f>+[3]Cuadro61!C2</f>
        <v>2112.2366666666699</v>
      </c>
      <c r="E13" s="25">
        <f>+[3]Cuadro61!D2</f>
        <v>2256.9483333333301</v>
      </c>
      <c r="F13" s="25">
        <f>+[3]Cuadro61!E2</f>
        <v>2150.2233333333302</v>
      </c>
      <c r="G13" s="25">
        <f>+[3]Cuadro61!F2</f>
        <v>2151.0226670000002</v>
      </c>
      <c r="H13" s="27">
        <f>IF(OR(OR(G13=0,F13=0),G13=""),"",(G13/F13-1)*100)</f>
        <v>3.7174448545806982E-2</v>
      </c>
      <c r="I13" s="26">
        <f>IF(OR(OR(G13=0,F13=0),F13=""),"",(F13/E13-1)*100)</f>
        <v>-4.7287303135723828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851.05100000000016</v>
      </c>
      <c r="D14" s="24">
        <f>D13-SUM(D15:D27)</f>
        <v>972.99666666667031</v>
      </c>
      <c r="E14" s="24">
        <f>E13-SUM(E15:E27)</f>
        <v>1054.9996666666634</v>
      </c>
      <c r="F14" s="24">
        <f>F13-SUM(F15:F27)</f>
        <v>1058.4393333333296</v>
      </c>
      <c r="G14" s="25">
        <f>G13-SUM(G15:G27)</f>
        <v>977.88900030000013</v>
      </c>
      <c r="H14" s="27">
        <f>IF(OR(OR(G14=0,F14=0),G14=""),"",(G14/F14-1)*100)</f>
        <v>-7.6102928620059291</v>
      </c>
      <c r="I14" s="26">
        <f>IF(OR(OR(G14=0,F14=0),F14=""),"",(F14/E14-1)*100)</f>
        <v>0.32603485814683975</v>
      </c>
      <c r="J14" s="27">
        <f>IF(G14=0,"",G14/$G$13*100)</f>
        <v>45.461585100999777</v>
      </c>
      <c r="K14" s="26">
        <f>IF(F14=0,"",F14/$F$13*100)</f>
        <v>49.224623178677462</v>
      </c>
      <c r="L14" s="18"/>
    </row>
    <row r="15" spans="1:15">
      <c r="A15" s="16"/>
      <c r="B15" s="12" t="str">
        <f>+[3]Cuadro61!A3</f>
        <v>Bogotá</v>
      </c>
      <c r="C15" s="97">
        <f>+[3]Cuadro61!B3</f>
        <v>301.71899999999999</v>
      </c>
      <c r="D15" s="97">
        <f>+[3]Cuadro61!C3</f>
        <v>378.933333333333</v>
      </c>
      <c r="E15" s="97">
        <f>+[3]Cuadro61!D3</f>
        <v>414.06400000000002</v>
      </c>
      <c r="F15" s="97">
        <f>+[3]Cuadro61!E3</f>
        <v>376.34500000000003</v>
      </c>
      <c r="G15" s="97">
        <f>+[3]Cuadro61!F3</f>
        <v>417.91399999999999</v>
      </c>
      <c r="H15" s="47">
        <f>IF(OR(OR(G15=0,F15=0),G15=""),"",(G15/F15-1)*100)</f>
        <v>11.045450318192064</v>
      </c>
      <c r="I15" s="33">
        <f>IF(OR(OR(G15=0,F15=0),F15=""),"",(F15/E15-1)*100)</f>
        <v>-9.1094613393098651</v>
      </c>
      <c r="J15" s="47">
        <f>IF(G15=0,"",G15/$G$13*100)</f>
        <v>19.428619066244359</v>
      </c>
      <c r="K15" s="33">
        <f>IF(F15=0,"",F15/$F$13*100)</f>
        <v>17.502600505063842</v>
      </c>
      <c r="L15" s="18"/>
      <c r="N15" s="22" t="s">
        <v>2</v>
      </c>
      <c r="O15" s="31">
        <f>J15</f>
        <v>19.428619066244359</v>
      </c>
    </row>
    <row r="16" spans="1:15">
      <c r="A16" s="16"/>
      <c r="B16" s="11" t="str">
        <f>+[3]Cuadro61!A4</f>
        <v>Medellín</v>
      </c>
      <c r="C16" s="52">
        <f>+[3]Cuadro61!B4</f>
        <v>209.00200000000001</v>
      </c>
      <c r="D16" s="52">
        <f>+[3]Cuadro61!C4</f>
        <v>247.071333333333</v>
      </c>
      <c r="E16" s="52">
        <f>+[3]Cuadro61!D4</f>
        <v>229.284333333333</v>
      </c>
      <c r="F16" s="52">
        <f>+[3]Cuadro61!E4</f>
        <v>198.96866666666699</v>
      </c>
      <c r="G16" s="53">
        <f>+[3]Cuadro61!F4</f>
        <v>220.45699999999999</v>
      </c>
      <c r="H16" s="27">
        <f>IF(OR(OR(G16=0,F16=0),G16=""),"",(G16/F16-1)*100)</f>
        <v>10.799857934079892</v>
      </c>
      <c r="I16" s="26">
        <f>IF(OR(OR(G16=0,F16=0),F16=""),"",(F16/E16-1)*100)</f>
        <v>-13.221865718401771</v>
      </c>
      <c r="J16" s="27">
        <f>IF(G16=0,"",G16/$G$13*100)</f>
        <v>10.248938952720017</v>
      </c>
      <c r="K16" s="26">
        <f>IF(F16=0,"",F16/$F$13*100)</f>
        <v>9.2533953837353611</v>
      </c>
      <c r="L16" s="18"/>
      <c r="N16" s="22" t="s">
        <v>12</v>
      </c>
      <c r="O16" s="31">
        <f>100-O15</f>
        <v>80.571380933755648</v>
      </c>
    </row>
    <row r="17" spans="1:14">
      <c r="A17" s="16"/>
      <c r="B17" s="11" t="str">
        <f>+[3]Cuadro61!A5</f>
        <v>Cali</v>
      </c>
      <c r="C17" s="52">
        <f>+[3]Cuadro61!B5</f>
        <v>119.55</v>
      </c>
      <c r="D17" s="52">
        <f>+[3]Cuadro61!C5</f>
        <v>145.71100000000001</v>
      </c>
      <c r="E17" s="52">
        <f>+[3]Cuadro61!D5</f>
        <v>174.011666666667</v>
      </c>
      <c r="F17" s="52">
        <f>+[3]Cuadro61!E5</f>
        <v>165.29300000000001</v>
      </c>
      <c r="G17" s="53">
        <f>+[3]Cuadro61!F5</f>
        <v>157.4216667</v>
      </c>
      <c r="H17" s="27">
        <f t="shared" ref="H17:H27" si="0">IF(OR(OR(G17=0,F17=0),G17=""),"",(G17/F17-1)*100)</f>
        <v>-4.7620487860949972</v>
      </c>
      <c r="I17" s="26">
        <f t="shared" ref="I17:I27" si="1">IF(OR(OR(G17=0,F17=0),F17=""),"",(F17/E17-1)*100)</f>
        <v>-5.0103920235235027</v>
      </c>
      <c r="J17" s="27">
        <f t="shared" ref="J17:J27" si="2">IF(G17=0,"",G17/$G$13*100)</f>
        <v>7.3184568956473948</v>
      </c>
      <c r="K17" s="26">
        <f t="shared" ref="K17:K27" si="3">IF(F17=0,"",F17/$F$13*100)</f>
        <v>7.6872479912939395</v>
      </c>
      <c r="L17" s="18"/>
    </row>
    <row r="18" spans="1:14">
      <c r="A18" s="16"/>
      <c r="B18" s="11" t="str">
        <f>+[3]Cuadro61!A6</f>
        <v>Barranquilla</v>
      </c>
      <c r="C18" s="52">
        <f>+[3]Cuadro61!B6</f>
        <v>56.845999999999997</v>
      </c>
      <c r="D18" s="52">
        <f>+[3]Cuadro61!C6</f>
        <v>60.363666666666703</v>
      </c>
      <c r="E18" s="52">
        <f>+[3]Cuadro61!D6</f>
        <v>55.337000000000003</v>
      </c>
      <c r="F18" s="52">
        <f>+[3]Cuadro61!E6</f>
        <v>41.536666666666697</v>
      </c>
      <c r="G18" s="53">
        <f>+[3]Cuadro61!F6</f>
        <v>64.937333330000001</v>
      </c>
      <c r="H18" s="27">
        <f t="shared" si="0"/>
        <v>56.337372594494717</v>
      </c>
      <c r="I18" s="26">
        <f t="shared" si="1"/>
        <v>-24.938708880736769</v>
      </c>
      <c r="J18" s="27">
        <f t="shared" si="2"/>
        <v>3.0189051155173159</v>
      </c>
      <c r="K18" s="26">
        <f t="shared" si="3"/>
        <v>1.9317373234098205</v>
      </c>
      <c r="L18" s="18"/>
    </row>
    <row r="19" spans="1:14">
      <c r="A19" s="16"/>
      <c r="B19" s="11" t="str">
        <f>+[3]Cuadro61!A7</f>
        <v>Cúcuta</v>
      </c>
      <c r="C19" s="52">
        <f>+[3]Cuadro61!B7</f>
        <v>28.1696666666667</v>
      </c>
      <c r="D19" s="52">
        <f>+[3]Cuadro61!C7</f>
        <v>38.453000000000003</v>
      </c>
      <c r="E19" s="52">
        <f>+[3]Cuadro61!D7</f>
        <v>44.7663333333333</v>
      </c>
      <c r="F19" s="52">
        <f>+[3]Cuadro61!E7</f>
        <v>48.739333333333299</v>
      </c>
      <c r="G19" s="53">
        <f>+[3]Cuadro61!F7</f>
        <v>57.262333329999997</v>
      </c>
      <c r="H19" s="27">
        <f t="shared" si="0"/>
        <v>17.486903110424244</v>
      </c>
      <c r="I19" s="26">
        <f t="shared" si="1"/>
        <v>8.8749730079896505</v>
      </c>
      <c r="J19" s="27">
        <f t="shared" si="2"/>
        <v>2.6620980898291942</v>
      </c>
      <c r="K19" s="26">
        <f t="shared" si="3"/>
        <v>2.266710279707381</v>
      </c>
      <c r="L19" s="18"/>
    </row>
    <row r="20" spans="1:14">
      <c r="A20" s="16"/>
      <c r="B20" s="11" t="str">
        <f>+[3]Cuadro61!A8</f>
        <v>Bucaramanga</v>
      </c>
      <c r="C20" s="52">
        <f>+[3]Cuadro61!B8</f>
        <v>47.115000000000002</v>
      </c>
      <c r="D20" s="52">
        <f>+[3]Cuadro61!C8</f>
        <v>41.765333333333302</v>
      </c>
      <c r="E20" s="52">
        <f>+[3]Cuadro61!D8</f>
        <v>57.823666666666703</v>
      </c>
      <c r="F20" s="52">
        <f>+[3]Cuadro61!E8</f>
        <v>49.773000000000003</v>
      </c>
      <c r="G20" s="53">
        <f>+[3]Cuadro61!F8</f>
        <v>53.23</v>
      </c>
      <c r="H20" s="27">
        <f t="shared" si="0"/>
        <v>6.9455327185421689</v>
      </c>
      <c r="I20" s="26">
        <f t="shared" si="1"/>
        <v>-13.922788247026929</v>
      </c>
      <c r="J20" s="27">
        <f t="shared" si="2"/>
        <v>2.4746368700167674</v>
      </c>
      <c r="K20" s="26">
        <f t="shared" si="3"/>
        <v>2.3147828055070283</v>
      </c>
      <c r="L20" s="18"/>
    </row>
    <row r="21" spans="1:14">
      <c r="A21" s="16"/>
      <c r="B21" s="11" t="str">
        <f>+[3]Cuadro61!A9</f>
        <v>Pereira</v>
      </c>
      <c r="C21" s="52">
        <f>+[3]Cuadro61!B9</f>
        <v>31.875666666666699</v>
      </c>
      <c r="D21" s="52">
        <f>+[3]Cuadro61!C9</f>
        <v>58.983333333333299</v>
      </c>
      <c r="E21" s="52">
        <f>+[3]Cuadro61!D9</f>
        <v>56.014333333333298</v>
      </c>
      <c r="F21" s="52">
        <f>+[3]Cuadro61!E9</f>
        <v>48.045000000000002</v>
      </c>
      <c r="G21" s="53">
        <f>+[3]Cuadro61!F9</f>
        <v>49.317333329999997</v>
      </c>
      <c r="H21" s="27">
        <f t="shared" si="0"/>
        <v>2.6482117389946769</v>
      </c>
      <c r="I21" s="26">
        <f t="shared" si="1"/>
        <v>-14.227310866861398</v>
      </c>
      <c r="J21" s="27">
        <f t="shared" si="2"/>
        <v>2.2927388951592111</v>
      </c>
      <c r="K21" s="26">
        <f t="shared" si="3"/>
        <v>2.2344190603456728</v>
      </c>
      <c r="L21" s="18"/>
    </row>
    <row r="22" spans="1:14">
      <c r="A22" s="16"/>
      <c r="B22" s="11" t="str">
        <f>+[3]Cuadro61!A10</f>
        <v>Cartagena</v>
      </c>
      <c r="C22" s="52">
        <f>+[3]Cuadro61!B10</f>
        <v>31.864333333333299</v>
      </c>
      <c r="D22" s="52">
        <f>+[3]Cuadro61!C10</f>
        <v>39.633000000000003</v>
      </c>
      <c r="E22" s="52">
        <f>+[3]Cuadro61!D10</f>
        <v>34.304666666666698</v>
      </c>
      <c r="F22" s="52">
        <f>+[3]Cuadro61!E10</f>
        <v>35.094000000000001</v>
      </c>
      <c r="G22" s="53">
        <f>+[3]Cuadro61!F10</f>
        <v>32.544666669999998</v>
      </c>
      <c r="H22" s="27">
        <f t="shared" si="0"/>
        <v>-7.2642996808571336</v>
      </c>
      <c r="I22" s="26">
        <f t="shared" si="1"/>
        <v>2.3009503080240856</v>
      </c>
      <c r="J22" s="27">
        <f t="shared" si="2"/>
        <v>1.5129857611119257</v>
      </c>
      <c r="K22" s="26">
        <f t="shared" si="3"/>
        <v>1.6321095328082225</v>
      </c>
      <c r="L22" s="18"/>
    </row>
    <row r="23" spans="1:14">
      <c r="A23" s="16"/>
      <c r="B23" s="11" t="str">
        <f>+[3]Cuadro61!A11</f>
        <v>Ibagué</v>
      </c>
      <c r="C23" s="52">
        <f>+[3]Cuadro61!B11</f>
        <v>47.226999999999997</v>
      </c>
      <c r="D23" s="52">
        <f>+[3]Cuadro61!C11</f>
        <v>35.734333333333304</v>
      </c>
      <c r="E23" s="52">
        <f>+[3]Cuadro61!D11</f>
        <v>37.4836666666667</v>
      </c>
      <c r="F23" s="52">
        <f>+[3]Cuadro61!E11</f>
        <v>42.773000000000003</v>
      </c>
      <c r="G23" s="53">
        <f>+[3]Cuadro61!F11</f>
        <v>30.867999999999999</v>
      </c>
      <c r="H23" s="27">
        <f t="shared" si="0"/>
        <v>-27.832978748275792</v>
      </c>
      <c r="I23" s="26">
        <f t="shared" si="1"/>
        <v>14.111035028590146</v>
      </c>
      <c r="J23" s="27">
        <f t="shared" si="2"/>
        <v>1.4350383412300878</v>
      </c>
      <c r="K23" s="26">
        <f t="shared" si="3"/>
        <v>1.9892352267283895</v>
      </c>
      <c r="L23" s="18"/>
    </row>
    <row r="24" spans="1:14">
      <c r="A24" s="16"/>
      <c r="B24" s="11" t="str">
        <f>+[3]Cuadro61!A12</f>
        <v>Villavicencio</v>
      </c>
      <c r="C24" s="52">
        <f>+[3]Cuadro61!B12</f>
        <v>20.34</v>
      </c>
      <c r="D24" s="52">
        <f>+[3]Cuadro61!C12</f>
        <v>21.545000000000002</v>
      </c>
      <c r="E24" s="52">
        <f>+[3]Cuadro61!D12</f>
        <v>24.163</v>
      </c>
      <c r="F24" s="52">
        <f>+[3]Cuadro61!E12</f>
        <v>20.078666666666699</v>
      </c>
      <c r="G24" s="53">
        <f>+[3]Cuadro61!F12</f>
        <v>26.541</v>
      </c>
      <c r="H24" s="27">
        <f t="shared" si="0"/>
        <v>32.1850720499367</v>
      </c>
      <c r="I24" s="26">
        <f t="shared" si="1"/>
        <v>-16.903254286857184</v>
      </c>
      <c r="J24" s="27">
        <f t="shared" si="2"/>
        <v>1.2338782109170585</v>
      </c>
      <c r="K24" s="26">
        <f t="shared" si="3"/>
        <v>0.93379447406238703</v>
      </c>
      <c r="L24" s="18"/>
    </row>
    <row r="25" spans="1:14">
      <c r="A25" s="16"/>
      <c r="B25" s="11" t="str">
        <f>+[3]Cuadro61!A13</f>
        <v>Manizales</v>
      </c>
      <c r="C25" s="52">
        <f>+[3]Cuadro61!B13</f>
        <v>24.337666666666699</v>
      </c>
      <c r="D25" s="52">
        <f>+[3]Cuadro61!C13</f>
        <v>23.4486666666667</v>
      </c>
      <c r="E25" s="52">
        <f>+[3]Cuadro61!D13</f>
        <v>29.713999999999999</v>
      </c>
      <c r="F25" s="52">
        <f>+[3]Cuadro61!E13</f>
        <v>22.714666666666702</v>
      </c>
      <c r="G25" s="53">
        <f>+[3]Cuadro61!F13</f>
        <v>23.814</v>
      </c>
      <c r="H25" s="27">
        <f t="shared" si="0"/>
        <v>4.839751115285118</v>
      </c>
      <c r="I25" s="26">
        <f t="shared" si="1"/>
        <v>-23.555675214825666</v>
      </c>
      <c r="J25" s="27">
        <f t="shared" si="2"/>
        <v>1.1071013042002498</v>
      </c>
      <c r="K25" s="26">
        <f t="shared" si="3"/>
        <v>1.0563863908710289</v>
      </c>
      <c r="L25" s="18"/>
    </row>
    <row r="26" spans="1:14">
      <c r="A26" s="16"/>
      <c r="B26" s="11" t="str">
        <f>+[3]Cuadro61!A14</f>
        <v>Pasto</v>
      </c>
      <c r="C26" s="52">
        <f>+[3]Cuadro61!B14</f>
        <v>22.2633333333333</v>
      </c>
      <c r="D26" s="52">
        <f>+[3]Cuadro61!C14</f>
        <v>27.189</v>
      </c>
      <c r="E26" s="52">
        <f>+[3]Cuadro61!D14</f>
        <v>25.760999999999999</v>
      </c>
      <c r="F26" s="52">
        <f>+[3]Cuadro61!E14</f>
        <v>23.319333333333301</v>
      </c>
      <c r="G26" s="53">
        <f>+[3]Cuadro61!F14</f>
        <v>20.186666670000001</v>
      </c>
      <c r="H26" s="27">
        <f t="shared" si="0"/>
        <v>-13.433774536150134</v>
      </c>
      <c r="I26" s="26">
        <f t="shared" si="1"/>
        <v>-9.4781517280645105</v>
      </c>
      <c r="J26" s="27">
        <f t="shared" si="2"/>
        <v>0.93846833786061634</v>
      </c>
      <c r="K26" s="26">
        <f t="shared" si="3"/>
        <v>1.0845075007712379</v>
      </c>
      <c r="L26" s="18"/>
    </row>
    <row r="27" spans="1:14">
      <c r="A27" s="16"/>
      <c r="B27" s="11" t="str">
        <f>+[3]Cuadro61!A15</f>
        <v>Montería</v>
      </c>
      <c r="C27" s="52">
        <f>+[3]Cuadro61!B15</f>
        <v>16.078333333333301</v>
      </c>
      <c r="D27" s="52">
        <f>+[3]Cuadro61!C15</f>
        <v>20.408999999999999</v>
      </c>
      <c r="E27" s="52">
        <f>+[3]Cuadro61!D15</f>
        <v>19.221</v>
      </c>
      <c r="F27" s="52">
        <f>+[3]Cuadro61!E15</f>
        <v>19.103666666666701</v>
      </c>
      <c r="G27" s="53">
        <f>+[3]Cuadro61!F15</f>
        <v>18.63966667</v>
      </c>
      <c r="H27" s="27">
        <f t="shared" si="0"/>
        <v>-2.4288530823054932</v>
      </c>
      <c r="I27" s="26">
        <f t="shared" si="1"/>
        <v>-0.61044343859996131</v>
      </c>
      <c r="J27" s="27">
        <f t="shared" si="2"/>
        <v>0.86654905854602038</v>
      </c>
      <c r="K27" s="26">
        <f t="shared" si="3"/>
        <v>0.88845034701821957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147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+[3]Cuadro62!A2</f>
        <v>Colombia</v>
      </c>
      <c r="C13" s="27">
        <f>+[3]Cuadro62!B2</f>
        <v>9.4036666666666697</v>
      </c>
      <c r="D13" s="27">
        <f>+[3]Cuadro62!C2</f>
        <v>1.93133333333333</v>
      </c>
      <c r="E13" s="27">
        <f>+[3]Cuadro62!D2</f>
        <v>1.9930000000000001</v>
      </c>
      <c r="F13" s="27">
        <f>+[3]Cuadro62!E2</f>
        <v>1.3966666666666701</v>
      </c>
      <c r="G13" s="27">
        <f>+[3]Cuadro62!F2</f>
        <v>1.4683333329999999</v>
      </c>
      <c r="H13" s="27">
        <f t="shared" ref="H13:H27" si="0">IF(OR(OR(G13=0,F13=0),G13=""),"",(G13/F13-1)*100)</f>
        <v>5.1312648926011617</v>
      </c>
      <c r="I13" s="26">
        <f>IF(OR(OR(OR(G13=0,F13=0),E13=0),F13=""),"",(F13/E13-1)*100)</f>
        <v>-29.921391537046162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6">
        <f>C13-SUM(C15:C27)</f>
        <v>6.2136666666666702</v>
      </c>
      <c r="D14" s="26">
        <f>D13-SUM(D15:D27)</f>
        <v>0.45966666666666378</v>
      </c>
      <c r="E14" s="26">
        <f>E13-SUM(E15:E27)</f>
        <v>1.1826666666666674</v>
      </c>
      <c r="F14" s="26">
        <f>F13-SUM(F15:F27)</f>
        <v>0.69700000000000339</v>
      </c>
      <c r="G14" s="27">
        <f>G13-SUM(G15:G27)</f>
        <v>0.14233333299999984</v>
      </c>
      <c r="H14" s="27">
        <f t="shared" si="0"/>
        <v>-79.579148780487927</v>
      </c>
      <c r="I14" s="26">
        <f>IF(OR(OR(OR(G14=0,F14=0),E14=0),F14=""),"",(F14/E14-1)*100)</f>
        <v>-41.065388951521733</v>
      </c>
      <c r="J14" s="27">
        <f>IF(G14=0,"",G14/$G$13*100)</f>
        <v>9.6935300589542521</v>
      </c>
      <c r="K14" s="26">
        <f>IF(F14=0,"",F14/$F$13*100)</f>
        <v>49.904534606205374</v>
      </c>
      <c r="L14" s="18"/>
    </row>
    <row r="15" spans="1:15">
      <c r="A15" s="16"/>
      <c r="B15" s="12" t="str">
        <f>+[3]Cuadro62!A3</f>
        <v>Bogotá</v>
      </c>
      <c r="C15" s="47">
        <f>+[3]Cuadro62!B3</f>
        <v>0</v>
      </c>
      <c r="D15" s="47">
        <f>+[3]Cuadro62!C3</f>
        <v>0.79400000000000004</v>
      </c>
      <c r="E15" s="47">
        <f>+[3]Cuadro62!D3</f>
        <v>0.64033333333333298</v>
      </c>
      <c r="F15" s="47">
        <f>+[3]Cuadro62!E3</f>
        <v>0</v>
      </c>
      <c r="G15" s="47">
        <f>+[3]Cuadro62!F3</f>
        <v>0.82066666700000002</v>
      </c>
      <c r="H15" s="47" t="str">
        <f t="shared" si="0"/>
        <v/>
      </c>
      <c r="I15" s="47" t="str">
        <f>IF(OR(OR(OR(G15=0,F15=0),E15=0),F15=""),"",(F15/E15-1)*100)</f>
        <v/>
      </c>
      <c r="J15" s="47">
        <f>IF(G15=0,"",G15/$G$13*100)</f>
        <v>55.891032952529187</v>
      </c>
      <c r="K15" s="47" t="str">
        <f>IF(F15=0,"",F15/$F$13*100)</f>
        <v/>
      </c>
      <c r="L15" s="18"/>
      <c r="N15" s="22" t="s">
        <v>2</v>
      </c>
      <c r="O15" s="31">
        <f>+J15</f>
        <v>55.891032952529187</v>
      </c>
    </row>
    <row r="16" spans="1:15">
      <c r="A16" s="16"/>
      <c r="B16" s="11" t="str">
        <f>+[3]Cuadro62!A4</f>
        <v>Medellín</v>
      </c>
      <c r="C16" s="50">
        <f>+[3]Cuadro62!B4</f>
        <v>1.383</v>
      </c>
      <c r="D16" s="50">
        <f>+[3]Cuadro62!C4</f>
        <v>0</v>
      </c>
      <c r="E16" s="50">
        <f>+[3]Cuadro62!D4</f>
        <v>0</v>
      </c>
      <c r="F16" s="50">
        <f>+[3]Cuadro62!E4</f>
        <v>0.52800000000000002</v>
      </c>
      <c r="G16" s="51">
        <f>+[3]Cuadro62!F4</f>
        <v>0.33133333300000001</v>
      </c>
      <c r="H16" s="27">
        <f t="shared" si="0"/>
        <v>-37.247474810606064</v>
      </c>
      <c r="I16" s="26" t="str">
        <f>IF(OR(OR(OR(G16=0,F16=0),E16=0),F16=""),"",(F16/E16-1)*100)</f>
        <v/>
      </c>
      <c r="J16" s="27">
        <f>IF(G16=0,"",G16/$G$13*100)</f>
        <v>22.565266724759429</v>
      </c>
      <c r="K16" s="26">
        <f>IF(F16=0,"",F16/$F$13*100)</f>
        <v>37.804295942720671</v>
      </c>
      <c r="L16" s="18"/>
      <c r="N16" s="22" t="s">
        <v>12</v>
      </c>
      <c r="O16" s="31">
        <f>100-J15</f>
        <v>44.108967047470813</v>
      </c>
    </row>
    <row r="17" spans="1:14">
      <c r="A17" s="16"/>
      <c r="B17" s="11" t="str">
        <f>+[3]Cuadro62!A5</f>
        <v>Ibagué</v>
      </c>
      <c r="C17" s="50">
        <f>+[3]Cuadro62!B5</f>
        <v>8.6333333333333304E-2</v>
      </c>
      <c r="D17" s="50">
        <f>+[3]Cuadro62!C5</f>
        <v>0</v>
      </c>
      <c r="E17" s="50">
        <f>+[3]Cuadro62!D5</f>
        <v>0</v>
      </c>
      <c r="F17" s="50">
        <f>+[3]Cuadro62!E5</f>
        <v>0</v>
      </c>
      <c r="G17" s="51">
        <f>+[3]Cuadro62!F5</f>
        <v>6.3666666999999996E-2</v>
      </c>
      <c r="H17" s="27" t="str">
        <f t="shared" si="0"/>
        <v/>
      </c>
      <c r="I17" s="26">
        <v>0</v>
      </c>
      <c r="J17" s="27">
        <f>IF(G17=0,"",G17/$G$13*100)</f>
        <v>4.3359818625053306</v>
      </c>
      <c r="K17" s="26">
        <v>0</v>
      </c>
      <c r="L17" s="18"/>
    </row>
    <row r="18" spans="1:14">
      <c r="A18" s="16"/>
      <c r="B18" s="11" t="str">
        <f>+[3]Cuadro62!A6</f>
        <v>Manizales</v>
      </c>
      <c r="C18" s="50">
        <f>+[3]Cuadro62!B6</f>
        <v>0.21433333333333299</v>
      </c>
      <c r="D18" s="50">
        <f>+[3]Cuadro62!C6</f>
        <v>0</v>
      </c>
      <c r="E18" s="50">
        <f>+[3]Cuadro62!D6</f>
        <v>4.3666666666666701E-2</v>
      </c>
      <c r="F18" s="50">
        <f>+[3]Cuadro62!E6</f>
        <v>0</v>
      </c>
      <c r="G18" s="51">
        <f>+[3]Cuadro62!F6</f>
        <v>5.7000000000000002E-2</v>
      </c>
      <c r="H18" s="27" t="str">
        <f t="shared" si="0"/>
        <v/>
      </c>
      <c r="I18" s="26">
        <v>0</v>
      </c>
      <c r="J18" s="27">
        <v>0</v>
      </c>
      <c r="K18" s="26">
        <v>0</v>
      </c>
      <c r="L18" s="18"/>
    </row>
    <row r="19" spans="1:14">
      <c r="A19" s="16"/>
      <c r="B19" s="11" t="str">
        <f>+[3]Cuadro62!A7</f>
        <v>Montería</v>
      </c>
      <c r="C19" s="50">
        <f>+[3]Cuadro62!B7</f>
        <v>0</v>
      </c>
      <c r="D19" s="50">
        <f>+[3]Cuadro62!C7</f>
        <v>0</v>
      </c>
      <c r="E19" s="50">
        <f>+[3]Cuadro62!D7</f>
        <v>0</v>
      </c>
      <c r="F19" s="50">
        <f>+[3]Cuadro62!E7</f>
        <v>0.104</v>
      </c>
      <c r="G19" s="51">
        <f>+[3]Cuadro62!F7</f>
        <v>5.3333332999999997E-2</v>
      </c>
      <c r="H19" s="27">
        <f t="shared" si="0"/>
        <v>-48.717949038461541</v>
      </c>
      <c r="I19" s="26">
        <v>0</v>
      </c>
      <c r="J19" s="27">
        <v>0</v>
      </c>
      <c r="K19" s="26">
        <v>0</v>
      </c>
      <c r="L19" s="18"/>
    </row>
    <row r="20" spans="1:14">
      <c r="A20" s="16"/>
      <c r="B20" s="11" t="str">
        <f>+[3]Cuadro62!A8</f>
        <v>Barranquilla</v>
      </c>
      <c r="C20" s="50">
        <f>+[3]Cuadro62!B8</f>
        <v>0.67433333333333301</v>
      </c>
      <c r="D20" s="50">
        <f>+[3]Cuadro62!C8</f>
        <v>0.215</v>
      </c>
      <c r="E20" s="50">
        <f>+[3]Cuadro62!D8</f>
        <v>0</v>
      </c>
      <c r="F20" s="50">
        <f>+[3]Cuadro62!E8</f>
        <v>0</v>
      </c>
      <c r="G20" s="51">
        <f>+[3]Cuadro62!F8</f>
        <v>0</v>
      </c>
      <c r="H20" s="27" t="str">
        <f t="shared" si="0"/>
        <v/>
      </c>
      <c r="I20" s="26">
        <v>0</v>
      </c>
      <c r="J20" s="27">
        <v>0</v>
      </c>
      <c r="K20" s="26" t="str">
        <f>IF(F20=0,"",F20/$F$13*100)</f>
        <v/>
      </c>
      <c r="L20" s="18"/>
    </row>
    <row r="21" spans="1:14">
      <c r="A21" s="16"/>
      <c r="B21" s="11" t="str">
        <f>+[3]Cuadro62!A9</f>
        <v>Bucaramanga</v>
      </c>
      <c r="C21" s="50">
        <f>+[3]Cuadro62!B9</f>
        <v>0</v>
      </c>
      <c r="D21" s="50">
        <f>+[3]Cuadro62!C9</f>
        <v>0</v>
      </c>
      <c r="E21" s="50">
        <f>+[3]Cuadro62!D9</f>
        <v>0</v>
      </c>
      <c r="F21" s="50">
        <f>+[3]Cuadro62!E9</f>
        <v>0</v>
      </c>
      <c r="G21" s="51">
        <f>+[3]Cuadro62!F9</f>
        <v>0</v>
      </c>
      <c r="H21" s="27" t="str">
        <f t="shared" si="0"/>
        <v/>
      </c>
      <c r="I21" s="26">
        <v>0</v>
      </c>
      <c r="J21" s="27">
        <v>0</v>
      </c>
      <c r="K21" s="26">
        <v>0</v>
      </c>
      <c r="L21" s="18"/>
    </row>
    <row r="22" spans="1:14">
      <c r="A22" s="16"/>
      <c r="B22" s="11" t="str">
        <f>+[3]Cuadro62!A10</f>
        <v>Cali</v>
      </c>
      <c r="C22" s="50">
        <f>+[3]Cuadro62!B10</f>
        <v>0.52033333333333298</v>
      </c>
      <c r="D22" s="50">
        <f>+[3]Cuadro62!C10</f>
        <v>0.351333333333333</v>
      </c>
      <c r="E22" s="50">
        <f>+[3]Cuadro62!D10</f>
        <v>0</v>
      </c>
      <c r="F22" s="50">
        <f>+[3]Cuadro62!E10</f>
        <v>0</v>
      </c>
      <c r="G22" s="51">
        <f>+[3]Cuadro62!F10</f>
        <v>0</v>
      </c>
      <c r="H22" s="27" t="str">
        <f t="shared" si="0"/>
        <v/>
      </c>
      <c r="I22" s="26">
        <v>0</v>
      </c>
      <c r="J22" s="27">
        <v>0</v>
      </c>
      <c r="K22" s="26">
        <v>0</v>
      </c>
      <c r="L22" s="18"/>
    </row>
    <row r="23" spans="1:14">
      <c r="A23" s="16"/>
      <c r="B23" s="11" t="str">
        <f>+[3]Cuadro62!A11</f>
        <v>Cartagena</v>
      </c>
      <c r="C23" s="50">
        <f>+[3]Cuadro62!B11</f>
        <v>0.251</v>
      </c>
      <c r="D23" s="50">
        <f>+[3]Cuadro62!C11</f>
        <v>0</v>
      </c>
      <c r="E23" s="50">
        <f>+[3]Cuadro62!D11</f>
        <v>0.12633333333333299</v>
      </c>
      <c r="F23" s="50">
        <f>+[3]Cuadro62!E11</f>
        <v>0</v>
      </c>
      <c r="G23" s="51">
        <f>+[3]Cuadro62!F11</f>
        <v>0</v>
      </c>
      <c r="H23" s="27" t="str">
        <f t="shared" si="0"/>
        <v/>
      </c>
      <c r="I23" s="26">
        <v>0</v>
      </c>
      <c r="J23" s="27">
        <v>0</v>
      </c>
      <c r="K23" s="26">
        <v>0</v>
      </c>
      <c r="L23" s="18"/>
    </row>
    <row r="24" spans="1:14" s="22" customFormat="1">
      <c r="A24" s="16"/>
      <c r="B24" s="11" t="str">
        <f>+[3]Cuadro62!A12</f>
        <v>Cúcuta</v>
      </c>
      <c r="C24" s="50">
        <f>+[3]Cuadro62!B12</f>
        <v>0</v>
      </c>
      <c r="D24" s="50">
        <f>+[3]Cuadro62!C12</f>
        <v>0</v>
      </c>
      <c r="E24" s="50">
        <f>+[3]Cuadro62!D12</f>
        <v>0</v>
      </c>
      <c r="F24" s="50">
        <f>+[3]Cuadro62!E12</f>
        <v>0</v>
      </c>
      <c r="G24" s="51">
        <f>+[3]Cuadro62!F12</f>
        <v>0</v>
      </c>
      <c r="H24" s="27" t="str">
        <f t="shared" si="0"/>
        <v/>
      </c>
      <c r="I24" s="26">
        <v>0</v>
      </c>
      <c r="J24" s="27">
        <v>0</v>
      </c>
      <c r="K24" s="26">
        <v>0</v>
      </c>
      <c r="L24" s="18"/>
      <c r="M24" s="9"/>
    </row>
    <row r="25" spans="1:14" s="22" customFormat="1">
      <c r="A25" s="16"/>
      <c r="B25" s="11" t="str">
        <f>+[3]Cuadro62!A13</f>
        <v>Pasto</v>
      </c>
      <c r="C25" s="50">
        <f>+[3]Cuadro62!B13</f>
        <v>0</v>
      </c>
      <c r="D25" s="50">
        <f>+[3]Cuadro62!C13</f>
        <v>0</v>
      </c>
      <c r="E25" s="50">
        <f>+[3]Cuadro62!D13</f>
        <v>0</v>
      </c>
      <c r="F25" s="50">
        <f>+[3]Cuadro62!E13</f>
        <v>0</v>
      </c>
      <c r="G25" s="51">
        <f>+[3]Cuadro62!F13</f>
        <v>0</v>
      </c>
      <c r="H25" s="27" t="str">
        <f t="shared" si="0"/>
        <v/>
      </c>
      <c r="I25" s="26">
        <v>0</v>
      </c>
      <c r="J25" s="27">
        <v>0</v>
      </c>
      <c r="K25" s="26">
        <v>0</v>
      </c>
      <c r="L25" s="18"/>
      <c r="M25" s="9"/>
    </row>
    <row r="26" spans="1:14" s="22" customFormat="1">
      <c r="A26" s="16"/>
      <c r="B26" s="11" t="str">
        <f>+[3]Cuadro62!A14</f>
        <v>Pereira</v>
      </c>
      <c r="C26" s="50">
        <f>+[3]Cuadro62!B14</f>
        <v>0</v>
      </c>
      <c r="D26" s="50">
        <f>+[3]Cuadro62!C14</f>
        <v>0.11133333333333301</v>
      </c>
      <c r="E26" s="50">
        <f>+[3]Cuadro62!D14</f>
        <v>0</v>
      </c>
      <c r="F26" s="50">
        <f>+[3]Cuadro62!E14</f>
        <v>0</v>
      </c>
      <c r="G26" s="51">
        <f>+[3]Cuadro62!F14</f>
        <v>0</v>
      </c>
      <c r="H26" s="27" t="str">
        <f t="shared" si="0"/>
        <v/>
      </c>
      <c r="I26" s="26">
        <v>0</v>
      </c>
      <c r="J26" s="27">
        <v>0</v>
      </c>
      <c r="K26" s="26" t="str">
        <f>IF(F26=0,"",F26/$F$13*100)</f>
        <v/>
      </c>
      <c r="L26" s="18"/>
      <c r="M26" s="9"/>
    </row>
    <row r="27" spans="1:14" s="22" customFormat="1">
      <c r="A27" s="16"/>
      <c r="B27" s="11" t="str">
        <f>+[3]Cuadro62!A15</f>
        <v>Villavicencio</v>
      </c>
      <c r="C27" s="50">
        <f>+[3]Cuadro62!B15</f>
        <v>6.0666666666666702E-2</v>
      </c>
      <c r="D27" s="50">
        <f>+[3]Cuadro62!C15</f>
        <v>0</v>
      </c>
      <c r="E27" s="50">
        <f>+[3]Cuadro62!D15</f>
        <v>0</v>
      </c>
      <c r="F27" s="50">
        <f>+[3]Cuadro62!E15</f>
        <v>6.7666666666666694E-2</v>
      </c>
      <c r="G27" s="51">
        <f>+[3]Cuadro62!F15</f>
        <v>0</v>
      </c>
      <c r="H27" s="27" t="str">
        <f t="shared" si="0"/>
        <v/>
      </c>
      <c r="I27" s="26">
        <v>0</v>
      </c>
      <c r="J27" s="27">
        <v>0</v>
      </c>
      <c r="K27" s="26">
        <v>0</v>
      </c>
      <c r="L27" s="18"/>
      <c r="M27" s="9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148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54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+[3]Cuadro63!A2</f>
        <v>Colombia</v>
      </c>
      <c r="C13" s="25">
        <f>+[3]Cuadro63!B2</f>
        <v>156.07666666666699</v>
      </c>
      <c r="D13" s="25">
        <f>+[3]Cuadro63!C2</f>
        <v>172.51499999999999</v>
      </c>
      <c r="E13" s="25">
        <f>+[3]Cuadro63!D2</f>
        <v>198.64533333333301</v>
      </c>
      <c r="F13" s="25">
        <f>+[3]Cuadro63!E2</f>
        <v>204.713666666667</v>
      </c>
      <c r="G13" s="25">
        <f>+[3]Cuadro63!F2</f>
        <v>153.113</v>
      </c>
      <c r="H13" s="27">
        <f>IF(OR(OR(G13=0,F13=0),G13=""),"",(G13/F13-1)*100)</f>
        <v>-25.206263708171374</v>
      </c>
      <c r="I13" s="26">
        <f>IF(OR(OR(G13=0,F13=0),F13=""),"",(F13/E13-1)*100)</f>
        <v>3.0548582398113089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142.15266666666699</v>
      </c>
      <c r="D14" s="24">
        <f>D13-SUM(D15:D27)</f>
        <v>154.36133333333333</v>
      </c>
      <c r="E14" s="24">
        <f>E13-SUM(E15:E27)</f>
        <v>180.33666666666636</v>
      </c>
      <c r="F14" s="24">
        <f>F13-SUM(F15:F27)</f>
        <v>187.606666666667</v>
      </c>
      <c r="G14" s="25">
        <f>G13-SUM(G15:G27)</f>
        <v>136.05299999900001</v>
      </c>
      <c r="H14" s="27">
        <f>IF(OR(OR(G14=0,F14=0),G14=""),"",(G14/F14-1)*100)</f>
        <v>-27.479656018442967</v>
      </c>
      <c r="I14" s="26">
        <f>IF(OR(OR(G14=0,F14=0),F14=""),"",(F14/E14-1)*100)</f>
        <v>4.031348773590504</v>
      </c>
      <c r="J14" s="27">
        <f>IF(G14=0,"",G14/$G$13*100)</f>
        <v>88.857902332917533</v>
      </c>
      <c r="K14" s="26">
        <f>IF(F14=0,"",F14/$F$13*100)</f>
        <v>91.643449956931732</v>
      </c>
      <c r="L14" s="18"/>
    </row>
    <row r="15" spans="1:15">
      <c r="A15" s="16"/>
      <c r="B15" s="12" t="str">
        <f>+[3]Cuadro63!A3</f>
        <v>Bogotá</v>
      </c>
      <c r="C15" s="97">
        <f>+[3]Cuadro63!B3</f>
        <v>5.6070000000000002</v>
      </c>
      <c r="D15" s="97">
        <f>+[3]Cuadro63!C3</f>
        <v>2.7069999999999999</v>
      </c>
      <c r="E15" s="97">
        <f>+[3]Cuadro63!D3</f>
        <v>6.6790000000000003</v>
      </c>
      <c r="F15" s="97">
        <f>+[3]Cuadro63!E3</f>
        <v>2.8603333333333301</v>
      </c>
      <c r="G15" s="97">
        <f>+[3]Cuadro63!F3</f>
        <v>6.1443333329999996</v>
      </c>
      <c r="H15" s="47">
        <f>IF(OR(OR(G15=0,F15=0),G15=""),"",(G15/F15-1)*100)</f>
        <v>114.81179348560798</v>
      </c>
      <c r="I15" s="33">
        <f>IF(OR(OR(G15=0,F15=0),F15=""),"",(F15/E15-1)*100)</f>
        <v>-57.174227678794274</v>
      </c>
      <c r="J15" s="47">
        <f>IF(G15=0,"",G15/$G$13*100)</f>
        <v>4.0129403336098175</v>
      </c>
      <c r="K15" s="33">
        <f>IF(F15=0,"",F15/$F$13*100)</f>
        <v>1.3972361395835771</v>
      </c>
      <c r="L15" s="18"/>
      <c r="N15" s="22" t="s">
        <v>2</v>
      </c>
      <c r="O15" s="31">
        <f>J15</f>
        <v>4.0129403336098175</v>
      </c>
    </row>
    <row r="16" spans="1:15">
      <c r="A16" s="16"/>
      <c r="B16" s="11" t="str">
        <f>+[3]Cuadro63!A4</f>
        <v>Medellín</v>
      </c>
      <c r="C16" s="52">
        <f>+[3]Cuadro63!B4</f>
        <v>0.96399999999999997</v>
      </c>
      <c r="D16" s="52">
        <f>+[3]Cuadro63!C4</f>
        <v>5.3746666666666698</v>
      </c>
      <c r="E16" s="52">
        <f>+[3]Cuadro63!D4</f>
        <v>2.8879999999999999</v>
      </c>
      <c r="F16" s="52">
        <f>+[3]Cuadro63!E4</f>
        <v>5.5253333333333297</v>
      </c>
      <c r="G16" s="53">
        <f>+[3]Cuadro63!F4</f>
        <v>2.4409999999999998</v>
      </c>
      <c r="H16" s="27">
        <f>IF(OR(OR(G16=0,F16=0),G16=""),"",(G16/F16-1)*100)</f>
        <v>-55.821669884169857</v>
      </c>
      <c r="I16" s="26">
        <f>IF(OR(OR(G16=0,F16=0),F16=""),"",(F16/E16-1)*100)</f>
        <v>91.320406278854918</v>
      </c>
      <c r="J16" s="27">
        <f>IF(G16=0,"",G16/$G$13*100)</f>
        <v>1.5942473859175903</v>
      </c>
      <c r="K16" s="26">
        <f>IF(F16=0,"",F16/$F$13*100)</f>
        <v>2.6990544516650021</v>
      </c>
      <c r="L16" s="18"/>
      <c r="N16" s="22" t="s">
        <v>12</v>
      </c>
      <c r="O16" s="31">
        <f>100-O15</f>
        <v>95.987059666390181</v>
      </c>
    </row>
    <row r="17" spans="1:14">
      <c r="A17" s="16"/>
      <c r="B17" s="11" t="str">
        <f>+[3]Cuadro63!A5</f>
        <v>Bucaramanga</v>
      </c>
      <c r="C17" s="52">
        <f>+[3]Cuadro63!B5</f>
        <v>1.4423333333333299</v>
      </c>
      <c r="D17" s="52">
        <f>+[3]Cuadro63!C5</f>
        <v>0.76866666666666705</v>
      </c>
      <c r="E17" s="52">
        <f>+[3]Cuadro63!D5</f>
        <v>0.36199999999999999</v>
      </c>
      <c r="F17" s="52">
        <f>+[3]Cuadro63!E5</f>
        <v>0.83199999999999996</v>
      </c>
      <c r="G17" s="53">
        <f>+[3]Cuadro63!F5</f>
        <v>1.5276666670000001</v>
      </c>
      <c r="H17" s="27">
        <f t="shared" ref="H17:H27" si="0">IF(OR(OR(G17=0,F17=0),G17=""),"",(G17/F17-1)*100)</f>
        <v>83.613782091346181</v>
      </c>
      <c r="I17" s="26">
        <f t="shared" ref="I17:I27" si="1">IF(OR(OR(G17=0,F17=0),F17=""),"",(F17/E17-1)*100)</f>
        <v>129.8342541436464</v>
      </c>
      <c r="J17" s="27">
        <f t="shared" ref="J17:J27" si="2">IF(G17=0,"",G17/$G$13*100)</f>
        <v>0.9977380542475166</v>
      </c>
      <c r="K17" s="26">
        <f t="shared" ref="K17:K27" si="3">IF(F17=0,"",F17/$F$13*100)</f>
        <v>0.40642132669859132</v>
      </c>
      <c r="L17" s="18"/>
    </row>
    <row r="18" spans="1:14">
      <c r="A18" s="16"/>
      <c r="B18" s="11" t="str">
        <f>+[3]Cuadro63!A6</f>
        <v>Pereira</v>
      </c>
      <c r="C18" s="52">
        <f>+[3]Cuadro63!B6</f>
        <v>0.913333333333333</v>
      </c>
      <c r="D18" s="52">
        <f>+[3]Cuadro63!C6</f>
        <v>1.4203333333333299</v>
      </c>
      <c r="E18" s="52">
        <f>+[3]Cuadro63!D6</f>
        <v>1.74033333333333</v>
      </c>
      <c r="F18" s="52">
        <f>+[3]Cuadro63!E6</f>
        <v>1.3376666666666699</v>
      </c>
      <c r="G18" s="53">
        <f>+[3]Cuadro63!F6</f>
        <v>1.3613333329999999</v>
      </c>
      <c r="H18" s="27">
        <f t="shared" si="0"/>
        <v>1.7692499127831995</v>
      </c>
      <c r="I18" s="26">
        <f t="shared" si="1"/>
        <v>-23.137330013407052</v>
      </c>
      <c r="J18" s="27">
        <f t="shared" si="2"/>
        <v>0.88910369008510048</v>
      </c>
      <c r="K18" s="26">
        <f t="shared" si="3"/>
        <v>0.65343300642686342</v>
      </c>
      <c r="L18" s="18"/>
    </row>
    <row r="19" spans="1:14">
      <c r="A19" s="16"/>
      <c r="B19" s="11" t="str">
        <f>+[3]Cuadro63!A7</f>
        <v>Cúcuta</v>
      </c>
      <c r="C19" s="52">
        <f>+[3]Cuadro63!B7</f>
        <v>0</v>
      </c>
      <c r="D19" s="52">
        <f>+[3]Cuadro63!C7</f>
        <v>0.54166666666666696</v>
      </c>
      <c r="E19" s="52">
        <f>+[3]Cuadro63!D7</f>
        <v>0.76366666666666705</v>
      </c>
      <c r="F19" s="52">
        <f>+[3]Cuadro63!E7</f>
        <v>1.28266666666667</v>
      </c>
      <c r="G19" s="53">
        <f>+[3]Cuadro63!F7</f>
        <v>1.0229999999999999</v>
      </c>
      <c r="H19" s="27">
        <f t="shared" si="0"/>
        <v>-20.244282744282959</v>
      </c>
      <c r="I19" s="26">
        <f t="shared" si="1"/>
        <v>67.961588825840579</v>
      </c>
      <c r="J19" s="27">
        <f t="shared" si="2"/>
        <v>0.66813399254145622</v>
      </c>
      <c r="K19" s="26">
        <f t="shared" si="3"/>
        <v>0.62656621199366325</v>
      </c>
      <c r="L19" s="18"/>
    </row>
    <row r="20" spans="1:14">
      <c r="A20" s="16"/>
      <c r="B20" s="11" t="str">
        <f>+[3]Cuadro63!A8</f>
        <v>Cali</v>
      </c>
      <c r="C20" s="52">
        <f>+[3]Cuadro63!B8</f>
        <v>1.1666666666666701</v>
      </c>
      <c r="D20" s="52">
        <f>+[3]Cuadro63!C8</f>
        <v>2.0013333333333301</v>
      </c>
      <c r="E20" s="52">
        <f>+[3]Cuadro63!D8</f>
        <v>2.1606666666666698</v>
      </c>
      <c r="F20" s="52">
        <f>+[3]Cuadro63!E8</f>
        <v>0.95433333333333303</v>
      </c>
      <c r="G20" s="53">
        <f>+[3]Cuadro63!F8</f>
        <v>1.0136666670000001</v>
      </c>
      <c r="H20" s="27">
        <f t="shared" si="0"/>
        <v>6.2172546629410075</v>
      </c>
      <c r="I20" s="26">
        <f t="shared" si="1"/>
        <v>-55.831533477321891</v>
      </c>
      <c r="J20" s="27">
        <f t="shared" si="2"/>
        <v>0.66203827695884743</v>
      </c>
      <c r="K20" s="26">
        <f t="shared" si="3"/>
        <v>0.46617959068031517</v>
      </c>
      <c r="L20" s="18"/>
    </row>
    <row r="21" spans="1:14">
      <c r="A21" s="16"/>
      <c r="B21" s="11" t="str">
        <f>+[3]Cuadro63!A9</f>
        <v>Villavicencio</v>
      </c>
      <c r="C21" s="52">
        <f>+[3]Cuadro63!B9</f>
        <v>1.19766666666667</v>
      </c>
      <c r="D21" s="52">
        <f>+[3]Cuadro63!C9</f>
        <v>2.1560000000000001</v>
      </c>
      <c r="E21" s="52">
        <f>+[3]Cuadro63!D9</f>
        <v>1.12533333333333</v>
      </c>
      <c r="F21" s="52">
        <f>+[3]Cuadro63!E9</f>
        <v>0.56833333333333302</v>
      </c>
      <c r="G21" s="53">
        <f>+[3]Cuadro63!F9</f>
        <v>0.99366666699999995</v>
      </c>
      <c r="H21" s="27">
        <f t="shared" si="0"/>
        <v>74.83870973607047</v>
      </c>
      <c r="I21" s="26">
        <f t="shared" si="1"/>
        <v>-49.496445497630205</v>
      </c>
      <c r="J21" s="27">
        <f t="shared" si="2"/>
        <v>0.64897602881531935</v>
      </c>
      <c r="K21" s="26">
        <f t="shared" si="3"/>
        <v>0.27762354247640142</v>
      </c>
      <c r="L21" s="18"/>
    </row>
    <row r="22" spans="1:14">
      <c r="A22" s="16"/>
      <c r="B22" s="11" t="str">
        <f>+[3]Cuadro63!A10</f>
        <v>Ibagué</v>
      </c>
      <c r="C22" s="52">
        <f>+[3]Cuadro63!B10</f>
        <v>1.47766666666667</v>
      </c>
      <c r="D22" s="52">
        <f>+[3]Cuadro63!C10</f>
        <v>0.96499999999999997</v>
      </c>
      <c r="E22" s="52">
        <f>+[3]Cuadro63!D10</f>
        <v>0.86299999999999999</v>
      </c>
      <c r="F22" s="52">
        <f>+[3]Cuadro63!E10</f>
        <v>1.81833333333333</v>
      </c>
      <c r="G22" s="53">
        <f>+[3]Cuadro63!F10</f>
        <v>0.91600000000000004</v>
      </c>
      <c r="H22" s="27">
        <f t="shared" si="0"/>
        <v>-49.624197983501283</v>
      </c>
      <c r="I22" s="26">
        <f t="shared" si="1"/>
        <v>110.6991116261101</v>
      </c>
      <c r="J22" s="27">
        <f t="shared" si="2"/>
        <v>0.59825096497358154</v>
      </c>
      <c r="K22" s="26">
        <f t="shared" si="3"/>
        <v>0.88823250686731248</v>
      </c>
      <c r="L22" s="18"/>
    </row>
    <row r="23" spans="1:14">
      <c r="A23" s="16"/>
      <c r="B23" s="11" t="str">
        <f>+[3]Cuadro63!A11</f>
        <v>Manizales</v>
      </c>
      <c r="C23" s="52">
        <f>+[3]Cuadro63!B11</f>
        <v>0.109</v>
      </c>
      <c r="D23" s="52">
        <f>+[3]Cuadro63!C11</f>
        <v>0.954666666666667</v>
      </c>
      <c r="E23" s="52">
        <f>+[3]Cuadro63!D11</f>
        <v>0.52</v>
      </c>
      <c r="F23" s="52">
        <f>+[3]Cuadro63!E11</f>
        <v>0.953666666666667</v>
      </c>
      <c r="G23" s="53">
        <f>+[3]Cuadro63!F11</f>
        <v>0.423666667</v>
      </c>
      <c r="H23" s="27">
        <f t="shared" si="0"/>
        <v>-55.574973750436918</v>
      </c>
      <c r="I23" s="26">
        <f t="shared" si="1"/>
        <v>83.397435897435955</v>
      </c>
      <c r="J23" s="27">
        <f t="shared" si="2"/>
        <v>0.27670195672477194</v>
      </c>
      <c r="K23" s="26">
        <f t="shared" si="3"/>
        <v>0.46585393256597368</v>
      </c>
      <c r="L23" s="18"/>
    </row>
    <row r="24" spans="1:14">
      <c r="A24" s="16"/>
      <c r="B24" s="11" t="str">
        <f>+[3]Cuadro63!A12</f>
        <v>Pasto</v>
      </c>
      <c r="C24" s="52">
        <f>+[3]Cuadro63!B12</f>
        <v>0.46933333333333299</v>
      </c>
      <c r="D24" s="52">
        <f>+[3]Cuadro63!C12</f>
        <v>0.41866666666666702</v>
      </c>
      <c r="E24" s="52">
        <f>+[3]Cuadro63!D12</f>
        <v>0.43266666666666698</v>
      </c>
      <c r="F24" s="52">
        <f>+[3]Cuadro63!E12</f>
        <v>0.36366666666666703</v>
      </c>
      <c r="G24" s="53">
        <f>+[3]Cuadro63!F12</f>
        <v>0.38966666700000002</v>
      </c>
      <c r="H24" s="27">
        <f t="shared" si="0"/>
        <v>7.1494043079742386</v>
      </c>
      <c r="I24" s="26">
        <f t="shared" si="1"/>
        <v>-15.94761171032355</v>
      </c>
      <c r="J24" s="27">
        <f t="shared" si="2"/>
        <v>0.25449613488077438</v>
      </c>
      <c r="K24" s="26">
        <f t="shared" si="3"/>
        <v>0.17764650137346299</v>
      </c>
      <c r="L24" s="18"/>
    </row>
    <row r="25" spans="1:14">
      <c r="A25" s="16"/>
      <c r="B25" s="11" t="str">
        <f>+[3]Cuadro63!A13</f>
        <v>Barranquilla</v>
      </c>
      <c r="C25" s="52">
        <f>+[3]Cuadro63!B13</f>
        <v>0.14833333333333301</v>
      </c>
      <c r="D25" s="52">
        <f>+[3]Cuadro63!C13</f>
        <v>0.461666666666667</v>
      </c>
      <c r="E25" s="52">
        <f>+[3]Cuadro63!D13</f>
        <v>0.27933333333333299</v>
      </c>
      <c r="F25" s="52">
        <f>+[3]Cuadro63!E13</f>
        <v>0</v>
      </c>
      <c r="G25" s="53">
        <f>+[3]Cuadro63!F13</f>
        <v>0.37233333299999999</v>
      </c>
      <c r="H25" s="27" t="str">
        <f t="shared" si="0"/>
        <v/>
      </c>
      <c r="I25" s="26" t="str">
        <f t="shared" si="1"/>
        <v/>
      </c>
      <c r="J25" s="27">
        <f t="shared" si="2"/>
        <v>0.24317551938764179</v>
      </c>
      <c r="K25" s="26" t="str">
        <f t="shared" si="3"/>
        <v/>
      </c>
      <c r="L25" s="18"/>
    </row>
    <row r="26" spans="1:14">
      <c r="A26" s="16"/>
      <c r="B26" s="11" t="str">
        <f>+[3]Cuadro63!A14</f>
        <v>Montería</v>
      </c>
      <c r="C26" s="52">
        <f>+[3]Cuadro63!B14</f>
        <v>0.13</v>
      </c>
      <c r="D26" s="52">
        <f>+[3]Cuadro63!C14</f>
        <v>0.23066666666666699</v>
      </c>
      <c r="E26" s="52">
        <f>+[3]Cuadro63!D14</f>
        <v>0.29366666666666702</v>
      </c>
      <c r="F26" s="52">
        <f>+[3]Cuadro63!E14</f>
        <v>0.43466666666666698</v>
      </c>
      <c r="G26" s="53">
        <f>+[3]Cuadro63!F14</f>
        <v>0.23166666699999999</v>
      </c>
      <c r="H26" s="27">
        <f t="shared" si="0"/>
        <v>-46.702453911042987</v>
      </c>
      <c r="I26" s="26">
        <f t="shared" si="1"/>
        <v>48.013620885357476</v>
      </c>
      <c r="J26" s="27">
        <f t="shared" si="2"/>
        <v>0.15130437454690326</v>
      </c>
      <c r="K26" s="26">
        <f t="shared" si="3"/>
        <v>0.21232909055086679</v>
      </c>
      <c r="L26" s="18"/>
    </row>
    <row r="27" spans="1:14">
      <c r="A27" s="16"/>
      <c r="B27" s="11" t="str">
        <f>+[3]Cuadro63!A15</f>
        <v>Cartagena</v>
      </c>
      <c r="C27" s="52">
        <f>+[3]Cuadro63!B15</f>
        <v>0.29866666666666702</v>
      </c>
      <c r="D27" s="52">
        <f>+[3]Cuadro63!C15</f>
        <v>0.15333333333333299</v>
      </c>
      <c r="E27" s="52">
        <f>+[3]Cuadro63!D15</f>
        <v>0.20100000000000001</v>
      </c>
      <c r="F27" s="52">
        <f>+[3]Cuadro63!E15</f>
        <v>0.17599999999999999</v>
      </c>
      <c r="G27" s="53">
        <f>+[3]Cuadro63!F15</f>
        <v>0.222</v>
      </c>
      <c r="H27" s="27">
        <f t="shared" si="0"/>
        <v>26.136363636363647</v>
      </c>
      <c r="I27" s="26">
        <f t="shared" si="1"/>
        <v>-12.437810945273641</v>
      </c>
      <c r="J27" s="27">
        <f t="shared" si="2"/>
        <v>0.14499095439316059</v>
      </c>
      <c r="K27" s="26">
        <f t="shared" si="3"/>
        <v>8.5973742186240473E-2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149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54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+[3]Cuadro64!A2</f>
        <v>Colombia</v>
      </c>
      <c r="C13" s="25">
        <f>+[3]Cuadro64!B2</f>
        <v>15.7473333333333</v>
      </c>
      <c r="D13" s="25">
        <f>+[3]Cuadro64!C2</f>
        <v>20.193999999999999</v>
      </c>
      <c r="E13" s="25">
        <f>+[3]Cuadro64!D2</f>
        <v>26.906666666666698</v>
      </c>
      <c r="F13" s="25">
        <f>+[3]Cuadro64!E2</f>
        <v>32.744333333333302</v>
      </c>
      <c r="G13" s="25">
        <f>+[3]Cuadro64!F2</f>
        <v>29.17433333</v>
      </c>
      <c r="H13" s="27">
        <f t="shared" ref="H13:H27" si="0">IF(OR(OR(G13=0,F13=0),G13=""),"",(G13/F13-1)*100)</f>
        <v>-10.902649832540911</v>
      </c>
      <c r="I13" s="27">
        <f>IF(OR(OR(OR(G13=0,F13=0),E13=0),F13=""),"",(F13/E13-1)*100)</f>
        <v>21.695986124875844</v>
      </c>
      <c r="J13" s="27">
        <f t="shared" ref="J13:J22" si="1">IF(G13=0,"",G13/$G$13*100)</f>
        <v>100</v>
      </c>
      <c r="K13" s="26">
        <f t="shared" ref="K13:K18" si="2">IF(F13=0,"",F13/$F$13*100)</f>
        <v>100</v>
      </c>
      <c r="L13" s="18"/>
    </row>
    <row r="14" spans="1:15">
      <c r="A14" s="16"/>
      <c r="B14" s="11" t="s">
        <v>3</v>
      </c>
      <c r="C14" s="24">
        <f>C13-SUM(C16:C27)</f>
        <v>14.946666666666633</v>
      </c>
      <c r="D14" s="24">
        <f>D13-SUM(D16:D27)</f>
        <v>17.658999999999999</v>
      </c>
      <c r="E14" s="24">
        <f>E13-SUM(E16:E27)</f>
        <v>22.779000000000035</v>
      </c>
      <c r="F14" s="24">
        <f>F13-SUM(F16:F27)</f>
        <v>28.726666666666635</v>
      </c>
      <c r="G14" s="25">
        <f>G13-SUM(G16:G27)</f>
        <v>24.906999997</v>
      </c>
      <c r="H14" s="27">
        <f t="shared" si="0"/>
        <v>-13.296588546066278</v>
      </c>
      <c r="I14" s="26">
        <f>IF(OR(OR(OR(G14=0,F14=0),E14=0),F14=""),"",(F14/E14-1)*100)</f>
        <v>26.110306276248263</v>
      </c>
      <c r="J14" s="27">
        <f t="shared" si="1"/>
        <v>85.372987671283312</v>
      </c>
      <c r="K14" s="26">
        <f t="shared" si="2"/>
        <v>87.73019250150152</v>
      </c>
      <c r="L14" s="160"/>
    </row>
    <row r="15" spans="1:15">
      <c r="A15" s="16"/>
      <c r="B15" s="12" t="str">
        <f>+[3]Cuadro64!A10</f>
        <v>Bogotá</v>
      </c>
      <c r="C15" s="97">
        <f>+[3]Cuadro64!B10</f>
        <v>0.88733333333333297</v>
      </c>
      <c r="D15" s="97">
        <f>+[3]Cuadro64!C10</f>
        <v>0.90400000000000003</v>
      </c>
      <c r="E15" s="97">
        <f>+[3]Cuadro64!D10</f>
        <v>0</v>
      </c>
      <c r="F15" s="97">
        <f>+[3]Cuadro64!E10</f>
        <v>2.6423333333333301</v>
      </c>
      <c r="G15" s="97">
        <f>+[3]Cuadro64!F10</f>
        <v>0</v>
      </c>
      <c r="H15" s="97" t="str">
        <f>IF(OR(OR(G15=0,F15=0),G15=""),"",(G15/F15-1)*100)</f>
        <v/>
      </c>
      <c r="I15" s="97" t="str">
        <f>IF(OR(OR(OR(G15=0,F15=0),E15=0),F15=""),"",(F15/E15-1)*100)</f>
        <v/>
      </c>
      <c r="J15" s="47">
        <v>0</v>
      </c>
      <c r="K15" s="33">
        <f t="shared" si="2"/>
        <v>8.0695896490995871</v>
      </c>
      <c r="L15" s="160"/>
      <c r="N15" s="174" t="s">
        <v>2</v>
      </c>
      <c r="O15" s="175">
        <f>+J15</f>
        <v>0</v>
      </c>
    </row>
    <row r="16" spans="1:15">
      <c r="A16" s="16"/>
      <c r="B16" s="11" t="str">
        <f>+[3]Cuadro64!A3</f>
        <v>Villavicencio</v>
      </c>
      <c r="C16" s="24">
        <f>+[3]Cuadro64!B3</f>
        <v>5.1999999999999998E-2</v>
      </c>
      <c r="D16" s="24">
        <f>+[3]Cuadro64!C3</f>
        <v>0.237666666666667</v>
      </c>
      <c r="E16" s="24">
        <f>+[3]Cuadro64!D3</f>
        <v>0.59166666666666701</v>
      </c>
      <c r="F16" s="24">
        <f>+[3]Cuadro64!E3</f>
        <v>0.61499999999999999</v>
      </c>
      <c r="G16" s="25">
        <f>+[3]Cuadro64!F3</f>
        <v>1.104666667</v>
      </c>
      <c r="H16" s="27">
        <f t="shared" si="0"/>
        <v>79.6205962601626</v>
      </c>
      <c r="I16" s="26">
        <f t="shared" ref="I16:I27" si="3">IF(OR(OR(OR(G16=0,F16=0),E16=0),F16=""),"",(F16/E16-1)*100)</f>
        <v>3.943661971830914</v>
      </c>
      <c r="J16" s="27">
        <f t="shared" si="1"/>
        <v>3.7864332819700461</v>
      </c>
      <c r="K16" s="26">
        <f t="shared" si="2"/>
        <v>1.8781875744403629</v>
      </c>
      <c r="L16" s="160"/>
      <c r="N16" s="174" t="s">
        <v>12</v>
      </c>
      <c r="O16" s="175">
        <f>100-O15</f>
        <v>100</v>
      </c>
    </row>
    <row r="17" spans="1:14">
      <c r="A17" s="16"/>
      <c r="B17" s="11" t="str">
        <f>+[3]Cuadro64!A4</f>
        <v>Cali</v>
      </c>
      <c r="C17" s="24">
        <f>+[3]Cuadro64!B4</f>
        <v>0</v>
      </c>
      <c r="D17" s="24">
        <f>+[3]Cuadro64!C4</f>
        <v>0</v>
      </c>
      <c r="E17" s="24">
        <f>+[3]Cuadro64!D4</f>
        <v>0.96966666666666701</v>
      </c>
      <c r="F17" s="24">
        <f>+[3]Cuadro64!E4</f>
        <v>0.34633333333333299</v>
      </c>
      <c r="G17" s="25">
        <f>+[3]Cuadro64!F4</f>
        <v>1.0993333329999999</v>
      </c>
      <c r="H17" s="27">
        <f t="shared" si="0"/>
        <v>217.42059663137661</v>
      </c>
      <c r="I17" s="26">
        <f t="shared" si="3"/>
        <v>-64.283258851839165</v>
      </c>
      <c r="J17" s="27">
        <f t="shared" si="1"/>
        <v>3.7681523706646423</v>
      </c>
      <c r="K17" s="26">
        <f t="shared" si="2"/>
        <v>1.0576893711889079</v>
      </c>
      <c r="L17" s="160"/>
    </row>
    <row r="18" spans="1:14">
      <c r="A18" s="16"/>
      <c r="B18" s="11" t="str">
        <f>+[3]Cuadro64!A5</f>
        <v>Cúcuta</v>
      </c>
      <c r="C18" s="52">
        <f>+[3]Cuadro64!B5</f>
        <v>0</v>
      </c>
      <c r="D18" s="52">
        <f>+[3]Cuadro64!C5</f>
        <v>0.47699999999999998</v>
      </c>
      <c r="E18" s="52">
        <f>+[3]Cuadro64!D5</f>
        <v>0.211666666666667</v>
      </c>
      <c r="F18" s="52">
        <f>+[3]Cuadro64!E5</f>
        <v>0.31633333333333302</v>
      </c>
      <c r="G18" s="53">
        <f>+[3]Cuadro64!F5</f>
        <v>0.75800000000000001</v>
      </c>
      <c r="H18" s="27">
        <f t="shared" si="0"/>
        <v>139.62065331928369</v>
      </c>
      <c r="I18" s="26">
        <f t="shared" si="3"/>
        <v>49.448818897637416</v>
      </c>
      <c r="J18" s="27">
        <f t="shared" si="1"/>
        <v>2.5981741945086632</v>
      </c>
      <c r="K18" s="26">
        <f t="shared" si="2"/>
        <v>0.96607046511864647</v>
      </c>
      <c r="L18" s="160"/>
    </row>
    <row r="19" spans="1:14">
      <c r="A19" s="16"/>
      <c r="B19" s="11" t="str">
        <f>+[3]Cuadro64!A6</f>
        <v>Barranquilla</v>
      </c>
      <c r="C19" s="52">
        <f>+[3]Cuadro64!B6</f>
        <v>0</v>
      </c>
      <c r="D19" s="52">
        <f>+[3]Cuadro64!C6</f>
        <v>0.183</v>
      </c>
      <c r="E19" s="52">
        <f>+[3]Cuadro64!D6</f>
        <v>0.40699999999999997</v>
      </c>
      <c r="F19" s="52">
        <f>+[3]Cuadro64!E6</f>
        <v>0</v>
      </c>
      <c r="G19" s="53">
        <f>+[3]Cuadro64!F6</f>
        <v>0.51333333299999995</v>
      </c>
      <c r="H19" s="27" t="str">
        <f t="shared" si="0"/>
        <v/>
      </c>
      <c r="I19" s="26" t="str">
        <f t="shared" si="3"/>
        <v/>
      </c>
      <c r="J19" s="27">
        <f t="shared" si="1"/>
        <v>1.7595374920603197</v>
      </c>
      <c r="K19" s="26" t="str">
        <f t="shared" ref="K19:K27" si="4">IF(F19=0,"",F19/$F$13*100)</f>
        <v/>
      </c>
      <c r="L19" s="18"/>
    </row>
    <row r="20" spans="1:14">
      <c r="A20" s="16"/>
      <c r="B20" s="11" t="str">
        <f>+[3]Cuadro64!A7</f>
        <v>Medellín</v>
      </c>
      <c r="C20" s="52">
        <f>+[3]Cuadro64!B7</f>
        <v>0</v>
      </c>
      <c r="D20" s="52">
        <f>+[3]Cuadro64!C7</f>
        <v>1.3380000000000001</v>
      </c>
      <c r="E20" s="52">
        <f>+[3]Cuadro64!D7</f>
        <v>0.34133333333333299</v>
      </c>
      <c r="F20" s="52">
        <f>+[3]Cuadro64!E7</f>
        <v>0.95233333333333303</v>
      </c>
      <c r="G20" s="53">
        <f>+[3]Cuadro64!F7</f>
        <v>0.41066666699999999</v>
      </c>
      <c r="H20" s="27">
        <f t="shared" si="0"/>
        <v>-56.877843857192858</v>
      </c>
      <c r="I20" s="26">
        <f t="shared" si="3"/>
        <v>179.00390625000017</v>
      </c>
      <c r="J20" s="27">
        <f t="shared" si="1"/>
        <v>1.4076299957048581</v>
      </c>
      <c r="K20" s="26">
        <f t="shared" si="4"/>
        <v>2.9083912738081925</v>
      </c>
      <c r="L20" s="18"/>
    </row>
    <row r="21" spans="1:14">
      <c r="A21" s="16"/>
      <c r="B21" s="11" t="str">
        <f>+[3]Cuadro64!A8</f>
        <v>Cartagena</v>
      </c>
      <c r="C21" s="52">
        <f>+[3]Cuadro64!B8</f>
        <v>0.25700000000000001</v>
      </c>
      <c r="D21" s="52">
        <f>+[3]Cuadro64!C8</f>
        <v>0.12933333333333299</v>
      </c>
      <c r="E21" s="52">
        <f>+[3]Cuadro64!D8</f>
        <v>0</v>
      </c>
      <c r="F21" s="52">
        <f>+[3]Cuadro64!E8</f>
        <v>0.37</v>
      </c>
      <c r="G21" s="53">
        <f>+[3]Cuadro64!F8</f>
        <v>0.22700000000000001</v>
      </c>
      <c r="H21" s="27">
        <f t="shared" si="0"/>
        <v>-38.648648648648646</v>
      </c>
      <c r="I21" s="26" t="str">
        <f t="shared" si="3"/>
        <v/>
      </c>
      <c r="J21" s="27">
        <f t="shared" si="1"/>
        <v>0.77808119017607735</v>
      </c>
      <c r="K21" s="26">
        <f t="shared" si="4"/>
        <v>1.1299665081998933</v>
      </c>
      <c r="L21" s="18"/>
    </row>
    <row r="22" spans="1:14">
      <c r="A22" s="16"/>
      <c r="B22" s="11" t="str">
        <f>+[3]Cuadro64!A9</f>
        <v>Bucaramanga</v>
      </c>
      <c r="C22" s="52">
        <f>+[3]Cuadro64!B9</f>
        <v>9.9666666666666695E-2</v>
      </c>
      <c r="D22" s="52">
        <f>+[3]Cuadro64!C9</f>
        <v>0</v>
      </c>
      <c r="E22" s="52">
        <f>+[3]Cuadro64!D9</f>
        <v>1.15733333333333</v>
      </c>
      <c r="F22" s="52">
        <f>+[3]Cuadro64!E9</f>
        <v>0.81200000000000006</v>
      </c>
      <c r="G22" s="53">
        <f>+[3]Cuadro64!F9</f>
        <v>0.15433333299999999</v>
      </c>
      <c r="H22" s="27">
        <f t="shared" si="0"/>
        <v>-80.993431896551726</v>
      </c>
      <c r="I22" s="26">
        <f t="shared" si="3"/>
        <v>-29.83870967741915</v>
      </c>
      <c r="J22" s="27">
        <f t="shared" si="1"/>
        <v>0.52900380363207433</v>
      </c>
      <c r="K22" s="26">
        <f t="shared" si="4"/>
        <v>2.4798183909684144</v>
      </c>
      <c r="L22" s="18"/>
    </row>
    <row r="23" spans="1:14">
      <c r="A23" s="16"/>
      <c r="B23" s="11" t="str">
        <f>+[3]Cuadro64!A11</f>
        <v>Ibagué</v>
      </c>
      <c r="C23" s="52">
        <f>+[3]Cuadro64!B11</f>
        <v>0.152</v>
      </c>
      <c r="D23" s="52">
        <f>+[3]Cuadro64!C11</f>
        <v>0.17</v>
      </c>
      <c r="E23" s="52">
        <f>+[3]Cuadro64!D11</f>
        <v>0.25033333333333302</v>
      </c>
      <c r="F23" s="52">
        <f>+[3]Cuadro64!E11</f>
        <v>0.49266666666666697</v>
      </c>
      <c r="G23" s="53">
        <f>+[3]Cuadro64!F11</f>
        <v>0</v>
      </c>
      <c r="H23" s="27" t="str">
        <f t="shared" si="0"/>
        <v/>
      </c>
      <c r="I23" s="26" t="str">
        <f t="shared" si="3"/>
        <v/>
      </c>
      <c r="J23" s="27">
        <v>0</v>
      </c>
      <c r="K23" s="26">
        <f t="shared" si="4"/>
        <v>1.5045860352427416</v>
      </c>
      <c r="L23" s="18"/>
    </row>
    <row r="24" spans="1:14">
      <c r="A24" s="16"/>
      <c r="B24" s="11" t="str">
        <f>+[3]Cuadro64!A12</f>
        <v>Manizales</v>
      </c>
      <c r="C24" s="52">
        <f>+[3]Cuadro64!B12</f>
        <v>0</v>
      </c>
      <c r="D24" s="52">
        <f>+[3]Cuadro64!C12</f>
        <v>0</v>
      </c>
      <c r="E24" s="52">
        <f>+[3]Cuadro64!D12</f>
        <v>0</v>
      </c>
      <c r="F24" s="52">
        <f>+[3]Cuadro64!E12</f>
        <v>0</v>
      </c>
      <c r="G24" s="53">
        <f>+[3]Cuadro64!F12</f>
        <v>0</v>
      </c>
      <c r="H24" s="27" t="str">
        <f t="shared" si="0"/>
        <v/>
      </c>
      <c r="I24" s="26" t="str">
        <f t="shared" si="3"/>
        <v/>
      </c>
      <c r="J24" s="27">
        <v>0</v>
      </c>
      <c r="K24" s="26">
        <v>0</v>
      </c>
      <c r="L24" s="18"/>
    </row>
    <row r="25" spans="1:14">
      <c r="A25" s="16"/>
      <c r="B25" s="11" t="str">
        <f>+[3]Cuadro64!A13</f>
        <v>Montería</v>
      </c>
      <c r="C25" s="52">
        <f>+[3]Cuadro64!B13</f>
        <v>0</v>
      </c>
      <c r="D25" s="52">
        <f>+[3]Cuadro64!C13</f>
        <v>0</v>
      </c>
      <c r="E25" s="52">
        <f>+[3]Cuadro64!D13</f>
        <v>5.5333333333333297E-2</v>
      </c>
      <c r="F25" s="52">
        <f>+[3]Cuadro64!E13</f>
        <v>4.4999999999999998E-2</v>
      </c>
      <c r="G25" s="53">
        <f>+[3]Cuadro64!F13</f>
        <v>0</v>
      </c>
      <c r="H25" s="27" t="str">
        <f t="shared" si="0"/>
        <v/>
      </c>
      <c r="I25" s="26" t="str">
        <f t="shared" si="3"/>
        <v/>
      </c>
      <c r="J25" s="27">
        <v>0</v>
      </c>
      <c r="K25" s="26">
        <f t="shared" si="4"/>
        <v>0.13742835910539242</v>
      </c>
      <c r="L25" s="18"/>
    </row>
    <row r="26" spans="1:14">
      <c r="A26" s="16"/>
      <c r="B26" s="11" t="str">
        <f>+[3]Cuadro64!A14</f>
        <v>Pasto</v>
      </c>
      <c r="C26" s="52">
        <f>+[3]Cuadro64!B14</f>
        <v>0.14699999999999999</v>
      </c>
      <c r="D26" s="52">
        <f>+[3]Cuadro64!C14</f>
        <v>0</v>
      </c>
      <c r="E26" s="52">
        <f>+[3]Cuadro64!D14</f>
        <v>0</v>
      </c>
      <c r="F26" s="52">
        <f>+[3]Cuadro64!E14</f>
        <v>0</v>
      </c>
      <c r="G26" s="53">
        <f>+[3]Cuadro64!F14</f>
        <v>0</v>
      </c>
      <c r="H26" s="27" t="str">
        <f t="shared" si="0"/>
        <v/>
      </c>
      <c r="I26" s="26" t="str">
        <f t="shared" si="3"/>
        <v/>
      </c>
      <c r="J26" s="27">
        <v>0</v>
      </c>
      <c r="K26" s="26" t="str">
        <f t="shared" si="4"/>
        <v/>
      </c>
      <c r="L26" s="18"/>
    </row>
    <row r="27" spans="1:14">
      <c r="A27" s="16"/>
      <c r="B27" s="11" t="str">
        <f>+[3]Cuadro64!A15</f>
        <v>Pereira</v>
      </c>
      <c r="C27" s="52">
        <f>+[3]Cuadro64!B15</f>
        <v>9.2999999999999999E-2</v>
      </c>
      <c r="D27" s="52">
        <f>+[3]Cuadro64!C15</f>
        <v>0</v>
      </c>
      <c r="E27" s="52">
        <f>+[3]Cuadro64!D15</f>
        <v>0.14333333333333301</v>
      </c>
      <c r="F27" s="52">
        <f>+[3]Cuadro64!E15</f>
        <v>6.8000000000000005E-2</v>
      </c>
      <c r="G27" s="53">
        <f>+[3]Cuadro64!F15</f>
        <v>0</v>
      </c>
      <c r="H27" s="27" t="str">
        <f t="shared" si="0"/>
        <v/>
      </c>
      <c r="I27" s="26" t="str">
        <f t="shared" si="3"/>
        <v/>
      </c>
      <c r="J27" s="27">
        <v>0</v>
      </c>
      <c r="K27" s="26">
        <f t="shared" si="4"/>
        <v>0.20766952042592635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="85" zoomScaleNormal="85" zoomScaleSheetLayoutView="100" workbookViewId="0">
      <pane ySplit="11" topLeftCell="A30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150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+[3]Cuadro65!A2</f>
        <v>Colombia</v>
      </c>
      <c r="C13" s="25">
        <f>+[3]Cuadro65!B2</f>
        <v>234.19399999999999</v>
      </c>
      <c r="D13" s="25">
        <f>+[3]Cuadro65!C2</f>
        <v>274.07600000000002</v>
      </c>
      <c r="E13" s="25">
        <f>+[3]Cuadro65!D2</f>
        <v>271.97000000000003</v>
      </c>
      <c r="F13" s="25">
        <f>+[3]Cuadro65!E2</f>
        <v>238.237666666667</v>
      </c>
      <c r="G13" s="25">
        <f>+[3]Cuadro65!F2</f>
        <v>248.14500000000001</v>
      </c>
      <c r="H13" s="27">
        <f>IF(OR(OR(G13=0,F13=0),G13=""),"",(G13/F13-1)*100)</f>
        <v>4.1585923300680117</v>
      </c>
      <c r="I13" s="26">
        <f>IF(OR(OR(G13=0,F13=0),F13=""),"",(F13/E13-1)*100)</f>
        <v>-12.40296111090673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46.527999999999992</v>
      </c>
      <c r="D14" s="24">
        <f>D13-SUM(D15:D27)</f>
        <v>66.581333333333333</v>
      </c>
      <c r="E14" s="24">
        <f>E13-SUM(E15:E27)</f>
        <v>72.46700000000007</v>
      </c>
      <c r="F14" s="24">
        <f>F13-SUM(F15:F27)</f>
        <v>84.499666666666968</v>
      </c>
      <c r="G14" s="25">
        <f>G13-SUM(G15:G27)</f>
        <v>64.245666655000008</v>
      </c>
      <c r="H14" s="27">
        <f>IF(OR(OR(G14=0,F14=0),G14=""),"",(G14/F14-1)*100)</f>
        <v>-23.969325336589364</v>
      </c>
      <c r="I14" s="26">
        <f>IF(OR(OR(G14=0,F14=0),F14=""),"",(F14/E14-1)*100)</f>
        <v>16.604339446461005</v>
      </c>
      <c r="J14" s="27">
        <f>IF(G14=0,"",G14/$G$13*100)</f>
        <v>25.890373231376817</v>
      </c>
      <c r="K14" s="26">
        <f>IF(F14=0,"",F14/$F$13*100)</f>
        <v>35.468642657962086</v>
      </c>
      <c r="L14" s="18"/>
    </row>
    <row r="15" spans="1:15">
      <c r="A15" s="16"/>
      <c r="B15" s="12" t="str">
        <f>+[3]Cuadro65!A3</f>
        <v>Bogotá</v>
      </c>
      <c r="C15" s="97">
        <f>+[3]Cuadro65!B3</f>
        <v>55.376333333333299</v>
      </c>
      <c r="D15" s="97">
        <f>+[3]Cuadro65!C3</f>
        <v>70.582333333333295</v>
      </c>
      <c r="E15" s="97">
        <f>+[3]Cuadro65!D3</f>
        <v>69.681333333333299</v>
      </c>
      <c r="F15" s="97">
        <f>+[3]Cuadro65!E3</f>
        <v>46.8823333333333</v>
      </c>
      <c r="G15" s="97">
        <f>+[3]Cuadro65!F3</f>
        <v>61.85466667</v>
      </c>
      <c r="H15" s="47">
        <f>IF(OR(OR(G15=0,F15=0),G15=""),"",(G15/F15-1)*100)</f>
        <v>31.935981577993221</v>
      </c>
      <c r="I15" s="33">
        <f>IF(OR(OR(G15=0,F15=0),F15=""),"",(F15/E15-1)*100)</f>
        <v>-32.718949120759277</v>
      </c>
      <c r="J15" s="47">
        <f>IF(G15=0,"",G15/$G$13*100)</f>
        <v>24.926823699852907</v>
      </c>
      <c r="K15" s="33">
        <f>IF(F15=0,"",F15/$F$13*100)</f>
        <v>19.678808136972421</v>
      </c>
      <c r="L15" s="18"/>
      <c r="N15" s="22" t="s">
        <v>2</v>
      </c>
      <c r="O15" s="31">
        <f>J16</f>
        <v>18.072497934675287</v>
      </c>
    </row>
    <row r="16" spans="1:15">
      <c r="A16" s="16"/>
      <c r="B16" s="11" t="str">
        <f>+[3]Cuadro65!A4</f>
        <v>Medellín</v>
      </c>
      <c r="C16" s="24">
        <f>+[3]Cuadro65!B4</f>
        <v>49.576666666666704</v>
      </c>
      <c r="D16" s="24">
        <f>+[3]Cuadro65!C4</f>
        <v>58.901666666666699</v>
      </c>
      <c r="E16" s="24">
        <f>+[3]Cuadro65!D4</f>
        <v>45.349333333333298</v>
      </c>
      <c r="F16" s="24">
        <f>+[3]Cuadro65!E4</f>
        <v>39.901000000000003</v>
      </c>
      <c r="G16" s="25">
        <f>+[3]Cuadro65!F4</f>
        <v>44.845999999999997</v>
      </c>
      <c r="H16" s="27">
        <f>IF(OR(OR(G16=0,F16=0),G16=""),"",(G16/F16-1)*100)</f>
        <v>12.393173103430977</v>
      </c>
      <c r="I16" s="26">
        <f>IF(OR(OR(G16=0,F16=0),F16=""),"",(F16/E16-1)*100)</f>
        <v>-12.014142067505507</v>
      </c>
      <c r="J16" s="27">
        <f>IF(G16=0,"",G16/$G$13*100)</f>
        <v>18.072497934675287</v>
      </c>
      <c r="K16" s="26">
        <f>IF(F16=0,"",F16/$F$13*100)</f>
        <v>16.748401106458093</v>
      </c>
      <c r="L16" s="18"/>
      <c r="N16" s="22" t="s">
        <v>12</v>
      </c>
      <c r="O16" s="31">
        <f>100-O15</f>
        <v>81.927502065324717</v>
      </c>
    </row>
    <row r="17" spans="1:14">
      <c r="A17" s="16"/>
      <c r="B17" s="11" t="str">
        <f>+[3]Cuadro65!A5</f>
        <v>Cali</v>
      </c>
      <c r="C17" s="52">
        <f>+[3]Cuadro65!B5</f>
        <v>28.7893333333333</v>
      </c>
      <c r="D17" s="52">
        <f>+[3]Cuadro65!C5</f>
        <v>27.135999999999999</v>
      </c>
      <c r="E17" s="52">
        <f>+[3]Cuadro65!D5</f>
        <v>32.363666666666703</v>
      </c>
      <c r="F17" s="52">
        <f>+[3]Cuadro65!E5</f>
        <v>18.6026666666667</v>
      </c>
      <c r="G17" s="53">
        <f>+[3]Cuadro65!F5</f>
        <v>27.492666669999998</v>
      </c>
      <c r="H17" s="27">
        <f>IF(OR(OR(G17=0,F17=0),G17=""),"",(G17/F17-1)*100)</f>
        <v>47.788847494982534</v>
      </c>
      <c r="I17" s="26">
        <f>IF(OR(OR(G17=0,F17=0),F17=""),"",(F17/E17-1)*100)</f>
        <v>-42.519904007580479</v>
      </c>
      <c r="J17" s="27">
        <f>IF(G17=0,"",G17/$G$13*100)</f>
        <v>11.079274887666484</v>
      </c>
      <c r="K17" s="26">
        <f>IF(F17=0,"",F17/$F$13*100)</f>
        <v>7.8084489858166881</v>
      </c>
      <c r="L17" s="18"/>
    </row>
    <row r="18" spans="1:14">
      <c r="A18" s="16"/>
      <c r="B18" s="11" t="str">
        <f>+[3]Cuadro65!A6</f>
        <v>Bucaramanga</v>
      </c>
      <c r="C18" s="52">
        <f>+[3]Cuadro65!B6</f>
        <v>11.654666666666699</v>
      </c>
      <c r="D18" s="52">
        <f>+[3]Cuadro65!C6</f>
        <v>7.8596666666666701</v>
      </c>
      <c r="E18" s="52">
        <f>+[3]Cuadro65!D6</f>
        <v>12.0443333333333</v>
      </c>
      <c r="F18" s="52">
        <f>+[3]Cuadro65!E6</f>
        <v>9.1106666666666705</v>
      </c>
      <c r="G18" s="53">
        <f>+[3]Cuadro65!F6</f>
        <v>11.07966667</v>
      </c>
      <c r="H18" s="27">
        <f t="shared" ref="H18:H27" si="0">IF(OR(OR(G18=0,F18=0),G18=""),"",(G18/F18-1)*100)</f>
        <v>21.61202989170199</v>
      </c>
      <c r="I18" s="26">
        <f t="shared" ref="I18:I27" si="1">IF(OR(OR(G18=0,F18=0),F18=""),"",(F18/E18-1)*100)</f>
        <v>-24.3572357678574</v>
      </c>
      <c r="J18" s="27">
        <f t="shared" ref="J18:J27" si="2">IF(G18=0,"",G18/$G$13*100)</f>
        <v>4.4649969453343807</v>
      </c>
      <c r="K18" s="26">
        <f t="shared" ref="K18:K27" si="3">IF(F18=0,"",F18/$F$13*100)</f>
        <v>3.8241923681253835</v>
      </c>
      <c r="L18" s="18"/>
    </row>
    <row r="19" spans="1:14">
      <c r="A19" s="16"/>
      <c r="B19" s="11" t="str">
        <f>+[3]Cuadro65!A7</f>
        <v>Cúcuta</v>
      </c>
      <c r="C19" s="52">
        <f>+[3]Cuadro65!B7</f>
        <v>7.2063333333333297</v>
      </c>
      <c r="D19" s="52">
        <f>+[3]Cuadro65!C7</f>
        <v>8.1479999999999997</v>
      </c>
      <c r="E19" s="52">
        <f>+[3]Cuadro65!D7</f>
        <v>10.109666666666699</v>
      </c>
      <c r="F19" s="52">
        <f>+[3]Cuadro65!E7</f>
        <v>7.9939999999999998</v>
      </c>
      <c r="G19" s="53">
        <f>+[3]Cuadro65!F7</f>
        <v>9.5023333329999993</v>
      </c>
      <c r="H19" s="27">
        <f t="shared" si="0"/>
        <v>18.868317900925689</v>
      </c>
      <c r="I19" s="26">
        <f t="shared" si="1"/>
        <v>-20.927165419235973</v>
      </c>
      <c r="J19" s="27">
        <f t="shared" si="2"/>
        <v>3.8293470885973924</v>
      </c>
      <c r="K19" s="26">
        <f t="shared" si="3"/>
        <v>3.3554727561972379</v>
      </c>
      <c r="L19" s="18"/>
    </row>
    <row r="20" spans="1:14">
      <c r="A20" s="16"/>
      <c r="B20" s="11" t="str">
        <f>+[3]Cuadro65!A8</f>
        <v>Barranquilla</v>
      </c>
      <c r="C20" s="52">
        <f>+[3]Cuadro65!B8</f>
        <v>9.0329999999999995</v>
      </c>
      <c r="D20" s="52">
        <f>+[3]Cuadro65!C8</f>
        <v>10.6946666666667</v>
      </c>
      <c r="E20" s="52">
        <f>+[3]Cuadro65!D8</f>
        <v>5.734</v>
      </c>
      <c r="F20" s="52">
        <f>+[3]Cuadro65!E8</f>
        <v>6.0626666666666704</v>
      </c>
      <c r="G20" s="53">
        <f>+[3]Cuadro65!F8</f>
        <v>8.0296666670000008</v>
      </c>
      <c r="H20" s="27">
        <f t="shared" si="0"/>
        <v>32.44446888607866</v>
      </c>
      <c r="I20" s="26">
        <f t="shared" si="1"/>
        <v>5.7318916405069809</v>
      </c>
      <c r="J20" s="27">
        <f t="shared" si="2"/>
        <v>3.2358768731991381</v>
      </c>
      <c r="K20" s="26">
        <f t="shared" si="3"/>
        <v>2.5447977020146531</v>
      </c>
      <c r="L20" s="18"/>
    </row>
    <row r="21" spans="1:14">
      <c r="A21" s="16"/>
      <c r="B21" s="11" t="str">
        <f>+[3]Cuadro65!A9</f>
        <v>Pereira</v>
      </c>
      <c r="C21" s="52">
        <f>+[3]Cuadro65!B9</f>
        <v>4.7486666666666704</v>
      </c>
      <c r="D21" s="52">
        <f>+[3]Cuadro65!C9</f>
        <v>8.6583333333333297</v>
      </c>
      <c r="E21" s="52">
        <f>+[3]Cuadro65!D9</f>
        <v>8.2336666666666698</v>
      </c>
      <c r="F21" s="52">
        <f>+[3]Cuadro65!E9</f>
        <v>7.5839999999999996</v>
      </c>
      <c r="G21" s="53">
        <f>+[3]Cuadro65!F9</f>
        <v>6.8126666670000002</v>
      </c>
      <c r="H21" s="27">
        <f t="shared" si="0"/>
        <v>-10.170534454113922</v>
      </c>
      <c r="I21" s="26">
        <f t="shared" si="1"/>
        <v>-7.8903688109793535</v>
      </c>
      <c r="J21" s="27">
        <f t="shared" si="2"/>
        <v>2.7454378153901953</v>
      </c>
      <c r="K21" s="26">
        <f t="shared" si="3"/>
        <v>3.1833757046534719</v>
      </c>
      <c r="L21" s="18"/>
    </row>
    <row r="22" spans="1:14">
      <c r="A22" s="16"/>
      <c r="B22" s="11" t="str">
        <f>+[3]Cuadro65!A10</f>
        <v>Ibagué</v>
      </c>
      <c r="C22" s="52">
        <f>+[3]Cuadro65!B10</f>
        <v>8.3953333333333298</v>
      </c>
      <c r="D22" s="52">
        <f>+[3]Cuadro65!C10</f>
        <v>3.9703333333333299</v>
      </c>
      <c r="E22" s="52">
        <f>+[3]Cuadro65!D10</f>
        <v>4.2773333333333303</v>
      </c>
      <c r="F22" s="52">
        <f>+[3]Cuadro65!E10</f>
        <v>5.3203333333333296</v>
      </c>
      <c r="G22" s="53">
        <f>+[3]Cuadro65!F10</f>
        <v>3.7186666669999999</v>
      </c>
      <c r="H22" s="27">
        <f t="shared" si="0"/>
        <v>-30.104630029446731</v>
      </c>
      <c r="I22" s="26">
        <f t="shared" si="1"/>
        <v>24.38435162094763</v>
      </c>
      <c r="J22" s="27">
        <f t="shared" si="2"/>
        <v>1.4985861762276087</v>
      </c>
      <c r="K22" s="26">
        <f t="shared" si="3"/>
        <v>2.2332040973089851</v>
      </c>
      <c r="L22" s="18"/>
    </row>
    <row r="23" spans="1:14">
      <c r="A23" s="16"/>
      <c r="B23" s="11" t="str">
        <f>+[3]Cuadro65!A11</f>
        <v>Cartagena</v>
      </c>
      <c r="C23" s="52">
        <f>+[3]Cuadro65!B11</f>
        <v>3.4386666666666699</v>
      </c>
      <c r="D23" s="52">
        <f>+[3]Cuadro65!C11</f>
        <v>3.4849999999999999</v>
      </c>
      <c r="E23" s="52">
        <f>+[3]Cuadro65!D11</f>
        <v>4.1943333333333301</v>
      </c>
      <c r="F23" s="52">
        <f>+[3]Cuadro65!E11</f>
        <v>4.2506666666666701</v>
      </c>
      <c r="G23" s="53">
        <f>+[3]Cuadro65!F11</f>
        <v>3.2086666670000001</v>
      </c>
      <c r="H23" s="27">
        <f t="shared" si="0"/>
        <v>-24.513801748745358</v>
      </c>
      <c r="I23" s="26">
        <f t="shared" si="1"/>
        <v>1.3430819359454782</v>
      </c>
      <c r="J23" s="27">
        <f t="shared" si="2"/>
        <v>1.2930611807612484</v>
      </c>
      <c r="K23" s="26">
        <f t="shared" si="3"/>
        <v>1.7842126839724466</v>
      </c>
      <c r="L23" s="18"/>
    </row>
    <row r="24" spans="1:14">
      <c r="A24" s="16"/>
      <c r="B24" s="11" t="str">
        <f>+[3]Cuadro65!A12</f>
        <v>Manizales</v>
      </c>
      <c r="C24" s="52">
        <f>+[3]Cuadro65!B12</f>
        <v>4.4870000000000001</v>
      </c>
      <c r="D24" s="52">
        <f>+[3]Cuadro65!C12</f>
        <v>3.4870000000000001</v>
      </c>
      <c r="E24" s="52">
        <f>+[3]Cuadro65!D12</f>
        <v>3.3823333333333299</v>
      </c>
      <c r="F24" s="52">
        <f>+[3]Cuadro65!E12</f>
        <v>2.98633333333333</v>
      </c>
      <c r="G24" s="53">
        <f>+[3]Cuadro65!F12</f>
        <v>2.435333333</v>
      </c>
      <c r="H24" s="27">
        <f t="shared" si="0"/>
        <v>-18.450719957584461</v>
      </c>
      <c r="I24" s="26">
        <f t="shared" si="1"/>
        <v>-11.70789395880557</v>
      </c>
      <c r="J24" s="27">
        <f t="shared" si="2"/>
        <v>0.98141543573313994</v>
      </c>
      <c r="K24" s="26">
        <f t="shared" si="3"/>
        <v>1.2535101502281303</v>
      </c>
      <c r="L24" s="18"/>
    </row>
    <row r="25" spans="1:14">
      <c r="A25" s="16"/>
      <c r="B25" s="11" t="str">
        <f>+[3]Cuadro65!A13</f>
        <v>Pasto</v>
      </c>
      <c r="C25" s="52">
        <f>+[3]Cuadro65!B13</f>
        <v>2.9143333333333299</v>
      </c>
      <c r="D25" s="52">
        <f>+[3]Cuadro65!C13</f>
        <v>2.7213333333333298</v>
      </c>
      <c r="E25" s="52">
        <f>+[3]Cuadro65!D13</f>
        <v>1.839</v>
      </c>
      <c r="F25" s="52">
        <f>+[3]Cuadro65!E13</f>
        <v>1.83066666666667</v>
      </c>
      <c r="G25" s="53">
        <f>+[3]Cuadro65!F13</f>
        <v>2.0266666670000002</v>
      </c>
      <c r="H25" s="27">
        <f t="shared" si="0"/>
        <v>10.706482174071198</v>
      </c>
      <c r="I25" s="26">
        <f t="shared" si="1"/>
        <v>-0.45314482508591603</v>
      </c>
      <c r="J25" s="27">
        <f t="shared" si="2"/>
        <v>0.81672677950391914</v>
      </c>
      <c r="K25" s="26">
        <f t="shared" si="3"/>
        <v>0.76842033095802131</v>
      </c>
      <c r="L25" s="18"/>
    </row>
    <row r="26" spans="1:14">
      <c r="A26" s="16"/>
      <c r="B26" s="11" t="str">
        <f>+[3]Cuadro65!A14</f>
        <v>Villavicencio</v>
      </c>
      <c r="C26" s="52">
        <f>+[3]Cuadro65!B14</f>
        <v>1.73566666666667</v>
      </c>
      <c r="D26" s="52">
        <f>+[3]Cuadro65!C14</f>
        <v>0.91766666666666696</v>
      </c>
      <c r="E26" s="52">
        <f>+[3]Cuadro65!D14</f>
        <v>0.94133333333333302</v>
      </c>
      <c r="F26" s="52">
        <f>+[3]Cuadro65!E14</f>
        <v>1.788</v>
      </c>
      <c r="G26" s="53">
        <f>+[3]Cuadro65!F14</f>
        <v>1.7916666670000001</v>
      </c>
      <c r="H26" s="27">
        <f t="shared" si="0"/>
        <v>0.20507086129755159</v>
      </c>
      <c r="I26" s="26">
        <f t="shared" si="1"/>
        <v>89.943342776204034</v>
      </c>
      <c r="J26" s="27">
        <f t="shared" si="2"/>
        <v>0.72202408551451769</v>
      </c>
      <c r="K26" s="26">
        <f t="shared" si="3"/>
        <v>0.75051104429330273</v>
      </c>
      <c r="L26" s="18"/>
    </row>
    <row r="27" spans="1:14">
      <c r="A27" s="16"/>
      <c r="B27" s="11" t="str">
        <f>+[3]Cuadro65!A15</f>
        <v>Montería</v>
      </c>
      <c r="C27" s="52">
        <f>+[3]Cuadro65!B15</f>
        <v>0.31</v>
      </c>
      <c r="D27" s="52">
        <f>+[3]Cuadro65!C15</f>
        <v>0.93266666666666698</v>
      </c>
      <c r="E27" s="52">
        <f>+[3]Cuadro65!D15</f>
        <v>1.35266666666667</v>
      </c>
      <c r="F27" s="52">
        <f>+[3]Cuadro65!E15</f>
        <v>1.4246666666666701</v>
      </c>
      <c r="G27" s="53">
        <f>+[3]Cuadro65!F15</f>
        <v>1.100666667</v>
      </c>
      <c r="H27" s="27">
        <f t="shared" si="0"/>
        <v>-22.742161885821421</v>
      </c>
      <c r="I27" s="26">
        <f t="shared" si="1"/>
        <v>5.3228191227205457</v>
      </c>
      <c r="J27" s="27">
        <f t="shared" si="2"/>
        <v>0.4435578661669588</v>
      </c>
      <c r="K27" s="26">
        <f t="shared" si="3"/>
        <v>0.59800227503907222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8"/>
      <c r="M2" s="11"/>
      <c r="N2" s="9"/>
      <c r="O2" s="9"/>
    </row>
    <row r="3" spans="1:15">
      <c r="A3" s="1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8"/>
      <c r="M3" s="11"/>
      <c r="N3" s="9"/>
      <c r="O3" s="9"/>
    </row>
    <row r="4" spans="1:15">
      <c r="A4" s="16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8"/>
      <c r="M4" s="11"/>
      <c r="N4" s="9"/>
      <c r="O4" s="9"/>
    </row>
    <row r="5" spans="1:15">
      <c r="A5" s="16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8"/>
      <c r="M5" s="11"/>
      <c r="N5" s="9"/>
      <c r="O5" s="9"/>
    </row>
    <row r="6" spans="1:15">
      <c r="A6" s="16"/>
      <c r="B6" s="167"/>
      <c r="C6" s="167"/>
      <c r="D6" s="167"/>
      <c r="E6" s="167"/>
      <c r="F6" s="167"/>
      <c r="G6" s="167"/>
      <c r="H6" s="167"/>
      <c r="I6" s="29"/>
      <c r="J6" s="167"/>
      <c r="K6" s="167"/>
      <c r="L6" s="18"/>
    </row>
    <row r="7" spans="1:15">
      <c r="A7" s="16"/>
      <c r="B7" s="167"/>
      <c r="C7" s="185" t="s">
        <v>151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67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67"/>
      <c r="C9" s="165"/>
      <c r="D9" s="165"/>
      <c r="E9" s="165"/>
      <c r="F9" s="165"/>
      <c r="G9" s="165"/>
      <c r="H9" s="167"/>
      <c r="I9" s="167"/>
      <c r="J9" s="167"/>
      <c r="K9" s="167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65">
        <f>+'Población total'!C11</f>
        <v>2008</v>
      </c>
      <c r="D11" s="165">
        <f>+'Población total'!D11</f>
        <v>2009</v>
      </c>
      <c r="E11" s="165">
        <f>+'Población total'!E11</f>
        <v>2010</v>
      </c>
      <c r="F11" s="165">
        <f>+'Población total'!F11</f>
        <v>2011</v>
      </c>
      <c r="G11" s="165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165"/>
      <c r="D12" s="165"/>
      <c r="E12" s="165"/>
      <c r="F12" s="165"/>
      <c r="G12" s="165"/>
      <c r="H12" s="165"/>
      <c r="I12" s="165"/>
      <c r="J12" s="165"/>
      <c r="K12" s="165"/>
      <c r="L12" s="18"/>
    </row>
    <row r="13" spans="1:15">
      <c r="A13" s="16"/>
      <c r="B13" s="12" t="str">
        <f>+[3]Cuadro66!A2</f>
        <v>Colombia</v>
      </c>
      <c r="C13" s="25">
        <f>+[3]Cuadro66!B2</f>
        <v>10.044</v>
      </c>
      <c r="D13" s="25">
        <f>+[3]Cuadro66!C2</f>
        <v>6.6669999999999998</v>
      </c>
      <c r="E13" s="25">
        <f>+[3]Cuadro66!D2</f>
        <v>8.3836666666666702</v>
      </c>
      <c r="F13" s="25">
        <f>+[3]Cuadro66!E2</f>
        <v>12.698</v>
      </c>
      <c r="G13" s="25">
        <f>+[3]Cuadro66!F2</f>
        <v>6.6393333329999997</v>
      </c>
      <c r="H13" s="27">
        <f>IF(OR(OR(G13=0,F13=0),G13=""),"",(G13/F13-1)*100)</f>
        <v>-47.713550693022519</v>
      </c>
      <c r="I13" s="26">
        <f>IF(OR(OR(G13=0,F13=0),F13=""),"",(F13/E13-1)*100)</f>
        <v>51.461174505983799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C13-SUM(C16:C28)</f>
        <v>7.400333333333335</v>
      </c>
      <c r="D14" s="24">
        <f>D13-SUM(D16:D28)</f>
        <v>2.6846666666666659</v>
      </c>
      <c r="E14" s="24">
        <f>E13-SUM(E16:E28)</f>
        <v>5.8473333333333368</v>
      </c>
      <c r="F14" s="24">
        <f>F13-SUM(F16:F28)</f>
        <v>-1.5313333333333343</v>
      </c>
      <c r="G14" s="25">
        <f>G13-SUM(G16:G28)</f>
        <v>3.1430000000000002</v>
      </c>
      <c r="H14" s="27">
        <f t="shared" ref="H14:H25" si="0">IF(OR(OR(G14=0,F14=0),G14=""),"",(G14/F14-1)*100)</f>
        <v>-305.24597300827156</v>
      </c>
      <c r="I14" s="26">
        <f t="shared" ref="I14:I24" si="1">IF(OR(OR(G14=0,F14=0),F14=""),"",(F14/E14-1)*100)</f>
        <v>-126.18857598905484</v>
      </c>
      <c r="J14" s="27">
        <f t="shared" ref="J14:J25" si="2">IF(G14=0,"",G14/$G$13*100)</f>
        <v>47.33909027248415</v>
      </c>
      <c r="K14" s="26">
        <f t="shared" ref="K14:K25" si="3">IF(F14=0,"",F14/$F$13*100)</f>
        <v>-12.059641938363004</v>
      </c>
      <c r="L14" s="160"/>
      <c r="N14" s="172"/>
      <c r="O14" s="172"/>
    </row>
    <row r="15" spans="1:15">
      <c r="A15" s="16"/>
      <c r="B15" s="12" t="str">
        <f>+[3]Cuadro66!A13</f>
        <v>Bogotá</v>
      </c>
      <c r="C15" s="97">
        <f>+[3]Cuadro66!B13</f>
        <v>0.85799999999999998</v>
      </c>
      <c r="D15" s="97">
        <f>+[3]Cuadro66!C13</f>
        <v>0</v>
      </c>
      <c r="E15" s="97">
        <f>+[3]Cuadro66!D13</f>
        <v>0.88100000000000001</v>
      </c>
      <c r="F15" s="97">
        <f>+[3]Cuadro66!E13</f>
        <v>1.337</v>
      </c>
      <c r="G15" s="97">
        <f>+[3]Cuadro66!F13</f>
        <v>0</v>
      </c>
      <c r="H15" s="47" t="str">
        <f>IF(OR(OR(G15=0,F15=0),G15=""),"",(G15/F15-1)*100)</f>
        <v/>
      </c>
      <c r="I15" s="33">
        <v>0</v>
      </c>
      <c r="J15" s="47" t="str">
        <f>IF(G15=0,"",G15/$G$13*100)</f>
        <v/>
      </c>
      <c r="K15" s="33">
        <f>IF(F15=0,"",F15/$F$13*100)</f>
        <v>10.529217199558985</v>
      </c>
      <c r="L15" s="160"/>
      <c r="N15" s="172" t="s">
        <v>2</v>
      </c>
      <c r="O15" s="173" t="str">
        <f>+J15</f>
        <v/>
      </c>
    </row>
    <row r="16" spans="1:15">
      <c r="A16" s="16"/>
      <c r="B16" s="11" t="str">
        <f>+[3]Cuadro66!A3</f>
        <v>Medellín</v>
      </c>
      <c r="C16" s="24">
        <f>+[3]Cuadro66!B3</f>
        <v>0.58233333333333304</v>
      </c>
      <c r="D16" s="24">
        <f>+[3]Cuadro66!C3</f>
        <v>0.67566666666666697</v>
      </c>
      <c r="E16" s="24">
        <f>+[3]Cuadro66!D3</f>
        <v>0.43733333333333302</v>
      </c>
      <c r="F16" s="24">
        <f>+[3]Cuadro66!E3</f>
        <v>0.954666666666667</v>
      </c>
      <c r="G16" s="25">
        <f>+[3]Cuadro66!F3</f>
        <v>1.0853333329999999</v>
      </c>
      <c r="H16" s="27">
        <v>0</v>
      </c>
      <c r="I16" s="26">
        <v>0</v>
      </c>
      <c r="J16" s="27">
        <f t="shared" si="2"/>
        <v>16.347022789253288</v>
      </c>
      <c r="K16" s="26">
        <v>0</v>
      </c>
      <c r="L16" s="160"/>
      <c r="N16" s="172" t="s">
        <v>12</v>
      </c>
      <c r="O16" s="173">
        <f>100-I15</f>
        <v>100</v>
      </c>
    </row>
    <row r="17" spans="1:15">
      <c r="A17" s="16"/>
      <c r="B17" s="11" t="str">
        <f>+[3]Cuadro66!A4</f>
        <v>Cali</v>
      </c>
      <c r="C17" s="24">
        <f>+[3]Cuadro66!B4</f>
        <v>0</v>
      </c>
      <c r="D17" s="24">
        <f>+[3]Cuadro66!C4</f>
        <v>0.67900000000000005</v>
      </c>
      <c r="E17" s="24">
        <f>+[3]Cuadro66!D4</f>
        <v>0</v>
      </c>
      <c r="F17" s="24">
        <f>+[3]Cuadro66!E4</f>
        <v>10.576000000000001</v>
      </c>
      <c r="G17" s="25">
        <f>+[3]Cuadro66!F4</f>
        <v>0.73399999999999999</v>
      </c>
      <c r="H17" s="27">
        <f t="shared" si="0"/>
        <v>-93.059757942511339</v>
      </c>
      <c r="I17" s="26">
        <v>0</v>
      </c>
      <c r="J17" s="27">
        <f t="shared" si="2"/>
        <v>11.055326840599223</v>
      </c>
      <c r="K17" s="26">
        <f t="shared" si="3"/>
        <v>83.288706882973699</v>
      </c>
      <c r="L17" s="160"/>
      <c r="O17" s="31"/>
    </row>
    <row r="18" spans="1:15">
      <c r="A18" s="16"/>
      <c r="B18" s="11" t="str">
        <f>+[3]Cuadro66!A5</f>
        <v>Manizales</v>
      </c>
      <c r="C18" s="24">
        <f>+[3]Cuadro66!B5</f>
        <v>7.8666666666666704E-2</v>
      </c>
      <c r="D18" s="24">
        <f>+[3]Cuadro66!C5</f>
        <v>0.15566666666666701</v>
      </c>
      <c r="E18" s="24">
        <f>+[3]Cuadro66!D5</f>
        <v>0.29466666666666702</v>
      </c>
      <c r="F18" s="24">
        <f>+[3]Cuadro66!E5</f>
        <v>0.290333333333333</v>
      </c>
      <c r="G18" s="25">
        <f>+[3]Cuadro66!F5</f>
        <v>0.42633333299999998</v>
      </c>
      <c r="H18" s="27">
        <f t="shared" si="0"/>
        <v>46.842709414466285</v>
      </c>
      <c r="I18" s="26">
        <f t="shared" si="1"/>
        <v>-1.4705882352943456</v>
      </c>
      <c r="J18" s="27">
        <f t="shared" si="2"/>
        <v>6.4213274378161129</v>
      </c>
      <c r="K18" s="26">
        <f t="shared" si="3"/>
        <v>2.2864493096025593</v>
      </c>
      <c r="L18" s="18"/>
    </row>
    <row r="19" spans="1:15">
      <c r="A19" s="16"/>
      <c r="B19" s="11" t="str">
        <f>+[3]Cuadro66!A6</f>
        <v>Villavicencio</v>
      </c>
      <c r="C19" s="24">
        <f>+[3]Cuadro66!B6</f>
        <v>6.5666666666666706E-2</v>
      </c>
      <c r="D19" s="24">
        <f>+[3]Cuadro66!C6</f>
        <v>0.17533333333333301</v>
      </c>
      <c r="E19" s="24">
        <f>+[3]Cuadro66!D6</f>
        <v>0</v>
      </c>
      <c r="F19" s="24">
        <f>+[3]Cuadro66!E6</f>
        <v>0</v>
      </c>
      <c r="G19" s="25">
        <f>+[3]Cuadro66!F6</f>
        <v>0.320333333</v>
      </c>
      <c r="H19" s="27" t="str">
        <f t="shared" si="0"/>
        <v/>
      </c>
      <c r="I19" s="26" t="str">
        <f t="shared" si="1"/>
        <v/>
      </c>
      <c r="J19" s="27">
        <f t="shared" si="2"/>
        <v>4.8247815998004207</v>
      </c>
      <c r="K19" s="26" t="str">
        <f t="shared" si="3"/>
        <v/>
      </c>
      <c r="L19" s="18"/>
    </row>
    <row r="20" spans="1:15">
      <c r="A20" s="16"/>
      <c r="B20" s="11" t="str">
        <f>+[3]Cuadro66!A7</f>
        <v>Pereira</v>
      </c>
      <c r="C20" s="24">
        <f>+[3]Cuadro66!B7</f>
        <v>0</v>
      </c>
      <c r="D20" s="24">
        <f>+[3]Cuadro66!C7</f>
        <v>0.37733333333333302</v>
      </c>
      <c r="E20" s="24">
        <f>+[3]Cuadro66!D7</f>
        <v>0.26166666666666699</v>
      </c>
      <c r="F20" s="24">
        <f>+[3]Cuadro66!E7</f>
        <v>0.36499999999999999</v>
      </c>
      <c r="G20" s="25">
        <f>+[3]Cuadro66!F7</f>
        <v>0.28266666699999998</v>
      </c>
      <c r="H20" s="27">
        <f t="shared" si="0"/>
        <v>-22.557077534246584</v>
      </c>
      <c r="I20" s="26">
        <f t="shared" si="1"/>
        <v>39.490445859872423</v>
      </c>
      <c r="J20" s="27">
        <f t="shared" si="2"/>
        <v>4.2574555730624279</v>
      </c>
      <c r="K20" s="26">
        <f t="shared" si="3"/>
        <v>2.874468420223657</v>
      </c>
      <c r="L20" s="18"/>
    </row>
    <row r="21" spans="1:15">
      <c r="A21" s="16"/>
      <c r="B21" s="11" t="str">
        <f>+[3]Cuadro66!A8</f>
        <v>Cúcuta</v>
      </c>
      <c r="C21" s="24">
        <f>+[3]Cuadro66!B8</f>
        <v>0.32500000000000001</v>
      </c>
      <c r="D21" s="24">
        <f>+[3]Cuadro66!C8</f>
        <v>9.4E-2</v>
      </c>
      <c r="E21" s="24">
        <f>+[3]Cuadro66!D8</f>
        <v>0.137333333333333</v>
      </c>
      <c r="F21" s="24">
        <f>+[3]Cuadro66!E8</f>
        <v>0.21633333333333299</v>
      </c>
      <c r="G21" s="25">
        <f>+[3]Cuadro66!F8</f>
        <v>0.21199999999999999</v>
      </c>
      <c r="H21" s="27">
        <f t="shared" si="0"/>
        <v>-2.0030816640984606</v>
      </c>
      <c r="I21" s="26">
        <f t="shared" si="1"/>
        <v>57.524271844660312</v>
      </c>
      <c r="J21" s="27">
        <f t="shared" si="2"/>
        <v>3.1930916760313837</v>
      </c>
      <c r="K21" s="26">
        <f t="shared" si="3"/>
        <v>1.7036803696120095</v>
      </c>
      <c r="L21" s="18"/>
    </row>
    <row r="22" spans="1:15">
      <c r="A22" s="16"/>
      <c r="B22" s="11" t="str">
        <f>+[3]Cuadro66!A9</f>
        <v>Montería</v>
      </c>
      <c r="C22" s="24">
        <f>+[3]Cuadro66!B9</f>
        <v>0.13200000000000001</v>
      </c>
      <c r="D22" s="24">
        <f>+[3]Cuadro66!C9</f>
        <v>0.111666666666667</v>
      </c>
      <c r="E22" s="24">
        <f>+[3]Cuadro66!D9</f>
        <v>4.8666666666666698E-2</v>
      </c>
      <c r="F22" s="24">
        <f>+[3]Cuadro66!E9</f>
        <v>0.36233333333333301</v>
      </c>
      <c r="G22" s="25">
        <f>+[3]Cuadro66!F9</f>
        <v>0.16700000000000001</v>
      </c>
      <c r="H22" s="27">
        <f t="shared" si="0"/>
        <v>-53.909843606255706</v>
      </c>
      <c r="I22" s="26">
        <v>0</v>
      </c>
      <c r="J22" s="27">
        <f t="shared" si="2"/>
        <v>2.5153127825341559</v>
      </c>
      <c r="K22" s="26">
        <f t="shared" si="3"/>
        <v>2.8534677377014726</v>
      </c>
      <c r="L22" s="18"/>
    </row>
    <row r="23" spans="1:15">
      <c r="A23" s="16"/>
      <c r="B23" s="11" t="str">
        <f>+[3]Cuadro66!A10</f>
        <v>Bucaramanga</v>
      </c>
      <c r="C23" s="24">
        <f>+[3]Cuadro66!B10</f>
        <v>0.21233333333333301</v>
      </c>
      <c r="D23" s="24">
        <f>+[3]Cuadro66!C10</f>
        <v>0</v>
      </c>
      <c r="E23" s="24">
        <f>+[3]Cuadro66!D10</f>
        <v>0</v>
      </c>
      <c r="F23" s="24">
        <f>+[3]Cuadro66!E10</f>
        <v>0.26600000000000001</v>
      </c>
      <c r="G23" s="25">
        <f>+[3]Cuadro66!F10</f>
        <v>0.155</v>
      </c>
      <c r="H23" s="27">
        <f t="shared" si="0"/>
        <v>-41.729323308270679</v>
      </c>
      <c r="I23" s="26" t="e">
        <f t="shared" si="1"/>
        <v>#DIV/0!</v>
      </c>
      <c r="J23" s="27">
        <f t="shared" si="2"/>
        <v>2.3345717442682283</v>
      </c>
      <c r="K23" s="26">
        <f t="shared" si="3"/>
        <v>2.0948180815876514</v>
      </c>
      <c r="L23" s="18"/>
    </row>
    <row r="24" spans="1:15">
      <c r="A24" s="16"/>
      <c r="B24" s="11" t="str">
        <f>+[3]Cuadro66!A11</f>
        <v>Ibagué</v>
      </c>
      <c r="C24" s="24">
        <f>+[3]Cuadro66!B11</f>
        <v>0.477333333333333</v>
      </c>
      <c r="D24" s="24">
        <f>+[3]Cuadro66!C11</f>
        <v>0.50533333333333297</v>
      </c>
      <c r="E24" s="24">
        <f>+[3]Cuadro66!D11</f>
        <v>0.211666666666667</v>
      </c>
      <c r="F24" s="24">
        <f>+[3]Cuadro66!E11</f>
        <v>0.19566666666666699</v>
      </c>
      <c r="G24" s="25">
        <f>+[3]Cuadro66!F11</f>
        <v>0.113666667</v>
      </c>
      <c r="H24" s="27">
        <f t="shared" si="0"/>
        <v>-41.908006643952397</v>
      </c>
      <c r="I24" s="26">
        <f t="shared" si="1"/>
        <v>-7.5590551181102361</v>
      </c>
      <c r="J24" s="27">
        <f t="shared" si="2"/>
        <v>1.7120192841506188</v>
      </c>
      <c r="K24" s="26">
        <f t="shared" si="3"/>
        <v>1.5409250800651046</v>
      </c>
      <c r="L24" s="18"/>
    </row>
    <row r="25" spans="1:15">
      <c r="A25" s="16"/>
      <c r="B25" s="11" t="str">
        <f>+[3]Cuadro66!A12</f>
        <v>Barranquilla</v>
      </c>
      <c r="C25" s="24">
        <f>+[3]Cuadro66!B12</f>
        <v>0.54</v>
      </c>
      <c r="D25" s="24">
        <f>+[3]Cuadro66!C12</f>
        <v>0.36699999999999999</v>
      </c>
      <c r="E25" s="24">
        <f>+[3]Cuadro66!D12</f>
        <v>0.87133333333333296</v>
      </c>
      <c r="F25" s="24">
        <f>+[3]Cuadro66!E12</f>
        <v>0.751</v>
      </c>
      <c r="G25" s="25">
        <f>+[3]Cuadro66!F12</f>
        <v>0</v>
      </c>
      <c r="H25" s="27" t="str">
        <f t="shared" si="0"/>
        <v/>
      </c>
      <c r="I25" s="26" t="str">
        <f>IF(OR(OR(G25=0,F25=0),E25=0),"",(F25/E25-1)*100)</f>
        <v/>
      </c>
      <c r="J25" s="27" t="str">
        <f t="shared" si="2"/>
        <v/>
      </c>
      <c r="K25" s="26">
        <f t="shared" si="3"/>
        <v>5.9143172153094978</v>
      </c>
      <c r="L25" s="18"/>
    </row>
    <row r="26" spans="1:15">
      <c r="A26" s="16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8"/>
    </row>
    <row r="27" spans="1:15" s="22" customFormat="1">
      <c r="A27" s="16"/>
      <c r="B27" s="11" t="str">
        <f>+[3]Cuadro66!A14</f>
        <v>Cartagena</v>
      </c>
      <c r="C27" s="24">
        <f>+[3]Cuadro66!B14</f>
        <v>7.8333333333333297E-2</v>
      </c>
      <c r="D27" s="24">
        <f>+[3]Cuadro66!C14</f>
        <v>0.54166666666666696</v>
      </c>
      <c r="E27" s="24">
        <f>+[3]Cuadro66!D14</f>
        <v>0</v>
      </c>
      <c r="F27" s="24">
        <f>+[3]Cuadro66!E14</f>
        <v>0.252</v>
      </c>
      <c r="G27" s="25">
        <f>+[3]Cuadro66!F14</f>
        <v>0</v>
      </c>
      <c r="H27" s="27" t="str">
        <f>IF(OR(OR(G27=0,F27=0),G27=""),"",(G27/F27-1)*100)</f>
        <v/>
      </c>
      <c r="I27" s="26">
        <v>0</v>
      </c>
      <c r="J27" s="27" t="str">
        <f>IF(G27=0,"",G27/$G$13*100)</f>
        <v/>
      </c>
      <c r="K27" s="26">
        <f>IF(F27=0,"",F27/$F$13*100)</f>
        <v>1.9845644983461963</v>
      </c>
      <c r="L27" s="18"/>
      <c r="M27" s="9"/>
    </row>
    <row r="28" spans="1:15" s="22" customFormat="1" ht="14.25" customHeight="1">
      <c r="A28" s="16"/>
      <c r="B28" s="11" t="str">
        <f>+[3]Cuadro66!A15</f>
        <v>Pasto</v>
      </c>
      <c r="C28" s="24">
        <f>+[3]Cuadro66!B15</f>
        <v>0.152</v>
      </c>
      <c r="D28" s="24">
        <f>+[3]Cuadro66!C15</f>
        <v>0.29966666666666703</v>
      </c>
      <c r="E28" s="24">
        <f>+[3]Cuadro66!D15</f>
        <v>0.273666666666667</v>
      </c>
      <c r="F28" s="24">
        <f>+[3]Cuadro66!E15</f>
        <v>0</v>
      </c>
      <c r="G28" s="25">
        <f>+[3]Cuadro66!F15</f>
        <v>0</v>
      </c>
      <c r="H28" s="27">
        <v>0</v>
      </c>
      <c r="I28" s="26">
        <v>0</v>
      </c>
      <c r="J28" s="27">
        <v>0</v>
      </c>
      <c r="K28" s="26" t="str">
        <f>IF(F28=0,"",F28/$F$13*100)</f>
        <v/>
      </c>
      <c r="L28" s="18"/>
      <c r="M28" s="9"/>
    </row>
    <row r="29" spans="1:15" s="22" customFormat="1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  <c r="M29" s="9"/>
      <c r="N29" s="22" t="str">
        <f>IF(G30="","",1)</f>
        <v/>
      </c>
    </row>
    <row r="30" spans="1:15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IF(G31="","",1)</f>
        <v/>
      </c>
    </row>
    <row r="31" spans="1:15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IF(G32="","",1)</f>
        <v/>
      </c>
    </row>
    <row r="32" spans="1:15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IF(G33="","",1)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IF(G34="","",1)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IF(G36="","",1)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IF(G37="","",1)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IF(G38="","",1)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IF(G39="","",1)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152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+[3]Cuadro67!A2</f>
        <v>Colombia</v>
      </c>
      <c r="C13" s="27">
        <f>+[3]Cuadro67!B2</f>
        <v>163.16</v>
      </c>
      <c r="D13" s="27">
        <f>+[3]Cuadro67!C2</f>
        <v>244.29566666666699</v>
      </c>
      <c r="E13" s="27">
        <f>+[3]Cuadro67!D2</f>
        <v>232.27633333333301</v>
      </c>
      <c r="F13" s="27">
        <f>+[3]Cuadro67!E2</f>
        <v>222.71166666666701</v>
      </c>
      <c r="G13" s="27">
        <f>+[3]Cuadro67!F2</f>
        <v>238.929</v>
      </c>
      <c r="H13" s="27">
        <f>IF(OR(OR(G13=0,F13=0),G13=""),"",(G13/F13-1)*100)</f>
        <v>7.2817619193724203</v>
      </c>
      <c r="I13" s="26">
        <f>IF(OR(OR(G13=0,F13=0),F13=""),"",(F13/E13-1)*100)</f>
        <v>-4.1177964751751173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6">
        <f>C13-SUM(C15:C27)</f>
        <v>75.305333333333394</v>
      </c>
      <c r="D14" s="26">
        <f>D13-SUM(D15:D27)</f>
        <v>101.11366666666689</v>
      </c>
      <c r="E14" s="26">
        <f>E13-SUM(E15:E27)</f>
        <v>106.5149999999997</v>
      </c>
      <c r="F14" s="26">
        <f>F13-SUM(F15:F27)</f>
        <v>110.55133333333366</v>
      </c>
      <c r="G14" s="27">
        <f>G13-SUM(G15:G27)</f>
        <v>110.374333337</v>
      </c>
      <c r="H14" s="27">
        <f>IF(OR(OR(G14=0,F14=0),G14=""),"",(G14/F14-1)*100)</f>
        <v>-0.16010661382072078</v>
      </c>
      <c r="I14" s="26">
        <f>IF(OR(OR(G14=0,F14=0),F14=""),"",(F14/E14-1)*100)</f>
        <v>3.7894506251081816</v>
      </c>
      <c r="J14" s="27">
        <f>IF(G14=0,"",G14/$G$13*100)</f>
        <v>46.195452765047357</v>
      </c>
      <c r="K14" s="26">
        <f>IF(F14=0,"",F14/$F$13*100)</f>
        <v>49.638770607736525</v>
      </c>
      <c r="L14" s="18"/>
    </row>
    <row r="15" spans="1:15">
      <c r="A15" s="16"/>
      <c r="B15" s="12" t="str">
        <f>+[3]Cuadro67!A3</f>
        <v>Bogotá</v>
      </c>
      <c r="C15" s="47">
        <f>+[3]Cuadro67!B3</f>
        <v>21.974</v>
      </c>
      <c r="D15" s="47">
        <f>+[3]Cuadro67!C3</f>
        <v>50.746666666666698</v>
      </c>
      <c r="E15" s="47">
        <f>+[3]Cuadro67!D3</f>
        <v>33.368333333333297</v>
      </c>
      <c r="F15" s="47">
        <f>+[3]Cuadro67!E3</f>
        <v>29.907333333333298</v>
      </c>
      <c r="G15" s="47">
        <f>+[3]Cuadro67!F3</f>
        <v>36.068666669999999</v>
      </c>
      <c r="H15" s="47">
        <f>IF(OR(OR(G15=0,F15=0),G15=""),"",(G15/F15-1)*100)</f>
        <v>20.60141326542</v>
      </c>
      <c r="I15" s="33">
        <f>IF(OR(OR(G15=0,F15=0),F15=""),"",(F15/E15-1)*100)</f>
        <v>-10.372109285250497</v>
      </c>
      <c r="J15" s="47">
        <f>IF(G15=0,"",G15/$G$13*100)</f>
        <v>15.095976909458459</v>
      </c>
      <c r="K15" s="33">
        <f>IF(F15=0,"",F15/$F$13*100)</f>
        <v>13.428723237070317</v>
      </c>
      <c r="L15" s="18"/>
      <c r="N15" s="22" t="s">
        <v>2</v>
      </c>
      <c r="O15" s="31">
        <f>J15</f>
        <v>15.095976909458459</v>
      </c>
    </row>
    <row r="16" spans="1:15">
      <c r="A16" s="16"/>
      <c r="B16" s="11" t="str">
        <f>+[3]Cuadro67!A4</f>
        <v>Medellín</v>
      </c>
      <c r="C16" s="26">
        <f>+[3]Cuadro67!B4</f>
        <v>20.4753333333333</v>
      </c>
      <c r="D16" s="26">
        <f>+[3]Cuadro67!C4</f>
        <v>31.921666666666699</v>
      </c>
      <c r="E16" s="26">
        <f>+[3]Cuadro67!D4</f>
        <v>30.7776666666667</v>
      </c>
      <c r="F16" s="26">
        <f>+[3]Cuadro67!E4</f>
        <v>20.592666666666702</v>
      </c>
      <c r="G16" s="27">
        <f>+[3]Cuadro67!F4</f>
        <v>34.300333330000001</v>
      </c>
      <c r="H16" s="27">
        <f>IF(OR(OR(G16=0,F16=0),G16=""),"",(G16/F16-1)*100)</f>
        <v>66.565767732849608</v>
      </c>
      <c r="I16" s="26">
        <f>IF(OR(OR(G16=0,F16=0),F16=""),"",(F16/E16-1)*100)</f>
        <v>-33.092177228076594</v>
      </c>
      <c r="J16" s="27">
        <f>IF(G16=0,"",G16/$G$13*100)</f>
        <v>14.355868617873929</v>
      </c>
      <c r="K16" s="26">
        <f>IF(F16=0,"",F16/$F$13*100)</f>
        <v>9.2463349472786192</v>
      </c>
      <c r="L16" s="18"/>
      <c r="N16" s="22" t="s">
        <v>12</v>
      </c>
      <c r="O16" s="31">
        <f>100-O15</f>
        <v>84.904023090541543</v>
      </c>
    </row>
    <row r="17" spans="1:14">
      <c r="A17" s="16"/>
      <c r="B17" s="11" t="str">
        <f>+[3]Cuadro67!A5</f>
        <v>Cali</v>
      </c>
      <c r="C17" s="26">
        <f>+[3]Cuadro67!B5</f>
        <v>14.5453333333333</v>
      </c>
      <c r="D17" s="26">
        <f>+[3]Cuadro67!C5</f>
        <v>19.988666666666699</v>
      </c>
      <c r="E17" s="26">
        <f>+[3]Cuadro67!D5</f>
        <v>19.437333333333299</v>
      </c>
      <c r="F17" s="26">
        <f>+[3]Cuadro67!E5</f>
        <v>24.674666666666699</v>
      </c>
      <c r="G17" s="27">
        <f>+[3]Cuadro67!F5</f>
        <v>21.888333329999998</v>
      </c>
      <c r="H17" s="27">
        <f t="shared" ref="H17:H27" si="0">IF(OR(OR(G17=0,F17=0),G17=""),"",(G17/F17-1)*100)</f>
        <v>-11.292283597211838</v>
      </c>
      <c r="I17" s="26">
        <f t="shared" ref="I17:I27" si="1">IF(OR(OR(G17=0,F17=0),F17=""),"",(F17/E17-1)*100)</f>
        <v>26.944711208670991</v>
      </c>
      <c r="J17" s="27">
        <f t="shared" ref="J17:J27" si="2">IF(G17=0,"",G17/$G$13*100)</f>
        <v>9.1610199389776863</v>
      </c>
      <c r="K17" s="26">
        <f t="shared" ref="K17:K27" si="3">IF(F17=0,"",F17/$F$13*100)</f>
        <v>11.079198066259062</v>
      </c>
      <c r="L17" s="18"/>
    </row>
    <row r="18" spans="1:14">
      <c r="A18" s="16"/>
      <c r="B18" s="11" t="str">
        <f>+[3]Cuadro67!A6</f>
        <v>Pereira</v>
      </c>
      <c r="C18" s="26">
        <f>+[3]Cuadro67!B6</f>
        <v>5.0679999999999996</v>
      </c>
      <c r="D18" s="26">
        <f>+[3]Cuadro67!C6</f>
        <v>9.4833333333333307</v>
      </c>
      <c r="E18" s="26">
        <f>+[3]Cuadro67!D6</f>
        <v>8.1839999999999993</v>
      </c>
      <c r="F18" s="26">
        <f>+[3]Cuadro67!E6</f>
        <v>6.9210000000000003</v>
      </c>
      <c r="G18" s="27">
        <f>+[3]Cuadro67!F6</f>
        <v>7.1459999999999999</v>
      </c>
      <c r="H18" s="27">
        <f t="shared" si="0"/>
        <v>3.2509752925877766</v>
      </c>
      <c r="I18" s="26">
        <f t="shared" si="1"/>
        <v>-15.432551319648081</v>
      </c>
      <c r="J18" s="27">
        <f t="shared" si="2"/>
        <v>2.9908466531898594</v>
      </c>
      <c r="K18" s="26">
        <f t="shared" si="3"/>
        <v>3.107605498888693</v>
      </c>
      <c r="L18" s="18"/>
    </row>
    <row r="19" spans="1:14">
      <c r="A19" s="16"/>
      <c r="B19" s="11" t="str">
        <f>+[3]Cuadro67!A7</f>
        <v>Cúcuta</v>
      </c>
      <c r="C19" s="26">
        <f>+[3]Cuadro67!B7</f>
        <v>2.66733333333333</v>
      </c>
      <c r="D19" s="26">
        <f>+[3]Cuadro67!C7</f>
        <v>5.3929999999999998</v>
      </c>
      <c r="E19" s="26">
        <f>+[3]Cuadro67!D7</f>
        <v>4.9316666666666702</v>
      </c>
      <c r="F19" s="26">
        <f>+[3]Cuadro67!E7</f>
        <v>6.5693333333333301</v>
      </c>
      <c r="G19" s="27">
        <f>+[3]Cuadro67!F7</f>
        <v>4.963666667</v>
      </c>
      <c r="H19" s="27">
        <f t="shared" si="0"/>
        <v>-24.441851019890358</v>
      </c>
      <c r="I19" s="26">
        <f t="shared" si="1"/>
        <v>33.207164582629112</v>
      </c>
      <c r="J19" s="27">
        <f t="shared" si="2"/>
        <v>2.0774651327381775</v>
      </c>
      <c r="K19" s="26">
        <f t="shared" si="3"/>
        <v>2.949703278529034</v>
      </c>
      <c r="L19" s="18"/>
    </row>
    <row r="20" spans="1:14">
      <c r="A20" s="16"/>
      <c r="B20" s="11" t="str">
        <f>+[3]Cuadro67!A8</f>
        <v>Villavicencio</v>
      </c>
      <c r="C20" s="26">
        <f>+[3]Cuadro67!B8</f>
        <v>2.1930000000000001</v>
      </c>
      <c r="D20" s="26">
        <f>+[3]Cuadro67!C8</f>
        <v>2.9516666666666702</v>
      </c>
      <c r="E20" s="26">
        <f>+[3]Cuadro67!D8</f>
        <v>4.0086666666666702</v>
      </c>
      <c r="F20" s="26">
        <f>+[3]Cuadro67!E8</f>
        <v>2.5710000000000002</v>
      </c>
      <c r="G20" s="27">
        <f>+[3]Cuadro67!F8</f>
        <v>4.8016666670000001</v>
      </c>
      <c r="H20" s="27">
        <f t="shared" si="0"/>
        <v>86.762608595877083</v>
      </c>
      <c r="I20" s="26">
        <f t="shared" si="1"/>
        <v>-35.863961416930032</v>
      </c>
      <c r="J20" s="27">
        <f t="shared" si="2"/>
        <v>2.0096625637741754</v>
      </c>
      <c r="K20" s="26">
        <f t="shared" si="3"/>
        <v>1.1544074176625962</v>
      </c>
      <c r="L20" s="18"/>
    </row>
    <row r="21" spans="1:14">
      <c r="A21" s="16"/>
      <c r="B21" s="11" t="str">
        <f>+[3]Cuadro67!A9</f>
        <v>Bucaramanga</v>
      </c>
      <c r="C21" s="26">
        <f>+[3]Cuadro67!B9</f>
        <v>4.3979999999999997</v>
      </c>
      <c r="D21" s="26">
        <f>+[3]Cuadro67!C9</f>
        <v>3.87</v>
      </c>
      <c r="E21" s="26">
        <f>+[3]Cuadro67!D9</f>
        <v>4.6413333333333302</v>
      </c>
      <c r="F21" s="26">
        <f>+[3]Cuadro67!E9</f>
        <v>4.9706666666666699</v>
      </c>
      <c r="G21" s="27">
        <f>+[3]Cuadro67!F9</f>
        <v>3.7036666669999998</v>
      </c>
      <c r="H21" s="27">
        <f t="shared" si="0"/>
        <v>-25.489538619903485</v>
      </c>
      <c r="I21" s="26">
        <f t="shared" si="1"/>
        <v>7.0956621660443808</v>
      </c>
      <c r="J21" s="27">
        <f t="shared" si="2"/>
        <v>1.5501118185737184</v>
      </c>
      <c r="K21" s="26">
        <f t="shared" si="3"/>
        <v>2.2318842748845649</v>
      </c>
      <c r="L21" s="18"/>
    </row>
    <row r="22" spans="1:14">
      <c r="A22" s="16"/>
      <c r="B22" s="11" t="str">
        <f>+[3]Cuadro67!A10</f>
        <v>Ibagué</v>
      </c>
      <c r="C22" s="26">
        <f>+[3]Cuadro67!B10</f>
        <v>4.1443333333333303</v>
      </c>
      <c r="D22" s="26">
        <f>+[3]Cuadro67!C10</f>
        <v>3.2226666666666701</v>
      </c>
      <c r="E22" s="26">
        <f>+[3]Cuadro67!D10</f>
        <v>4.7356666666666696</v>
      </c>
      <c r="F22" s="26">
        <f>+[3]Cuadro67!E10</f>
        <v>4.4716666666666702</v>
      </c>
      <c r="G22" s="27">
        <f>+[3]Cuadro67!F10</f>
        <v>3.0993333330000001</v>
      </c>
      <c r="H22" s="27">
        <f t="shared" si="0"/>
        <v>-30.689526656727594</v>
      </c>
      <c r="I22" s="26">
        <f t="shared" si="1"/>
        <v>-5.5747166889561273</v>
      </c>
      <c r="J22" s="27">
        <f t="shared" si="2"/>
        <v>1.2971775435380386</v>
      </c>
      <c r="K22" s="26">
        <f t="shared" si="3"/>
        <v>2.007827759360008</v>
      </c>
      <c r="L22" s="18"/>
    </row>
    <row r="23" spans="1:14">
      <c r="A23" s="16"/>
      <c r="B23" s="11" t="str">
        <f>+[3]Cuadro67!A11</f>
        <v>Cartagena</v>
      </c>
      <c r="C23" s="26">
        <f>+[3]Cuadro67!B11</f>
        <v>1.5026666666666699</v>
      </c>
      <c r="D23" s="26">
        <f>+[3]Cuadro67!C11</f>
        <v>3.46133333333333</v>
      </c>
      <c r="E23" s="26">
        <f>+[3]Cuadro67!D11</f>
        <v>3.44533333333333</v>
      </c>
      <c r="F23" s="26">
        <f>+[3]Cuadro67!E11</f>
        <v>3.41733333333333</v>
      </c>
      <c r="G23" s="27">
        <f>+[3]Cuadro67!F11</f>
        <v>3.0333333329999999</v>
      </c>
      <c r="H23" s="27">
        <f t="shared" si="0"/>
        <v>-11.236831847444318</v>
      </c>
      <c r="I23" s="26">
        <f t="shared" si="1"/>
        <v>-0.81269349845201067</v>
      </c>
      <c r="J23" s="27">
        <f t="shared" si="2"/>
        <v>1.2695542747008526</v>
      </c>
      <c r="K23" s="26">
        <f t="shared" si="3"/>
        <v>1.5344204389831357</v>
      </c>
      <c r="L23" s="18"/>
    </row>
    <row r="24" spans="1:14">
      <c r="A24" s="16"/>
      <c r="B24" s="11" t="str">
        <f>+[3]Cuadro67!A12</f>
        <v>Barranquilla</v>
      </c>
      <c r="C24" s="26">
        <f>+[3]Cuadro67!B12</f>
        <v>3.3463333333333298</v>
      </c>
      <c r="D24" s="26">
        <f>+[3]Cuadro67!C12</f>
        <v>3.2726666666666699</v>
      </c>
      <c r="E24" s="26">
        <f>+[3]Cuadro67!D12</f>
        <v>2.4046666666666701</v>
      </c>
      <c r="F24" s="26">
        <f>+[3]Cuadro67!E12</f>
        <v>0.46533333333333299</v>
      </c>
      <c r="G24" s="27">
        <f>+[3]Cuadro67!F12</f>
        <v>2.7813333330000001</v>
      </c>
      <c r="H24" s="27">
        <f t="shared" si="0"/>
        <v>497.70773631805207</v>
      </c>
      <c r="I24" s="26">
        <f t="shared" si="1"/>
        <v>-80.648738563903564</v>
      </c>
      <c r="J24" s="27">
        <f t="shared" si="2"/>
        <v>1.1640836118679607</v>
      </c>
      <c r="K24" s="26">
        <f t="shared" si="3"/>
        <v>0.20893981006832404</v>
      </c>
      <c r="L24" s="18"/>
    </row>
    <row r="25" spans="1:14">
      <c r="A25" s="16"/>
      <c r="B25" s="11" t="str">
        <f>+[3]Cuadro67!A13</f>
        <v>Manizales</v>
      </c>
      <c r="C25" s="26">
        <f>+[3]Cuadro67!B13</f>
        <v>3.0840000000000001</v>
      </c>
      <c r="D25" s="26">
        <f>+[3]Cuadro67!C13</f>
        <v>3.9233333333333298</v>
      </c>
      <c r="E25" s="26">
        <f>+[3]Cuadro67!D13</f>
        <v>4.8843333333333296</v>
      </c>
      <c r="F25" s="26">
        <f>+[3]Cuadro67!E13</f>
        <v>3.2280000000000002</v>
      </c>
      <c r="G25" s="27">
        <f>+[3]Cuadro67!F13</f>
        <v>2.581</v>
      </c>
      <c r="H25" s="27">
        <f t="shared" si="0"/>
        <v>-20.043370508054526</v>
      </c>
      <c r="I25" s="26">
        <f t="shared" si="1"/>
        <v>-33.911144475533959</v>
      </c>
      <c r="J25" s="27">
        <f t="shared" si="2"/>
        <v>1.0802372252844987</v>
      </c>
      <c r="K25" s="26">
        <f t="shared" si="3"/>
        <v>1.4494076795857103</v>
      </c>
      <c r="L25" s="18"/>
    </row>
    <row r="26" spans="1:14">
      <c r="A26" s="16"/>
      <c r="B26" s="11" t="str">
        <f>+[3]Cuadro67!A14</f>
        <v>Montería</v>
      </c>
      <c r="C26" s="26">
        <f>+[3]Cuadro67!B14</f>
        <v>1.8916666666666699</v>
      </c>
      <c r="D26" s="26">
        <f>+[3]Cuadro67!C14</f>
        <v>2.5573333333333301</v>
      </c>
      <c r="E26" s="26">
        <f>+[3]Cuadro67!D14</f>
        <v>2.3976666666666699</v>
      </c>
      <c r="F26" s="26">
        <f>+[3]Cuadro67!E14</f>
        <v>2.03033333333333</v>
      </c>
      <c r="G26" s="27">
        <f>+[3]Cuadro67!F14</f>
        <v>2.1343333329999998</v>
      </c>
      <c r="H26" s="27">
        <f t="shared" si="0"/>
        <v>5.122311590871953</v>
      </c>
      <c r="I26" s="26">
        <f t="shared" si="1"/>
        <v>-15.320450437926015</v>
      </c>
      <c r="J26" s="27">
        <f t="shared" si="2"/>
        <v>0.89329187038827418</v>
      </c>
      <c r="K26" s="26">
        <f t="shared" si="3"/>
        <v>0.911642108256562</v>
      </c>
      <c r="L26" s="18"/>
    </row>
    <row r="27" spans="1:14">
      <c r="A27" s="16"/>
      <c r="B27" s="11" t="str">
        <f>+[3]Cuadro67!A15</f>
        <v>Pasto</v>
      </c>
      <c r="C27" s="26">
        <f>+[3]Cuadro67!B15</f>
        <v>2.5646666666666702</v>
      </c>
      <c r="D27" s="26">
        <f>+[3]Cuadro67!C15</f>
        <v>2.3896666666666699</v>
      </c>
      <c r="E27" s="26">
        <f>+[3]Cuadro67!D15</f>
        <v>2.5446666666666702</v>
      </c>
      <c r="F27" s="26">
        <f>+[3]Cuadro67!E15</f>
        <v>2.3410000000000002</v>
      </c>
      <c r="G27" s="27">
        <f>+[3]Cuadro67!F15</f>
        <v>2.0529999999999999</v>
      </c>
      <c r="H27" s="27">
        <f t="shared" si="0"/>
        <v>-12.30243485689877</v>
      </c>
      <c r="I27" s="26">
        <f t="shared" si="1"/>
        <v>-8.0036678019388177</v>
      </c>
      <c r="J27" s="27">
        <f t="shared" si="2"/>
        <v>0.85925107458701111</v>
      </c>
      <c r="K27" s="26">
        <f t="shared" si="3"/>
        <v>1.0511348754368488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153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+[3]Cuadro68!A2</f>
        <v>Colombia</v>
      </c>
      <c r="C13" s="25">
        <f>+[3]Cuadro68!B2</f>
        <v>497.61799999999999</v>
      </c>
      <c r="D13" s="25">
        <f>+[3]Cuadro68!C2</f>
        <v>551.15633333333301</v>
      </c>
      <c r="E13" s="25">
        <f>+[3]Cuadro68!D2</f>
        <v>605.57933333333301</v>
      </c>
      <c r="F13" s="25">
        <f>+[3]Cuadro68!E2</f>
        <v>575.368333333333</v>
      </c>
      <c r="G13" s="25">
        <f>+[3]Cuadro68!F2</f>
        <v>591.69633329999999</v>
      </c>
      <c r="H13" s="27">
        <f>IF(OR(OR(G13=0,F13=0),G13=""),"",(G13/F13-1)*100)</f>
        <v>2.8378343090368796</v>
      </c>
      <c r="I13" s="26">
        <f>IF(OR(OR(G13=0,F13=0),F13=""),"",(F13/E13-1)*100)</f>
        <v>-4.9887765874881307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215.58800000000002</v>
      </c>
      <c r="D14" s="24">
        <f>D13-SUM(D15:D27)</f>
        <v>220.661333333333</v>
      </c>
      <c r="E14" s="24">
        <f>E13-SUM(E15:E27)</f>
        <v>259.88799999999981</v>
      </c>
      <c r="F14" s="24">
        <f>F13-SUM(F15:F27)</f>
        <v>242.73966666666638</v>
      </c>
      <c r="G14" s="25">
        <f>G13-SUM(G15:G27)</f>
        <v>240.30333327099999</v>
      </c>
      <c r="H14" s="27">
        <f>IF(OR(OR(G14=0,F14=0),G14=""),"",(G14/F14-1)*100)</f>
        <v>-1.0036816104769586</v>
      </c>
      <c r="I14" s="26">
        <f>IF(OR(OR(G14=0,F14=0),F14=""),"",(F14/E14-1)*100)</f>
        <v>-6.5983551889019276</v>
      </c>
      <c r="J14" s="27">
        <f>IF(G14=0,"",G14/$G$13*100)</f>
        <v>40.612611528414213</v>
      </c>
      <c r="K14" s="26">
        <f>IF(F14=0,"",F14/$F$13*100)</f>
        <v>42.188569061557644</v>
      </c>
      <c r="L14" s="18"/>
    </row>
    <row r="15" spans="1:15">
      <c r="A15" s="16"/>
      <c r="B15" s="12" t="str">
        <f>+[3]Cuadro68!A3</f>
        <v>Bogotá</v>
      </c>
      <c r="C15" s="97">
        <f>+[3]Cuadro68!B3</f>
        <v>83.203333333333305</v>
      </c>
      <c r="D15" s="97">
        <f>+[3]Cuadro68!C3</f>
        <v>93.377666666666698</v>
      </c>
      <c r="E15" s="97">
        <f>+[3]Cuadro68!D3</f>
        <v>104.63</v>
      </c>
      <c r="F15" s="97">
        <f>+[3]Cuadro68!E3</f>
        <v>104.747</v>
      </c>
      <c r="G15" s="97">
        <f>+[3]Cuadro68!F3</f>
        <v>123.61566670000001</v>
      </c>
      <c r="H15" s="47">
        <f>IF(OR(OR(G15=0,F15=0),G15=""),"",(G15/F15-1)*100)</f>
        <v>18.013562870535683</v>
      </c>
      <c r="I15" s="33">
        <f>IF(OR(OR(G15=0,F15=0),F15=""),"",(F15/E15-1)*100)</f>
        <v>0.11182261301729834</v>
      </c>
      <c r="J15" s="47">
        <f>IF(G15=0,"",G15/$G$13*100)</f>
        <v>20.891741209645925</v>
      </c>
      <c r="K15" s="33">
        <f>IF(F15=0,"",F15/$F$13*100)</f>
        <v>18.205207678559542</v>
      </c>
      <c r="L15" s="18"/>
      <c r="N15" s="22" t="s">
        <v>2</v>
      </c>
      <c r="O15" s="31">
        <f>J15</f>
        <v>20.891741209645925</v>
      </c>
    </row>
    <row r="16" spans="1:15">
      <c r="A16" s="16"/>
      <c r="B16" s="11" t="str">
        <f>+[3]Cuadro68!A4</f>
        <v>Medellín</v>
      </c>
      <c r="C16" s="52">
        <f>+[3]Cuadro68!B4</f>
        <v>65.692333333333295</v>
      </c>
      <c r="D16" s="52">
        <f>+[3]Cuadro68!C4</f>
        <v>69.897333333333293</v>
      </c>
      <c r="E16" s="52">
        <f>+[3]Cuadro68!D4</f>
        <v>67.372333333333302</v>
      </c>
      <c r="F16" s="52">
        <f>+[3]Cuadro68!E4</f>
        <v>64.512333333333302</v>
      </c>
      <c r="G16" s="53">
        <f>+[3]Cuadro68!F4</f>
        <v>61.646666670000002</v>
      </c>
      <c r="H16" s="27">
        <f>IF(OR(OR(G16=0,F16=0),G16=""),"",(G16/F16-1)*100)</f>
        <v>-4.4420446684612758</v>
      </c>
      <c r="I16" s="26">
        <f>IF(OR(OR(G16=0,F16=0),F16=""),"",(F16/E16-1)*100)</f>
        <v>-4.2450659766372967</v>
      </c>
      <c r="J16" s="27">
        <f>IF(G16=0,"",G16/$G$13*100)</f>
        <v>10.418632531688193</v>
      </c>
      <c r="K16" s="26">
        <f>IF(F16=0,"",F16/$F$13*100)</f>
        <v>11.212353825520465</v>
      </c>
      <c r="L16" s="18"/>
      <c r="N16" s="22" t="s">
        <v>12</v>
      </c>
      <c r="O16" s="31">
        <f>100-O15</f>
        <v>79.108258790354071</v>
      </c>
    </row>
    <row r="17" spans="1:14">
      <c r="A17" s="16"/>
      <c r="B17" s="11" t="str">
        <f>+[3]Cuadro68!A5</f>
        <v>Cali</v>
      </c>
      <c r="C17" s="52">
        <f>+[3]Cuadro68!B5</f>
        <v>34.277333333333303</v>
      </c>
      <c r="D17" s="52">
        <f>+[3]Cuadro68!C5</f>
        <v>51.226333333333301</v>
      </c>
      <c r="E17" s="52">
        <f>+[3]Cuadro68!D5</f>
        <v>52.997</v>
      </c>
      <c r="F17" s="52">
        <f>+[3]Cuadro68!E5</f>
        <v>50.05</v>
      </c>
      <c r="G17" s="53">
        <f>+[3]Cuadro68!F5</f>
        <v>47.084000000000003</v>
      </c>
      <c r="H17" s="27">
        <f t="shared" ref="H17:H27" si="0">IF(OR(OR(G17=0,F17=0),G17=""),"",(G17/F17-1)*100)</f>
        <v>-5.9260739260739159</v>
      </c>
      <c r="I17" s="26">
        <f t="shared" ref="I17:I27" si="1">IF(OR(OR(G17=0,F17=0),F17=""),"",(F17/E17-1)*100)</f>
        <v>-5.5606921146480026</v>
      </c>
      <c r="J17" s="27">
        <f t="shared" ref="J17:J27" si="2">IF(G17=0,"",G17/$G$13*100)</f>
        <v>7.9574601616007685</v>
      </c>
      <c r="K17" s="26">
        <f t="shared" ref="K17:K27" si="3">IF(F17=0,"",F17/$F$13*100)</f>
        <v>8.6987755669556641</v>
      </c>
      <c r="L17" s="18"/>
    </row>
    <row r="18" spans="1:14">
      <c r="A18" s="16"/>
      <c r="B18" s="11" t="str">
        <f>+[3]Cuadro68!A6</f>
        <v>Barranquilla</v>
      </c>
      <c r="C18" s="52">
        <f>+[3]Cuadro68!B6</f>
        <v>17.457999999999998</v>
      </c>
      <c r="D18" s="52">
        <f>+[3]Cuadro68!C6</f>
        <v>14.7603333333333</v>
      </c>
      <c r="E18" s="52">
        <f>+[3]Cuadro68!D6</f>
        <v>19.726333333333301</v>
      </c>
      <c r="F18" s="52">
        <f>+[3]Cuadro68!E6</f>
        <v>14.677666666666701</v>
      </c>
      <c r="G18" s="53">
        <f>+[3]Cuadro68!F6</f>
        <v>22.912333329999999</v>
      </c>
      <c r="H18" s="27">
        <f t="shared" si="0"/>
        <v>56.103376989984419</v>
      </c>
      <c r="I18" s="26">
        <f t="shared" si="1"/>
        <v>-25.593538248364833</v>
      </c>
      <c r="J18" s="27">
        <f t="shared" si="2"/>
        <v>3.8723128808680758</v>
      </c>
      <c r="K18" s="26">
        <f t="shared" si="3"/>
        <v>2.5510035600383598</v>
      </c>
      <c r="L18" s="18"/>
    </row>
    <row r="19" spans="1:14">
      <c r="A19" s="16"/>
      <c r="B19" s="11" t="str">
        <f>+[3]Cuadro68!A7</f>
        <v>Cúcuta</v>
      </c>
      <c r="C19" s="52">
        <f>+[3]Cuadro68!B7</f>
        <v>8.1346666666666696</v>
      </c>
      <c r="D19" s="52">
        <f>+[3]Cuadro68!C7</f>
        <v>12.343999999999999</v>
      </c>
      <c r="E19" s="52">
        <f>+[3]Cuadro68!D7</f>
        <v>13.864333333333301</v>
      </c>
      <c r="F19" s="52">
        <f>+[3]Cuadro68!E7</f>
        <v>16.494333333333302</v>
      </c>
      <c r="G19" s="53">
        <f>+[3]Cuadro68!F7</f>
        <v>19.265999999999998</v>
      </c>
      <c r="H19" s="27">
        <f t="shared" si="0"/>
        <v>16.803750783097438</v>
      </c>
      <c r="I19" s="26">
        <f t="shared" si="1"/>
        <v>18.969538143437646</v>
      </c>
      <c r="J19" s="27">
        <f t="shared" si="2"/>
        <v>3.2560620905912918</v>
      </c>
      <c r="K19" s="26">
        <f t="shared" si="3"/>
        <v>2.8667433325319105</v>
      </c>
      <c r="L19" s="18"/>
    </row>
    <row r="20" spans="1:14">
      <c r="A20" s="16"/>
      <c r="B20" s="11" t="str">
        <f>+[3]Cuadro68!A8</f>
        <v>Pereira</v>
      </c>
      <c r="C20" s="52">
        <f>+[3]Cuadro68!B8</f>
        <v>10.381</v>
      </c>
      <c r="D20" s="52">
        <f>+[3]Cuadro68!C8</f>
        <v>18.376666666666701</v>
      </c>
      <c r="E20" s="52">
        <f>+[3]Cuadro68!D8</f>
        <v>19.532666666666699</v>
      </c>
      <c r="F20" s="52">
        <f>+[3]Cuadro68!E8</f>
        <v>15.4483333333333</v>
      </c>
      <c r="G20" s="53">
        <f>+[3]Cuadro68!F8</f>
        <v>16.556333330000001</v>
      </c>
      <c r="H20" s="27">
        <f t="shared" si="0"/>
        <v>7.1722947243502144</v>
      </c>
      <c r="I20" s="26">
        <f t="shared" si="1"/>
        <v>-20.910269975084773</v>
      </c>
      <c r="J20" s="27">
        <f t="shared" si="2"/>
        <v>2.798113220959519</v>
      </c>
      <c r="K20" s="26">
        <f t="shared" si="3"/>
        <v>2.6849467442594701</v>
      </c>
      <c r="L20" s="18"/>
    </row>
    <row r="21" spans="1:14">
      <c r="A21" s="16"/>
      <c r="B21" s="11" t="str">
        <f>+[3]Cuadro68!A9</f>
        <v>Bucaramanga</v>
      </c>
      <c r="C21" s="52">
        <f>+[3]Cuadro68!B9</f>
        <v>13.05</v>
      </c>
      <c r="D21" s="52">
        <f>+[3]Cuadro68!C9</f>
        <v>15.0576666666667</v>
      </c>
      <c r="E21" s="52">
        <f>+[3]Cuadro68!D9</f>
        <v>15.121</v>
      </c>
      <c r="F21" s="52">
        <f>+[3]Cuadro68!E9</f>
        <v>15.259</v>
      </c>
      <c r="G21" s="53">
        <f>+[3]Cuadro68!F9</f>
        <v>14.289</v>
      </c>
      <c r="H21" s="27">
        <f t="shared" si="0"/>
        <v>-6.3569041221574141</v>
      </c>
      <c r="I21" s="26">
        <f t="shared" si="1"/>
        <v>0.91263805303882783</v>
      </c>
      <c r="J21" s="27">
        <f t="shared" si="2"/>
        <v>2.4149211674690632</v>
      </c>
      <c r="K21" s="26">
        <f t="shared" si="3"/>
        <v>2.6520402872362938</v>
      </c>
      <c r="L21" s="18"/>
    </row>
    <row r="22" spans="1:14">
      <c r="A22" s="16"/>
      <c r="B22" s="11" t="str">
        <f>+[3]Cuadro68!A10</f>
        <v>Cartagena</v>
      </c>
      <c r="C22" s="52">
        <f>+[3]Cuadro68!B10</f>
        <v>8.9623333333333299</v>
      </c>
      <c r="D22" s="52">
        <f>+[3]Cuadro68!C10</f>
        <v>12.071999999999999</v>
      </c>
      <c r="E22" s="52">
        <f>+[3]Cuadro68!D10</f>
        <v>9.9846666666666692</v>
      </c>
      <c r="F22" s="52">
        <f>+[3]Cuadro68!E10</f>
        <v>12.1686666666667</v>
      </c>
      <c r="G22" s="53">
        <f>+[3]Cuadro68!F10</f>
        <v>10</v>
      </c>
      <c r="H22" s="27">
        <f t="shared" si="0"/>
        <v>-17.821727935134181</v>
      </c>
      <c r="I22" s="26">
        <f t="shared" si="1"/>
        <v>21.873539427121891</v>
      </c>
      <c r="J22" s="27">
        <f t="shared" si="2"/>
        <v>1.6900561043243496</v>
      </c>
      <c r="K22" s="26">
        <f t="shared" si="3"/>
        <v>2.1149350705779848</v>
      </c>
      <c r="L22" s="18"/>
    </row>
    <row r="23" spans="1:14">
      <c r="A23" s="16"/>
      <c r="B23" s="11" t="str">
        <f>+[3]Cuadro68!A11</f>
        <v>Ibagué</v>
      </c>
      <c r="C23" s="52">
        <f>+[3]Cuadro68!B11</f>
        <v>13.8586666666667</v>
      </c>
      <c r="D23" s="52">
        <f>+[3]Cuadro68!C11</f>
        <v>11.129666666666701</v>
      </c>
      <c r="E23" s="52">
        <f>+[3]Cuadro68!D11</f>
        <v>10.447333333333299</v>
      </c>
      <c r="F23" s="52">
        <f>+[3]Cuadro68!E11</f>
        <v>13.524333333333299</v>
      </c>
      <c r="G23" s="53">
        <f>+[3]Cuadro68!F11</f>
        <v>9.4380000000000006</v>
      </c>
      <c r="H23" s="27">
        <f t="shared" si="0"/>
        <v>-30.214674783722984</v>
      </c>
      <c r="I23" s="26">
        <f t="shared" si="1"/>
        <v>29.452491863952623</v>
      </c>
      <c r="J23" s="27">
        <f t="shared" si="2"/>
        <v>1.5950749512613212</v>
      </c>
      <c r="K23" s="26">
        <f t="shared" si="3"/>
        <v>2.3505522549323432</v>
      </c>
      <c r="L23" s="18"/>
    </row>
    <row r="24" spans="1:14">
      <c r="A24" s="16"/>
      <c r="B24" s="11" t="str">
        <f>+[3]Cuadro68!A12</f>
        <v>Villavicencio</v>
      </c>
      <c r="C24" s="52">
        <f>+[3]Cuadro68!B12</f>
        <v>7.3903333333333299</v>
      </c>
      <c r="D24" s="52">
        <f>+[3]Cuadro68!C12</f>
        <v>8.1359999999999992</v>
      </c>
      <c r="E24" s="52">
        <f>+[3]Cuadro68!D12</f>
        <v>8.55066666666667</v>
      </c>
      <c r="F24" s="52">
        <f>+[3]Cuadro68!E12</f>
        <v>6.1903333333333297</v>
      </c>
      <c r="G24" s="53">
        <f>+[3]Cuadro68!F12</f>
        <v>7.6390000000000002</v>
      </c>
      <c r="H24" s="27">
        <f t="shared" si="0"/>
        <v>23.402078509504133</v>
      </c>
      <c r="I24" s="26">
        <f t="shared" si="1"/>
        <v>-27.604085451426862</v>
      </c>
      <c r="J24" s="27">
        <f t="shared" si="2"/>
        <v>1.2910338580933707</v>
      </c>
      <c r="K24" s="26">
        <f t="shared" si="3"/>
        <v>1.0758905165097139</v>
      </c>
      <c r="L24" s="18"/>
    </row>
    <row r="25" spans="1:14">
      <c r="A25" s="16"/>
      <c r="B25" s="11" t="str">
        <f>+[3]Cuadro68!A13</f>
        <v>Montería</v>
      </c>
      <c r="C25" s="52">
        <f>+[3]Cuadro68!B13</f>
        <v>6.2266666666666701</v>
      </c>
      <c r="D25" s="52">
        <f>+[3]Cuadro68!C13</f>
        <v>7.08233333333333</v>
      </c>
      <c r="E25" s="52">
        <f>+[3]Cuadro68!D13</f>
        <v>5.5686666666666698</v>
      </c>
      <c r="F25" s="52">
        <f>+[3]Cuadro68!E13</f>
        <v>6.2616666666666703</v>
      </c>
      <c r="G25" s="53">
        <f>+[3]Cuadro68!F13</f>
        <v>6.7393333330000003</v>
      </c>
      <c r="H25" s="27">
        <f t="shared" si="0"/>
        <v>7.6284269310619601</v>
      </c>
      <c r="I25" s="26">
        <f t="shared" si="1"/>
        <v>12.444630671614988</v>
      </c>
      <c r="J25" s="27">
        <f t="shared" si="2"/>
        <v>1.1389851438513217</v>
      </c>
      <c r="K25" s="26">
        <f t="shared" si="3"/>
        <v>1.0882883717966185</v>
      </c>
      <c r="L25" s="18"/>
    </row>
    <row r="26" spans="1:14">
      <c r="A26" s="16"/>
      <c r="B26" s="11" t="str">
        <f>+[3]Cuadro68!A14</f>
        <v>Pasto</v>
      </c>
      <c r="C26" s="52">
        <f>+[3]Cuadro68!B14</f>
        <v>6.673</v>
      </c>
      <c r="D26" s="52">
        <f>+[3]Cuadro68!C14</f>
        <v>9.9926666666666701</v>
      </c>
      <c r="E26" s="52">
        <f>+[3]Cuadro68!D14</f>
        <v>9.1349999999999998</v>
      </c>
      <c r="F26" s="52">
        <f>+[3]Cuadro68!E14</f>
        <v>7.7510000000000003</v>
      </c>
      <c r="G26" s="53">
        <f>+[3]Cuadro68!F14</f>
        <v>6.1623333330000003</v>
      </c>
      <c r="H26" s="27">
        <f t="shared" si="0"/>
        <v>-20.496280054186556</v>
      </c>
      <c r="I26" s="26">
        <f t="shared" si="1"/>
        <v>-15.15051997810618</v>
      </c>
      <c r="J26" s="27">
        <f t="shared" si="2"/>
        <v>1.0414689066318066</v>
      </c>
      <c r="K26" s="26">
        <f t="shared" si="3"/>
        <v>1.3471370513381293</v>
      </c>
      <c r="L26" s="18"/>
    </row>
    <row r="27" spans="1:14">
      <c r="A27" s="16"/>
      <c r="B27" s="11" t="str">
        <f>+[3]Cuadro68!A15</f>
        <v>Manizales</v>
      </c>
      <c r="C27" s="52">
        <f>+[3]Cuadro68!B15</f>
        <v>6.7223333333333297</v>
      </c>
      <c r="D27" s="52">
        <f>+[3]Cuadro68!C15</f>
        <v>7.04233333333333</v>
      </c>
      <c r="E27" s="52">
        <f>+[3]Cuadro68!D15</f>
        <v>8.7613333333333294</v>
      </c>
      <c r="F27" s="52">
        <f>+[3]Cuadro68!E15</f>
        <v>5.5439999999999996</v>
      </c>
      <c r="G27" s="53">
        <f>+[3]Cuadro68!F15</f>
        <v>6.044333333</v>
      </c>
      <c r="H27" s="27">
        <f t="shared" si="0"/>
        <v>9.0247715187590227</v>
      </c>
      <c r="I27" s="26">
        <f t="shared" si="1"/>
        <v>-36.721960127834393</v>
      </c>
      <c r="J27" s="27">
        <f t="shared" si="2"/>
        <v>1.0215262446007793</v>
      </c>
      <c r="K27" s="26">
        <f t="shared" si="3"/>
        <v>0.96355667818585833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154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+[3]Cuadro69!A2</f>
        <v>Colombia</v>
      </c>
      <c r="C13" s="25">
        <f>+[3]Cuadro69!B2</f>
        <v>116.155666666667</v>
      </c>
      <c r="D13" s="25">
        <f>+[3]Cuadro69!C2</f>
        <v>167.792333333333</v>
      </c>
      <c r="E13" s="25">
        <f>+[3]Cuadro69!D2</f>
        <v>168.78866666666701</v>
      </c>
      <c r="F13" s="25">
        <f>+[3]Cuadro69!E2</f>
        <v>170.292</v>
      </c>
      <c r="G13" s="25">
        <f>+[3]Cuadro69!F2</f>
        <v>144.608</v>
      </c>
      <c r="H13" s="27">
        <f>IF(OR(OR(G13=0,F13=0),G13=""),"",(G13/F13-1)*100)</f>
        <v>-15.082329175768683</v>
      </c>
      <c r="I13" s="26">
        <f>IF(OR(OR(G13=0,F13=0),F13=""),"",(F13/E13-1)*100)</f>
        <v>0.89066011541039103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50.252000000000322</v>
      </c>
      <c r="D14" s="24">
        <f>D13-SUM(D15:D27)</f>
        <v>76.096999999999596</v>
      </c>
      <c r="E14" s="24">
        <f>E13-SUM(E15:E27)</f>
        <v>62.23166666666701</v>
      </c>
      <c r="F14" s="24">
        <f>F13-SUM(F15:F27)</f>
        <v>70.158333333333374</v>
      </c>
      <c r="G14" s="25">
        <f>G13-SUM(G15:G27)</f>
        <v>58.278000006000028</v>
      </c>
      <c r="H14" s="27">
        <f>IF(OR(OR(G14=0,F14=0),G14=""),"",(G14/F14-1)*100)</f>
        <v>-16.933602557073289</v>
      </c>
      <c r="I14" s="26">
        <f>IF(OR(OR(G14=0,F14=0),F14=""),"",(F14/E14-1)*100)</f>
        <v>12.737352366158161</v>
      </c>
      <c r="J14" s="27">
        <f>IF(G14=0,"",G14/$G$13*100)</f>
        <v>40.300674932230599</v>
      </c>
      <c r="K14" s="26">
        <f>IF(F14=0,"",F14/$F$13*100)</f>
        <v>41.198842772022978</v>
      </c>
      <c r="L14" s="18"/>
    </row>
    <row r="15" spans="1:15">
      <c r="A15" s="16"/>
      <c r="B15" s="12" t="str">
        <f>+[3]Cuadro69!A3</f>
        <v>Bogotá</v>
      </c>
      <c r="C15" s="97">
        <f>+[3]Cuadro69!B3</f>
        <v>18.887333333333299</v>
      </c>
      <c r="D15" s="97">
        <f>+[3]Cuadro69!C3</f>
        <v>31.863666666666699</v>
      </c>
      <c r="E15" s="97">
        <f>+[3]Cuadro69!D3</f>
        <v>37.567</v>
      </c>
      <c r="F15" s="97">
        <f>+[3]Cuadro69!E3</f>
        <v>46.968333333333298</v>
      </c>
      <c r="G15" s="97">
        <f>+[3]Cuadro69!F3</f>
        <v>34.636333329999999</v>
      </c>
      <c r="H15" s="47">
        <f>IF(OR(OR(G15=0,F15=0),G15=""),"",(G15/F15-1)*100)</f>
        <v>-26.255988084170134</v>
      </c>
      <c r="I15" s="33">
        <f>IF(OR(OR(G15=0,F15=0),F15=""),"",(F15/E15-1)*100)</f>
        <v>25.025509977728589</v>
      </c>
      <c r="J15" s="47">
        <f>IF(G15=0,"",G15/$G$13*100)</f>
        <v>23.951879100741312</v>
      </c>
      <c r="K15" s="33">
        <f>IF(F15=0,"",F15/$F$13*100)</f>
        <v>27.581056851369002</v>
      </c>
      <c r="L15" s="18"/>
      <c r="N15" s="22" t="s">
        <v>2</v>
      </c>
      <c r="O15" s="31">
        <f>J15</f>
        <v>23.951879100741312</v>
      </c>
    </row>
    <row r="16" spans="1:15">
      <c r="A16" s="16"/>
      <c r="B16" s="11" t="str">
        <f>+[3]Cuadro69!A4</f>
        <v>Medellín</v>
      </c>
      <c r="C16" s="52">
        <f>+[3]Cuadro69!B4</f>
        <v>15.472666666666701</v>
      </c>
      <c r="D16" s="52">
        <f>+[3]Cuadro69!C4</f>
        <v>20.260666666666701</v>
      </c>
      <c r="E16" s="52">
        <f>+[3]Cuadro69!D4</f>
        <v>20.895333333333301</v>
      </c>
      <c r="F16" s="52">
        <f>+[3]Cuadro69!E4</f>
        <v>12.1216666666667</v>
      </c>
      <c r="G16" s="53">
        <f>+[3]Cuadro69!F4</f>
        <v>12.316333330000001</v>
      </c>
      <c r="H16" s="27">
        <f>IF(OR(OR(G16=0,F16=0),G16=""),"",(G16/F16-1)*100)</f>
        <v>1.605939749759111</v>
      </c>
      <c r="I16" s="26">
        <f>IF(OR(OR(G16=0,F16=0),F16=""),"",(F16/E16-1)*100)</f>
        <v>-41.988641801997005</v>
      </c>
      <c r="J16" s="27">
        <f>IF(G16=0,"",G16/$G$13*100)</f>
        <v>8.517048385981413</v>
      </c>
      <c r="K16" s="26">
        <f>IF(F16=0,"",F16/$F$13*100)</f>
        <v>7.118165660551699</v>
      </c>
      <c r="L16" s="18"/>
      <c r="N16" s="22" t="s">
        <v>12</v>
      </c>
      <c r="O16" s="31">
        <f>100-O15</f>
        <v>76.048120899258691</v>
      </c>
    </row>
    <row r="17" spans="1:14">
      <c r="A17" s="16"/>
      <c r="B17" s="11" t="str">
        <f>+[3]Cuadro69!A5</f>
        <v>Cali</v>
      </c>
      <c r="C17" s="52">
        <f>+[3]Cuadro69!B5</f>
        <v>5.5730000000000004</v>
      </c>
      <c r="D17" s="52">
        <f>+[3]Cuadro69!C5</f>
        <v>7.67</v>
      </c>
      <c r="E17" s="52">
        <f>+[3]Cuadro69!D5</f>
        <v>14.96</v>
      </c>
      <c r="F17" s="52">
        <f>+[3]Cuadro69!E5</f>
        <v>11.4353333333333</v>
      </c>
      <c r="G17" s="53">
        <f>+[3]Cuadro69!F5</f>
        <v>8.9396666669999991</v>
      </c>
      <c r="H17" s="27">
        <f t="shared" ref="H17:H27" si="0">IF(OR(OR(G17=0,F17=0),G17=""),"",(G17/F17-1)*100)</f>
        <v>-21.824170696087929</v>
      </c>
      <c r="I17" s="26">
        <f t="shared" ref="I17:I27" si="1">IF(OR(OR(G17=0,F17=0),F17=""),"",(F17/E17-1)*100)</f>
        <v>-23.560606060606283</v>
      </c>
      <c r="J17" s="27">
        <f t="shared" ref="J17:J27" si="2">IF(G17=0,"",G17/$G$13*100)</f>
        <v>6.1820000739931391</v>
      </c>
      <c r="K17" s="26">
        <f t="shared" ref="K17:K27" si="3">IF(F17=0,"",F17/$F$13*100)</f>
        <v>6.7151324391828746</v>
      </c>
      <c r="L17" s="18"/>
    </row>
    <row r="18" spans="1:14">
      <c r="A18" s="16"/>
      <c r="B18" s="11" t="str">
        <f>+[3]Cuadro69!A6</f>
        <v>Bucaramanga</v>
      </c>
      <c r="C18" s="52">
        <f>+[3]Cuadro69!B6</f>
        <v>2.7553333333333301</v>
      </c>
      <c r="D18" s="52">
        <f>+[3]Cuadro69!C6</f>
        <v>2.0326666666666702</v>
      </c>
      <c r="E18" s="52">
        <f>+[3]Cuadro69!D6</f>
        <v>4.83233333333333</v>
      </c>
      <c r="F18" s="52">
        <f>+[3]Cuadro69!E6</f>
        <v>2.80833333333333</v>
      </c>
      <c r="G18" s="53">
        <f>+[3]Cuadro69!F6</f>
        <v>4.5709999999999997</v>
      </c>
      <c r="H18" s="27">
        <f t="shared" si="0"/>
        <v>62.765578635015018</v>
      </c>
      <c r="I18" s="26">
        <f t="shared" si="1"/>
        <v>-41.884527833344862</v>
      </c>
      <c r="J18" s="27">
        <f t="shared" si="2"/>
        <v>3.1609592830272182</v>
      </c>
      <c r="K18" s="26">
        <f t="shared" si="3"/>
        <v>1.649128164172909</v>
      </c>
      <c r="L18" s="18"/>
    </row>
    <row r="19" spans="1:14">
      <c r="A19" s="16"/>
      <c r="B19" s="11" t="str">
        <f>+[3]Cuadro69!A7</f>
        <v>Cartagena</v>
      </c>
      <c r="C19" s="52">
        <f>+[3]Cuadro69!B7</f>
        <v>2.7406666666666699</v>
      </c>
      <c r="D19" s="52">
        <f>+[3]Cuadro69!C7</f>
        <v>4.0810000000000004</v>
      </c>
      <c r="E19" s="52">
        <f>+[3]Cuadro69!D7</f>
        <v>3.72366666666667</v>
      </c>
      <c r="F19" s="52">
        <f>+[3]Cuadro69!E7</f>
        <v>2.4516666666666702</v>
      </c>
      <c r="G19" s="53">
        <f>+[3]Cuadro69!F7</f>
        <v>4.1686666670000001</v>
      </c>
      <c r="H19" s="27">
        <f t="shared" si="0"/>
        <v>70.033990496260799</v>
      </c>
      <c r="I19" s="26">
        <f t="shared" si="1"/>
        <v>-34.15987825619905</v>
      </c>
      <c r="J19" s="27">
        <f t="shared" si="2"/>
        <v>2.8827358562458509</v>
      </c>
      <c r="K19" s="26">
        <f t="shared" si="3"/>
        <v>1.4396839937675698</v>
      </c>
      <c r="L19" s="18"/>
    </row>
    <row r="20" spans="1:14">
      <c r="A20" s="16"/>
      <c r="B20" s="11" t="str">
        <f>+[3]Cuadro69!A8</f>
        <v>Cúcuta</v>
      </c>
      <c r="C20" s="52">
        <f>+[3]Cuadro69!B8</f>
        <v>1.8803333333333301</v>
      </c>
      <c r="D20" s="52">
        <f>+[3]Cuadro69!C8</f>
        <v>2.92</v>
      </c>
      <c r="E20" s="52">
        <f>+[3]Cuadro69!D8</f>
        <v>3.1619999999999999</v>
      </c>
      <c r="F20" s="52">
        <f>+[3]Cuadro69!E8</f>
        <v>3.4103333333333299</v>
      </c>
      <c r="G20" s="53">
        <f>+[3]Cuadro69!F8</f>
        <v>3.8679999999999999</v>
      </c>
      <c r="H20" s="27">
        <f t="shared" si="0"/>
        <v>13.419998045156989</v>
      </c>
      <c r="I20" s="26">
        <f t="shared" si="1"/>
        <v>7.8536791060509259</v>
      </c>
      <c r="J20" s="27">
        <f t="shared" si="2"/>
        <v>2.6748174374861695</v>
      </c>
      <c r="K20" s="26">
        <f t="shared" si="3"/>
        <v>2.0026386050626748</v>
      </c>
      <c r="L20" s="18"/>
    </row>
    <row r="21" spans="1:14">
      <c r="A21" s="16"/>
      <c r="B21" s="11" t="str">
        <f>+[3]Cuadro69!A9</f>
        <v>Manizales</v>
      </c>
      <c r="C21" s="52">
        <f>+[3]Cuadro69!B9</f>
        <v>1.6866666666666701</v>
      </c>
      <c r="D21" s="52">
        <f>+[3]Cuadro69!C9</f>
        <v>1.798</v>
      </c>
      <c r="E21" s="52">
        <f>+[3]Cuadro69!D9</f>
        <v>3.54666666666667</v>
      </c>
      <c r="F21" s="52">
        <f>+[3]Cuadro69!E9</f>
        <v>2.8823333333333299</v>
      </c>
      <c r="G21" s="53">
        <f>+[3]Cuadro69!F9</f>
        <v>3.63</v>
      </c>
      <c r="H21" s="27">
        <f t="shared" si="0"/>
        <v>25.93963224239635</v>
      </c>
      <c r="I21" s="26">
        <f t="shared" si="1"/>
        <v>-18.731203007518971</v>
      </c>
      <c r="J21" s="27">
        <f t="shared" si="2"/>
        <v>2.5102345651692852</v>
      </c>
      <c r="K21" s="26">
        <f t="shared" si="3"/>
        <v>1.6925829359766342</v>
      </c>
      <c r="L21" s="18"/>
    </row>
    <row r="22" spans="1:14">
      <c r="A22" s="16"/>
      <c r="B22" s="11" t="str">
        <f>+[3]Cuadro69!A10</f>
        <v>Barranquilla</v>
      </c>
      <c r="C22" s="52">
        <f>+[3]Cuadro69!B10</f>
        <v>5.49433333333333</v>
      </c>
      <c r="D22" s="52">
        <f>+[3]Cuadro69!C10</f>
        <v>8.0326666666666693</v>
      </c>
      <c r="E22" s="52">
        <f>+[3]Cuadro69!D10</f>
        <v>5.3456666666666699</v>
      </c>
      <c r="F22" s="52">
        <f>+[3]Cuadro69!E10</f>
        <v>5.87733333333333</v>
      </c>
      <c r="G22" s="53">
        <f>+[3]Cuadro69!F10</f>
        <v>3.6236666670000002</v>
      </c>
      <c r="H22" s="27">
        <f t="shared" si="0"/>
        <v>-38.34505444078944</v>
      </c>
      <c r="I22" s="26">
        <f t="shared" si="1"/>
        <v>9.9457504520794373</v>
      </c>
      <c r="J22" s="27">
        <f t="shared" si="2"/>
        <v>2.5058549091336579</v>
      </c>
      <c r="K22" s="26">
        <f t="shared" si="3"/>
        <v>3.451326740735519</v>
      </c>
      <c r="L22" s="18"/>
    </row>
    <row r="23" spans="1:14">
      <c r="A23" s="16"/>
      <c r="B23" s="11" t="str">
        <f>+[3]Cuadro69!A11</f>
        <v>Ibagué</v>
      </c>
      <c r="C23" s="52">
        <f>+[3]Cuadro69!B11</f>
        <v>3.8106666666666702</v>
      </c>
      <c r="D23" s="52">
        <f>+[3]Cuadro69!C11</f>
        <v>2.3290000000000002</v>
      </c>
      <c r="E23" s="52">
        <f>+[3]Cuadro69!D11</f>
        <v>3.1133333333333302</v>
      </c>
      <c r="F23" s="52">
        <f>+[3]Cuadro69!E11</f>
        <v>3.3383333333333298</v>
      </c>
      <c r="G23" s="53">
        <f>+[3]Cuadro69!F11</f>
        <v>3.0859999999999999</v>
      </c>
      <c r="H23" s="27">
        <f t="shared" si="0"/>
        <v>-7.558662006989425</v>
      </c>
      <c r="I23" s="26">
        <f t="shared" si="1"/>
        <v>7.2269807280513909</v>
      </c>
      <c r="J23" s="27">
        <f t="shared" si="2"/>
        <v>2.1340451427306926</v>
      </c>
      <c r="K23" s="26">
        <f t="shared" si="3"/>
        <v>1.9603582865509419</v>
      </c>
      <c r="L23" s="18"/>
    </row>
    <row r="24" spans="1:14">
      <c r="A24" s="16"/>
      <c r="B24" s="11" t="str">
        <f>+[3]Cuadro69!A12</f>
        <v>Pereira</v>
      </c>
      <c r="C24" s="52">
        <f>+[3]Cuadro69!B12</f>
        <v>2.508</v>
      </c>
      <c r="D24" s="52">
        <f>+[3]Cuadro69!C12</f>
        <v>3.8343333333333298</v>
      </c>
      <c r="E24" s="52">
        <f>+[3]Cuadro69!D12</f>
        <v>4.1616666666666697</v>
      </c>
      <c r="F24" s="52">
        <f>+[3]Cuadro69!E12</f>
        <v>2.2393333333333301</v>
      </c>
      <c r="G24" s="53">
        <f>+[3]Cuadro69!F12</f>
        <v>2.1863333329999999</v>
      </c>
      <c r="H24" s="27">
        <f t="shared" si="0"/>
        <v>-2.3667758410239825</v>
      </c>
      <c r="I24" s="26">
        <f t="shared" si="1"/>
        <v>-46.191429715658906</v>
      </c>
      <c r="J24" s="27">
        <f t="shared" si="2"/>
        <v>1.5119034444843991</v>
      </c>
      <c r="K24" s="26">
        <f t="shared" si="3"/>
        <v>1.3149962026010205</v>
      </c>
      <c r="L24" s="18"/>
    </row>
    <row r="25" spans="1:14">
      <c r="A25" s="16"/>
      <c r="B25" s="11" t="str">
        <f>+[3]Cuadro69!A13</f>
        <v>Pasto</v>
      </c>
      <c r="C25" s="52">
        <f>+[3]Cuadro69!B13</f>
        <v>2.3803333333333301</v>
      </c>
      <c r="D25" s="52">
        <f>+[3]Cuadro69!C13</f>
        <v>2.8610000000000002</v>
      </c>
      <c r="E25" s="52">
        <f>+[3]Cuadro69!D13</f>
        <v>2.6666666666666701</v>
      </c>
      <c r="F25" s="52">
        <f>+[3]Cuadro69!E13</f>
        <v>3.4063333333333299</v>
      </c>
      <c r="G25" s="53">
        <f>+[3]Cuadro69!F13</f>
        <v>1.964</v>
      </c>
      <c r="H25" s="27">
        <f t="shared" si="0"/>
        <v>-42.342694979939267</v>
      </c>
      <c r="I25" s="26">
        <f t="shared" si="1"/>
        <v>27.737499999999706</v>
      </c>
      <c r="J25" s="27">
        <f t="shared" si="2"/>
        <v>1.3581544589510952</v>
      </c>
      <c r="K25" s="26">
        <f t="shared" si="3"/>
        <v>2.0002896984786895</v>
      </c>
      <c r="L25" s="18"/>
    </row>
    <row r="26" spans="1:14">
      <c r="A26" s="16"/>
      <c r="B26" s="11" t="str">
        <f>+[3]Cuadro69!A14</f>
        <v>Montería</v>
      </c>
      <c r="C26" s="52">
        <f>+[3]Cuadro69!B14</f>
        <v>1.2706666666666699</v>
      </c>
      <c r="D26" s="52">
        <f>+[3]Cuadro69!C14</f>
        <v>2.0230000000000001</v>
      </c>
      <c r="E26" s="52">
        <f>+[3]Cuadro69!D14</f>
        <v>0.92433333333333301</v>
      </c>
      <c r="F26" s="52">
        <f>+[3]Cuadro69!E14</f>
        <v>1.2586666666666699</v>
      </c>
      <c r="G26" s="53">
        <f>+[3]Cuadro69!F14</f>
        <v>1.870333333</v>
      </c>
      <c r="H26" s="27">
        <f t="shared" si="0"/>
        <v>48.596398278601313</v>
      </c>
      <c r="I26" s="26">
        <f t="shared" si="1"/>
        <v>36.170212765957842</v>
      </c>
      <c r="J26" s="27">
        <f t="shared" si="2"/>
        <v>1.2933816476266875</v>
      </c>
      <c r="K26" s="26">
        <f t="shared" si="3"/>
        <v>0.7391226050939973</v>
      </c>
      <c r="L26" s="18"/>
    </row>
    <row r="27" spans="1:14">
      <c r="A27" s="16"/>
      <c r="B27" s="11" t="str">
        <f>+[3]Cuadro69!A15</f>
        <v>Villavicencio</v>
      </c>
      <c r="C27" s="52">
        <f>+[3]Cuadro69!B15</f>
        <v>1.44366666666667</v>
      </c>
      <c r="D27" s="52">
        <f>+[3]Cuadro69!C15</f>
        <v>1.9893333333333301</v>
      </c>
      <c r="E27" s="52">
        <f>+[3]Cuadro69!D15</f>
        <v>1.6583333333333301</v>
      </c>
      <c r="F27" s="52">
        <f>+[3]Cuadro69!E15</f>
        <v>1.93566666666667</v>
      </c>
      <c r="G27" s="53">
        <f>+[3]Cuadro69!F15</f>
        <v>1.469666667</v>
      </c>
      <c r="H27" s="27">
        <f t="shared" si="0"/>
        <v>-24.074392956776435</v>
      </c>
      <c r="I27" s="26">
        <f t="shared" si="1"/>
        <v>16.723618090452685</v>
      </c>
      <c r="J27" s="27">
        <f t="shared" si="2"/>
        <v>1.0163107621984953</v>
      </c>
      <c r="K27" s="26">
        <f t="shared" si="3"/>
        <v>1.1366750444334848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155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54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+[3]Cuadro70!A2</f>
        <v>Colombia</v>
      </c>
      <c r="C13" s="25">
        <f>+[3]Cuadro70!B2</f>
        <v>23.9896666666667</v>
      </c>
      <c r="D13" s="25">
        <f>+[3]Cuadro70!C2</f>
        <v>22.61</v>
      </c>
      <c r="E13" s="25">
        <f>+[3]Cuadro70!D2</f>
        <v>27.9546666666667</v>
      </c>
      <c r="F13" s="25">
        <f>+[3]Cuadro70!E2</f>
        <v>21.663333333333298</v>
      </c>
      <c r="G13" s="25">
        <f>+[3]Cuadro70!F2</f>
        <v>31.521666669999998</v>
      </c>
      <c r="H13" s="27">
        <f>IF(OR(OR(G13=0,F13=0),G13=""),"",(G13/F13-1)*100)</f>
        <v>45.507001092475988</v>
      </c>
      <c r="I13" s="26">
        <f>IF(OR(OR(G13=0,F13=0),F13=""),"",(F13/E13-1)*100)</f>
        <v>-22.505485071067653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6.9513333333333698</v>
      </c>
      <c r="D14" s="24">
        <f>D13-SUM(D15:D27)</f>
        <v>9.6039999999999957</v>
      </c>
      <c r="E14" s="24">
        <f>E13-SUM(E15:E27)</f>
        <v>7.9040000000000354</v>
      </c>
      <c r="F14" s="24">
        <f>F13-SUM(F15:F27)</f>
        <v>8.9293333333332949</v>
      </c>
      <c r="G14" s="25">
        <f>G13-SUM(G15:G27)</f>
        <v>6.0356666669999974</v>
      </c>
      <c r="H14" s="27">
        <f>IF(OR(OR(G14=0,F14=0),G14=""),"",(G14/F14-1)*100)</f>
        <v>-32.406301325219985</v>
      </c>
      <c r="I14" s="26">
        <f>IF(OR(OR(G14=0,F14=0),F14=""),"",(F14/E14-1)*100)</f>
        <v>12.972334682860009</v>
      </c>
      <c r="J14" s="27">
        <f>IF(G14=0,"",G14/$G$13*100)</f>
        <v>19.147676200587135</v>
      </c>
      <c r="K14" s="26">
        <f>IF(F14=0,"",F14/$F$13*100)</f>
        <v>41.218649022926499</v>
      </c>
      <c r="L14" s="18"/>
    </row>
    <row r="15" spans="1:15">
      <c r="A15" s="16"/>
      <c r="B15" s="12" t="str">
        <f>+[3]Cuadro70!A3</f>
        <v>Bogotá</v>
      </c>
      <c r="C15" s="97">
        <f>+[3]Cuadro70!B3</f>
        <v>8.4203333333333301</v>
      </c>
      <c r="D15" s="97">
        <f>+[3]Cuadro70!C3</f>
        <v>6.9046666666666701</v>
      </c>
      <c r="E15" s="97">
        <f>+[3]Cuadro70!D3</f>
        <v>10.148999999999999</v>
      </c>
      <c r="F15" s="97">
        <f>+[3]Cuadro70!E3</f>
        <v>4.6156666666666704</v>
      </c>
      <c r="G15" s="97">
        <f>+[3]Cuadro70!F3</f>
        <v>13.529666669999999</v>
      </c>
      <c r="H15" s="47">
        <f>IF(OR(OR(G15=0,F15=0),G15=""),"",(G15/F15-1)*100)</f>
        <v>193.12486466382586</v>
      </c>
      <c r="I15" s="33">
        <f>IF(OR(OR(G15=0,F15=0),F15=""),"",(F15/E15-1)*100)</f>
        <v>-54.520970867408906</v>
      </c>
      <c r="J15" s="47">
        <f>IF(G15=0,"",G15/$G$13*100)</f>
        <v>42.921799826265342</v>
      </c>
      <c r="K15" s="33">
        <f>IF(F15=0,"",F15/$F$13*100)</f>
        <v>21.306354823819103</v>
      </c>
      <c r="L15" s="18"/>
      <c r="N15" s="22" t="s">
        <v>2</v>
      </c>
      <c r="O15" s="31">
        <f>J15</f>
        <v>42.921799826265342</v>
      </c>
    </row>
    <row r="16" spans="1:15">
      <c r="A16" s="16"/>
      <c r="B16" s="11" t="str">
        <f>+[3]Cuadro70!A4</f>
        <v>Cali</v>
      </c>
      <c r="C16" s="52">
        <f>+[3]Cuadro70!B4</f>
        <v>2.2233333333333301</v>
      </c>
      <c r="D16" s="52">
        <f>+[3]Cuadro70!C4</f>
        <v>0.63633333333333297</v>
      </c>
      <c r="E16" s="52">
        <f>+[3]Cuadro70!D4</f>
        <v>1.5840000000000001</v>
      </c>
      <c r="F16" s="52">
        <f>+[3]Cuadro70!E4</f>
        <v>1.605</v>
      </c>
      <c r="G16" s="53">
        <f>+[3]Cuadro70!F4</f>
        <v>3.1116666670000002</v>
      </c>
      <c r="H16" s="27">
        <f>IF(OR(OR(G16=0,F16=0),G16=""),"",(G16/F16-1)*100)</f>
        <v>93.873312585669794</v>
      </c>
      <c r="I16" s="26">
        <f>IF(OR(OR(G16=0,F16=0),F16=""),"",(F16/E16-1)*100)</f>
        <v>1.325757575757569</v>
      </c>
      <c r="J16" s="27">
        <f>IF(G16=0,"",G16/$G$13*100)</f>
        <v>9.8715169460295549</v>
      </c>
      <c r="K16" s="26">
        <f>IF(F16=0,"",F16/$F$13*100)</f>
        <v>7.4088321280197071</v>
      </c>
      <c r="L16" s="18"/>
      <c r="N16" s="22" t="s">
        <v>12</v>
      </c>
      <c r="O16" s="31">
        <f>100-O15</f>
        <v>57.078200173734658</v>
      </c>
    </row>
    <row r="17" spans="1:14">
      <c r="A17" s="16"/>
      <c r="B17" s="11" t="str">
        <f>+[3]Cuadro70!A5</f>
        <v>Medellín</v>
      </c>
      <c r="C17" s="52">
        <f>+[3]Cuadro70!B5</f>
        <v>2.2416666666666698</v>
      </c>
      <c r="D17" s="52">
        <f>+[3]Cuadro70!C5</f>
        <v>0.72133333333333305</v>
      </c>
      <c r="E17" s="52">
        <f>+[3]Cuadro70!D5</f>
        <v>3.5753333333333299</v>
      </c>
      <c r="F17" s="52">
        <f>+[3]Cuadro70!E5</f>
        <v>1.8563333333333301</v>
      </c>
      <c r="G17" s="53">
        <f>+[3]Cuadro70!F5</f>
        <v>2.6843333330000001</v>
      </c>
      <c r="H17" s="27">
        <f t="shared" ref="H17:H27" si="0">IF(OR(OR(G17=0,F17=0),G17=""),"",(G17/F17-1)*100)</f>
        <v>44.604058161250038</v>
      </c>
      <c r="I17" s="26">
        <f t="shared" ref="I17:I27" si="1">IF(OR(OR(G17=0,F17=0),F17=""),"",(F17/E17-1)*100)</f>
        <v>-48.079433153086001</v>
      </c>
      <c r="J17" s="27">
        <f t="shared" ref="J17:J27" si="2">IF(G17=0,"",G17/$G$13*100)</f>
        <v>8.5158356666297443</v>
      </c>
      <c r="K17" s="26">
        <f t="shared" ref="K17:K27" si="3">IF(F17=0,"",F17/$F$13*100)</f>
        <v>8.5690106170180016</v>
      </c>
      <c r="L17" s="18"/>
    </row>
    <row r="18" spans="1:14">
      <c r="A18" s="16"/>
      <c r="B18" s="11" t="str">
        <f>+[3]Cuadro70!A6</f>
        <v>Barranquilla</v>
      </c>
      <c r="C18" s="52">
        <f>+[3]Cuadro70!B6</f>
        <v>0.79400000000000004</v>
      </c>
      <c r="D18" s="52">
        <f>+[3]Cuadro70!C6</f>
        <v>1.264</v>
      </c>
      <c r="E18" s="52">
        <f>+[3]Cuadro70!D6</f>
        <v>0.52233333333333298</v>
      </c>
      <c r="F18" s="52">
        <f>+[3]Cuadro70!E6</f>
        <v>0.86666666666666703</v>
      </c>
      <c r="G18" s="53">
        <f>+[3]Cuadro70!F6</f>
        <v>1.727333333</v>
      </c>
      <c r="H18" s="27">
        <f t="shared" si="0"/>
        <v>99.307692269230685</v>
      </c>
      <c r="I18" s="26">
        <f t="shared" si="1"/>
        <v>65.922144224633229</v>
      </c>
      <c r="J18" s="27">
        <f t="shared" si="2"/>
        <v>5.479828687624404</v>
      </c>
      <c r="K18" s="26">
        <f t="shared" si="3"/>
        <v>4.0006154793045168</v>
      </c>
      <c r="L18" s="18"/>
    </row>
    <row r="19" spans="1:14">
      <c r="A19" s="16"/>
      <c r="B19" s="11" t="str">
        <f>+[3]Cuadro70!A7</f>
        <v>Bucaramanga</v>
      </c>
      <c r="C19" s="52">
        <f>+[3]Cuadro70!B7</f>
        <v>0.31466666666666698</v>
      </c>
      <c r="D19" s="52">
        <f>+[3]Cuadro70!C7</f>
        <v>0.90133333333333299</v>
      </c>
      <c r="E19" s="52">
        <f>+[3]Cuadro70!D7</f>
        <v>0.71799999999999997</v>
      </c>
      <c r="F19" s="52">
        <f>+[3]Cuadro70!E7</f>
        <v>0.8</v>
      </c>
      <c r="G19" s="53">
        <f>+[3]Cuadro70!F7</f>
        <v>1.1766666670000001</v>
      </c>
      <c r="H19" s="27">
        <f t="shared" si="0"/>
        <v>47.083333375000016</v>
      </c>
      <c r="I19" s="26">
        <f t="shared" si="1"/>
        <v>11.420612813370479</v>
      </c>
      <c r="J19" s="27">
        <f t="shared" si="2"/>
        <v>3.7328821452193859</v>
      </c>
      <c r="K19" s="26">
        <f t="shared" si="3"/>
        <v>3.6928758270503215</v>
      </c>
      <c r="L19" s="18"/>
    </row>
    <row r="20" spans="1:14">
      <c r="A20" s="16"/>
      <c r="B20" s="11" t="str">
        <f>+[3]Cuadro70!A8</f>
        <v>Pereira</v>
      </c>
      <c r="C20" s="52">
        <f>+[3]Cuadro70!B8</f>
        <v>0.28899999999999998</v>
      </c>
      <c r="D20" s="52">
        <f>+[3]Cuadro70!C8</f>
        <v>0.52300000000000002</v>
      </c>
      <c r="E20" s="52">
        <f>+[3]Cuadro70!D8</f>
        <v>0.65933333333333299</v>
      </c>
      <c r="F20" s="52">
        <f>+[3]Cuadro70!E8</f>
        <v>0.63100000000000001</v>
      </c>
      <c r="G20" s="53">
        <f>+[3]Cuadro70!F8</f>
        <v>0.72499999999999998</v>
      </c>
      <c r="H20" s="27">
        <f t="shared" si="0"/>
        <v>14.896988906497622</v>
      </c>
      <c r="I20" s="26">
        <f t="shared" si="1"/>
        <v>-4.2972699696662842</v>
      </c>
      <c r="J20" s="27">
        <f t="shared" si="2"/>
        <v>2.3000052871252574</v>
      </c>
      <c r="K20" s="26">
        <f t="shared" si="3"/>
        <v>2.9127558085859411</v>
      </c>
      <c r="L20" s="18"/>
    </row>
    <row r="21" spans="1:14">
      <c r="A21" s="16"/>
      <c r="B21" s="11" t="str">
        <f>+[3]Cuadro70!A9</f>
        <v>Cartagena</v>
      </c>
      <c r="C21" s="52">
        <f>+[3]Cuadro70!B9</f>
        <v>0.58399999999999996</v>
      </c>
      <c r="D21" s="52">
        <f>+[3]Cuadro70!C9</f>
        <v>0.275666666666667</v>
      </c>
      <c r="E21" s="52">
        <f>+[3]Cuadro70!D9</f>
        <v>1.01566666666667</v>
      </c>
      <c r="F21" s="52">
        <f>+[3]Cuadro70!E9</f>
        <v>0.36566666666666697</v>
      </c>
      <c r="G21" s="53">
        <f>+[3]Cuadro70!F9</f>
        <v>0.70733333300000001</v>
      </c>
      <c r="H21" s="27">
        <f t="shared" si="0"/>
        <v>93.436645305378136</v>
      </c>
      <c r="I21" s="26">
        <f t="shared" si="1"/>
        <v>-63.997374466688626</v>
      </c>
      <c r="J21" s="27">
        <f t="shared" si="2"/>
        <v>2.2439591802205934</v>
      </c>
      <c r="K21" s="26">
        <f t="shared" si="3"/>
        <v>1.6879519926142525</v>
      </c>
      <c r="L21" s="18"/>
    </row>
    <row r="22" spans="1:14">
      <c r="A22" s="16"/>
      <c r="B22" s="11" t="str">
        <f>+[3]Cuadro70!A10</f>
        <v>Manizales</v>
      </c>
      <c r="C22" s="52">
        <f>+[3]Cuadro70!B10</f>
        <v>0.56066666666666698</v>
      </c>
      <c r="D22" s="52">
        <f>+[3]Cuadro70!C10</f>
        <v>0.21966666666666701</v>
      </c>
      <c r="E22" s="52">
        <f>+[3]Cuadro70!D10</f>
        <v>0.41066666666666701</v>
      </c>
      <c r="F22" s="52">
        <f>+[3]Cuadro70!E10</f>
        <v>0.34100000000000003</v>
      </c>
      <c r="G22" s="53">
        <f>+[3]Cuadro70!F10</f>
        <v>0.54133333299999997</v>
      </c>
      <c r="H22" s="27">
        <f t="shared" si="0"/>
        <v>58.748778005865091</v>
      </c>
      <c r="I22" s="26">
        <f t="shared" si="1"/>
        <v>-16.964285714285776</v>
      </c>
      <c r="J22" s="27">
        <f t="shared" si="2"/>
        <v>1.7173372799960518</v>
      </c>
      <c r="K22" s="26">
        <f t="shared" si="3"/>
        <v>1.5740883212801995</v>
      </c>
      <c r="L22" s="18"/>
    </row>
    <row r="23" spans="1:14">
      <c r="A23" s="16"/>
      <c r="B23" s="11" t="str">
        <f>+[3]Cuadro70!A11</f>
        <v>Ibagué</v>
      </c>
      <c r="C23" s="52">
        <f>+[3]Cuadro70!B11</f>
        <v>0.68733333333333302</v>
      </c>
      <c r="D23" s="52">
        <f>+[3]Cuadro70!C11</f>
        <v>0.76433333333333298</v>
      </c>
      <c r="E23" s="52">
        <f>+[3]Cuadro70!D11</f>
        <v>0.56299999999999994</v>
      </c>
      <c r="F23" s="52">
        <f>+[3]Cuadro70!E11</f>
        <v>0.42199999999999999</v>
      </c>
      <c r="G23" s="53">
        <f>+[3]Cuadro70!F11</f>
        <v>0.491666667</v>
      </c>
      <c r="H23" s="27">
        <f t="shared" si="0"/>
        <v>16.50868886255925</v>
      </c>
      <c r="I23" s="26">
        <f t="shared" si="1"/>
        <v>-25.044404973357015</v>
      </c>
      <c r="J23" s="27">
        <f t="shared" si="2"/>
        <v>1.5597737015217286</v>
      </c>
      <c r="K23" s="26">
        <f t="shared" si="3"/>
        <v>1.9479919987690446</v>
      </c>
      <c r="L23" s="18"/>
    </row>
    <row r="24" spans="1:14">
      <c r="A24" s="16"/>
      <c r="B24" s="11" t="str">
        <f>+[3]Cuadro70!A12</f>
        <v>Cúcuta</v>
      </c>
      <c r="C24" s="52">
        <f>+[3]Cuadro70!B12</f>
        <v>0.31033333333333302</v>
      </c>
      <c r="D24" s="52">
        <f>+[3]Cuadro70!C12</f>
        <v>0.111666666666667</v>
      </c>
      <c r="E24" s="52">
        <f>+[3]Cuadro70!D12</f>
        <v>0.29299999999999998</v>
      </c>
      <c r="F24" s="52">
        <f>+[3]Cuadro70!E12</f>
        <v>0.44500000000000001</v>
      </c>
      <c r="G24" s="53">
        <f>+[3]Cuadro70!F12</f>
        <v>0.429666667</v>
      </c>
      <c r="H24" s="27">
        <f t="shared" si="0"/>
        <v>-3.4456928089887651</v>
      </c>
      <c r="I24" s="26">
        <f t="shared" si="1"/>
        <v>51.877133105802066</v>
      </c>
      <c r="J24" s="27">
        <f t="shared" si="2"/>
        <v>1.3630835942089481</v>
      </c>
      <c r="K24" s="26">
        <f t="shared" si="3"/>
        <v>2.0541621787967412</v>
      </c>
      <c r="L24" s="18"/>
    </row>
    <row r="25" spans="1:14">
      <c r="A25" s="16"/>
      <c r="B25" s="11" t="str">
        <f>+[3]Cuadro70!A13</f>
        <v>Villavicencio</v>
      </c>
      <c r="C25" s="52">
        <f>+[3]Cuadro70!B13</f>
        <v>0.16466666666666699</v>
      </c>
      <c r="D25" s="52">
        <f>+[3]Cuadro70!C13</f>
        <v>0.12633333333333299</v>
      </c>
      <c r="E25" s="52">
        <f>+[3]Cuadro70!D13</f>
        <v>0.12833333333333299</v>
      </c>
      <c r="F25" s="52">
        <f>+[3]Cuadro70!E13</f>
        <v>0.28266666666666701</v>
      </c>
      <c r="G25" s="53">
        <f>+[3]Cuadro70!F13</f>
        <v>0.16800000000000001</v>
      </c>
      <c r="H25" s="27">
        <f t="shared" si="0"/>
        <v>-40.566037735849122</v>
      </c>
      <c r="I25" s="26">
        <f t="shared" si="1"/>
        <v>120.25974025974109</v>
      </c>
      <c r="J25" s="27">
        <f t="shared" si="2"/>
        <v>0.53296674239592168</v>
      </c>
      <c r="K25" s="26">
        <f t="shared" si="3"/>
        <v>1.3048161255577819</v>
      </c>
      <c r="L25" s="18"/>
    </row>
    <row r="26" spans="1:14">
      <c r="A26" s="16"/>
      <c r="B26" s="11" t="str">
        <f>+[3]Cuadro70!A14</f>
        <v>Montería</v>
      </c>
      <c r="C26" s="52">
        <f>+[3]Cuadro70!B14</f>
        <v>0.14000000000000001</v>
      </c>
      <c r="D26" s="52">
        <f>+[3]Cuadro70!C14</f>
        <v>0.13400000000000001</v>
      </c>
      <c r="E26" s="52">
        <f>+[3]Cuadro70!D14</f>
        <v>0.30933333333333302</v>
      </c>
      <c r="F26" s="52">
        <f>+[3]Cuadro70!E14</f>
        <v>4.8333333333333298E-2</v>
      </c>
      <c r="G26" s="53">
        <f>+[3]Cuadro70!F14</f>
        <v>0.100333333</v>
      </c>
      <c r="H26" s="27">
        <f t="shared" si="0"/>
        <v>107.58620620689672</v>
      </c>
      <c r="I26" s="26">
        <f t="shared" si="1"/>
        <v>-84.375</v>
      </c>
      <c r="J26" s="27">
        <f t="shared" si="2"/>
        <v>0.31829958120675728</v>
      </c>
      <c r="K26" s="26">
        <f t="shared" si="3"/>
        <v>0.2231112478842901</v>
      </c>
      <c r="L26" s="18"/>
    </row>
    <row r="27" spans="1:14">
      <c r="A27" s="16"/>
      <c r="B27" s="11" t="str">
        <f>+[3]Cuadro70!A15</f>
        <v>Pasto</v>
      </c>
      <c r="C27" s="52">
        <f>+[3]Cuadro70!B15</f>
        <v>0.30833333333333302</v>
      </c>
      <c r="D27" s="52">
        <f>+[3]Cuadro70!C15</f>
        <v>0.42366666666666702</v>
      </c>
      <c r="E27" s="52">
        <f>+[3]Cuadro70!D15</f>
        <v>0.12266666666666701</v>
      </c>
      <c r="F27" s="52">
        <f>+[3]Cuadro70!E15</f>
        <v>0.454666666666667</v>
      </c>
      <c r="G27" s="53">
        <f>+[3]Cuadro70!F15</f>
        <v>9.2999999999999999E-2</v>
      </c>
      <c r="H27" s="27">
        <f t="shared" si="0"/>
        <v>-79.545454545454561</v>
      </c>
      <c r="I27" s="26">
        <f t="shared" si="1"/>
        <v>270.6521739130427</v>
      </c>
      <c r="J27" s="27">
        <f t="shared" si="2"/>
        <v>0.29503516096917093</v>
      </c>
      <c r="K27" s="26">
        <f t="shared" si="3"/>
        <v>2.0987844283736008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R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8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8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8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8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8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8">
      <c r="A7" s="16"/>
      <c r="B7" s="154"/>
      <c r="C7" s="190" t="s">
        <v>156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8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8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8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8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8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8">
      <c r="A13" s="16"/>
      <c r="B13" s="12" t="str">
        <f>+[3]Cuadro71!A2</f>
        <v>Colombia</v>
      </c>
      <c r="C13" s="25">
        <f>+[3]Cuadro71!B2</f>
        <v>122.299333333333</v>
      </c>
      <c r="D13" s="25">
        <f>+[3]Cuadro71!C2</f>
        <v>145.494</v>
      </c>
      <c r="E13" s="25">
        <f>+[3]Cuadro71!D2</f>
        <v>134.97900000000001</v>
      </c>
      <c r="F13" s="25">
        <f>+[3]Cuadro71!E2</f>
        <v>136.44800000000001</v>
      </c>
      <c r="G13" s="25">
        <f>+[3]Cuadro71!F2</f>
        <v>155.0996667</v>
      </c>
      <c r="H13" s="27">
        <f>IF(OR(OR(G13=0,F13=0),G13=""),"",(G13/F13-1)*100)</f>
        <v>13.669432091346145</v>
      </c>
      <c r="I13" s="26">
        <f>IF(OR(OR(G13=0,F13=0),F13=""),"",(F13/E13-1)*100)</f>
        <v>1.0883174419724417</v>
      </c>
      <c r="J13" s="27">
        <f>IF(G13=0,"",G13/$G$13*100)</f>
        <v>100</v>
      </c>
      <c r="K13" s="26">
        <f>IF(F13=0,"",F13/$F$13*100)</f>
        <v>100</v>
      </c>
      <c r="L13" s="18"/>
    </row>
    <row r="14" spans="1:18">
      <c r="A14" s="16"/>
      <c r="B14" s="11" t="s">
        <v>3</v>
      </c>
      <c r="C14" s="24">
        <f>C13-SUM(C15:C27)</f>
        <v>33.554666666666378</v>
      </c>
      <c r="D14" s="24">
        <f>D13-SUM(D15:D27)</f>
        <v>40.500333333333344</v>
      </c>
      <c r="E14" s="24">
        <f>E13-SUM(E15:E27)</f>
        <v>39.58366666666663</v>
      </c>
      <c r="F14" s="24">
        <f>F13-SUM(F15:F27)</f>
        <v>43.572999999999951</v>
      </c>
      <c r="G14" s="25">
        <f>G13-SUM(G15:G27)</f>
        <v>48.77633336000001</v>
      </c>
      <c r="H14" s="27">
        <f>IF(OR(OR(G14=0,F14=0),G14=""),"",(G14/F14-1)*100)</f>
        <v>11.941645881624098</v>
      </c>
      <c r="I14" s="26">
        <f>IF(OR(OR(G14=0,F14=0),F14=""),"",(F14/E14-1)*100)</f>
        <v>10.078230920160646</v>
      </c>
      <c r="J14" s="27">
        <f>IF(G14=0,"",G14/$G$13*100)</f>
        <v>31.448380514153619</v>
      </c>
      <c r="K14" s="26">
        <f>IF(F14=0,"",F14/$F$13*100)</f>
        <v>31.933776969981199</v>
      </c>
      <c r="L14" s="18"/>
    </row>
    <row r="15" spans="1:18">
      <c r="A15" s="16"/>
      <c r="B15" s="12" t="str">
        <f>+[3]Cuadro71!A3</f>
        <v>Bogotá</v>
      </c>
      <c r="C15" s="97">
        <f>+[3]Cuadro71!B3</f>
        <v>42.753333333333302</v>
      </c>
      <c r="D15" s="97">
        <f>+[3]Cuadro71!C3</f>
        <v>50.7783333333333</v>
      </c>
      <c r="E15" s="97">
        <f>+[3]Cuadro71!D3</f>
        <v>50.9316666666667</v>
      </c>
      <c r="F15" s="97">
        <f>+[3]Cuadro71!E3</f>
        <v>42.6026666666667</v>
      </c>
      <c r="G15" s="97">
        <f>+[3]Cuadro71!F3</f>
        <v>53.527666670000002</v>
      </c>
      <c r="H15" s="47">
        <f>IF(OR(OR(G15=0,F15=0),G15=""),"",(G15/F15-1)*100)</f>
        <v>25.643934659802103</v>
      </c>
      <c r="I15" s="33">
        <f>IF(OR(OR(G15=0,F15=0),F15=""),"",(F15/E15-1)*100)</f>
        <v>-16.353283811643038</v>
      </c>
      <c r="J15" s="47">
        <f>IF(G15=0,"",G15/$G$13*100)</f>
        <v>34.511787039191624</v>
      </c>
      <c r="K15" s="33">
        <f>IF(F15=0,"",F15/$F$13*100)</f>
        <v>31.222639149468439</v>
      </c>
      <c r="L15" s="18"/>
      <c r="N15" s="22" t="s">
        <v>2</v>
      </c>
      <c r="O15" s="31">
        <f>J15</f>
        <v>34.511787039191624</v>
      </c>
      <c r="R15" s="108"/>
    </row>
    <row r="16" spans="1:18">
      <c r="A16" s="16"/>
      <c r="B16" s="11" t="str">
        <f>+[3]Cuadro71!A4</f>
        <v>Medellín</v>
      </c>
      <c r="C16" s="52">
        <f>+[3]Cuadro71!B4</f>
        <v>18.606000000000002</v>
      </c>
      <c r="D16" s="52">
        <f>+[3]Cuadro71!C4</f>
        <v>22.226666666666699</v>
      </c>
      <c r="E16" s="52">
        <f>+[3]Cuadro71!D4</f>
        <v>14.651666666666699</v>
      </c>
      <c r="F16" s="52">
        <f>+[3]Cuadro71!E4</f>
        <v>18.28</v>
      </c>
      <c r="G16" s="53">
        <f>+[3]Cuadro71!F4</f>
        <v>16.286000000000001</v>
      </c>
      <c r="H16" s="27">
        <f>IF(OR(OR(G16=0,F16=0),G16=""),"",(G16/F16-1)*100)</f>
        <v>-10.90809628008752</v>
      </c>
      <c r="I16" s="26">
        <f>IF(OR(OR(G16=0,F16=0),F16=""),"",(F16/E16-1)*100)</f>
        <v>24.763963144124411</v>
      </c>
      <c r="J16" s="27">
        <f>IF(G16=0,"",G16/$G$13*100)</f>
        <v>10.500344937233834</v>
      </c>
      <c r="K16" s="26">
        <f>IF(F16=0,"",F16/$F$13*100)</f>
        <v>13.397045028142591</v>
      </c>
      <c r="L16" s="18"/>
      <c r="N16" s="22" t="s">
        <v>12</v>
      </c>
      <c r="O16" s="31">
        <f>100-O15</f>
        <v>65.488212960808369</v>
      </c>
    </row>
    <row r="17" spans="1:14">
      <c r="A17" s="16"/>
      <c r="B17" s="11" t="str">
        <f>+[3]Cuadro71!A5</f>
        <v>Cali</v>
      </c>
      <c r="C17" s="52">
        <f>+[3]Cuadro71!B5</f>
        <v>8.4376666666666704</v>
      </c>
      <c r="D17" s="52">
        <f>+[3]Cuadro71!C5</f>
        <v>9.3856666666666708</v>
      </c>
      <c r="E17" s="52">
        <f>+[3]Cuadro71!D5</f>
        <v>9.9273333333333298</v>
      </c>
      <c r="F17" s="52">
        <f>+[3]Cuadro71!E5</f>
        <v>13.7886666666667</v>
      </c>
      <c r="G17" s="53">
        <f>+[3]Cuadro71!F5</f>
        <v>11.44766667</v>
      </c>
      <c r="H17" s="27">
        <f t="shared" ref="H17:H27" si="0">IF(OR(OR(G17=0,F17=0),G17=""),"",(G17/F17-1)*100)</f>
        <v>-16.97771113958343</v>
      </c>
      <c r="I17" s="26">
        <f t="shared" ref="I17:I27" si="1">IF(OR(OR(G17=0,F17=0),F17=""),"",(F17/E17-1)*100)</f>
        <v>38.895977436035565</v>
      </c>
      <c r="J17" s="27">
        <f t="shared" ref="J17:J27" si="2">IF(G17=0,"",G17/$G$13*100)</f>
        <v>7.380845435433808</v>
      </c>
      <c r="K17" s="26">
        <f t="shared" ref="K17:K27" si="3">IF(F17=0,"",F17/$F$13*100)</f>
        <v>10.105436991869944</v>
      </c>
      <c r="L17" s="18"/>
    </row>
    <row r="18" spans="1:14">
      <c r="A18" s="16"/>
      <c r="B18" s="11" t="str">
        <f>+[3]Cuadro71!A6</f>
        <v>Barranquilla</v>
      </c>
      <c r="C18" s="52">
        <f>+[3]Cuadro71!B6</f>
        <v>3.3833333333333302</v>
      </c>
      <c r="D18" s="52">
        <f>+[3]Cuadro71!C6</f>
        <v>4.4703333333333299</v>
      </c>
      <c r="E18" s="52">
        <f>+[3]Cuadro71!D6</f>
        <v>2.734</v>
      </c>
      <c r="F18" s="52">
        <f>+[3]Cuadro71!E6</f>
        <v>2.74</v>
      </c>
      <c r="G18" s="53">
        <f>+[3]Cuadro71!F6</f>
        <v>5.7519999999999998</v>
      </c>
      <c r="H18" s="27">
        <f t="shared" si="0"/>
        <v>109.92700729927006</v>
      </c>
      <c r="I18" s="26">
        <f t="shared" si="1"/>
        <v>0.21945866861741159</v>
      </c>
      <c r="J18" s="27">
        <f t="shared" si="2"/>
        <v>3.708583082338758</v>
      </c>
      <c r="K18" s="26">
        <f t="shared" si="3"/>
        <v>2.0080909943714822</v>
      </c>
      <c r="L18" s="18"/>
    </row>
    <row r="19" spans="1:14">
      <c r="A19" s="16"/>
      <c r="B19" s="11" t="str">
        <f>+[3]Cuadro71!A7</f>
        <v>Bucaramanga</v>
      </c>
      <c r="C19" s="52">
        <f>+[3]Cuadro71!B7</f>
        <v>3.4946666666666699</v>
      </c>
      <c r="D19" s="52">
        <f>+[3]Cuadro71!C7</f>
        <v>2.3306666666666702</v>
      </c>
      <c r="E19" s="52">
        <f>+[3]Cuadro71!D7</f>
        <v>2.8103333333333298</v>
      </c>
      <c r="F19" s="52">
        <f>+[3]Cuadro71!E7</f>
        <v>3.4633333333333298</v>
      </c>
      <c r="G19" s="53">
        <f>+[3]Cuadro71!F7</f>
        <v>4.9119999999999999</v>
      </c>
      <c r="H19" s="27">
        <f t="shared" si="0"/>
        <v>41.828681424446735</v>
      </c>
      <c r="I19" s="26">
        <f t="shared" si="1"/>
        <v>23.235677855533176</v>
      </c>
      <c r="J19" s="27">
        <f t="shared" si="2"/>
        <v>3.1669958450013871</v>
      </c>
      <c r="K19" s="26">
        <f t="shared" si="3"/>
        <v>2.5382074734208855</v>
      </c>
      <c r="L19" s="18"/>
    </row>
    <row r="20" spans="1:14">
      <c r="A20" s="16"/>
      <c r="B20" s="11" t="str">
        <f>+[3]Cuadro71!A8</f>
        <v>Pereira</v>
      </c>
      <c r="C20" s="52">
        <f>+[3]Cuadro71!B8</f>
        <v>1.8823333333333301</v>
      </c>
      <c r="D20" s="52">
        <f>+[3]Cuadro71!C8</f>
        <v>3.6076666666666699</v>
      </c>
      <c r="E20" s="52">
        <f>+[3]Cuadro71!D8</f>
        <v>2.3650000000000002</v>
      </c>
      <c r="F20" s="52">
        <f>+[3]Cuadro71!E8</f>
        <v>2.5550000000000002</v>
      </c>
      <c r="G20" s="53">
        <f>+[3]Cuadro71!F8</f>
        <v>3.7726666670000002</v>
      </c>
      <c r="H20" s="27">
        <f t="shared" si="0"/>
        <v>47.658186575342462</v>
      </c>
      <c r="I20" s="26">
        <f t="shared" si="1"/>
        <v>8.0338266384778034</v>
      </c>
      <c r="J20" s="27">
        <f t="shared" si="2"/>
        <v>2.4324144256849007</v>
      </c>
      <c r="K20" s="26">
        <f t="shared" si="3"/>
        <v>1.8725082082551594</v>
      </c>
      <c r="L20" s="18"/>
    </row>
    <row r="21" spans="1:14">
      <c r="A21" s="16"/>
      <c r="B21" s="11" t="str">
        <f>+[3]Cuadro71!A9</f>
        <v>Cúcuta</v>
      </c>
      <c r="C21" s="52">
        <f>+[3]Cuadro71!B9</f>
        <v>1.2370000000000001</v>
      </c>
      <c r="D21" s="52">
        <f>+[3]Cuadro71!C9</f>
        <v>1.53833333333333</v>
      </c>
      <c r="E21" s="52">
        <f>+[3]Cuadro71!D9</f>
        <v>1.9990000000000001</v>
      </c>
      <c r="F21" s="52">
        <f>+[3]Cuadro71!E9</f>
        <v>1.1543333333333301</v>
      </c>
      <c r="G21" s="53">
        <f>+[3]Cuadro71!F9</f>
        <v>1.9690000000000001</v>
      </c>
      <c r="H21" s="27">
        <f t="shared" si="0"/>
        <v>70.57464626046827</v>
      </c>
      <c r="I21" s="26">
        <f t="shared" si="1"/>
        <v>-42.254460563615304</v>
      </c>
      <c r="J21" s="27">
        <f t="shared" si="2"/>
        <v>1.2695062741872418</v>
      </c>
      <c r="K21" s="26">
        <f t="shared" si="3"/>
        <v>0.84598772670418776</v>
      </c>
      <c r="L21" s="18"/>
    </row>
    <row r="22" spans="1:14">
      <c r="A22" s="16"/>
      <c r="B22" s="11" t="str">
        <f>+[3]Cuadro71!A10</f>
        <v>Ibagué</v>
      </c>
      <c r="C22" s="52">
        <f>+[3]Cuadro71!B10</f>
        <v>2.8763333333333301</v>
      </c>
      <c r="D22" s="52">
        <f>+[3]Cuadro71!C10</f>
        <v>2.7376666666666698</v>
      </c>
      <c r="E22" s="52">
        <f>+[3]Cuadro71!D10</f>
        <v>2.9593333333333298</v>
      </c>
      <c r="F22" s="52">
        <f>+[3]Cuadro71!E10</f>
        <v>2.625</v>
      </c>
      <c r="G22" s="53">
        <f>+[3]Cuadro71!F10</f>
        <v>1.8713333329999999</v>
      </c>
      <c r="H22" s="27">
        <f t="shared" si="0"/>
        <v>-28.71111112380953</v>
      </c>
      <c r="I22" s="26">
        <f t="shared" si="1"/>
        <v>-11.297589547195209</v>
      </c>
      <c r="J22" s="27">
        <f t="shared" si="2"/>
        <v>1.2065360118533381</v>
      </c>
      <c r="K22" s="26">
        <f t="shared" si="3"/>
        <v>1.923809803001876</v>
      </c>
      <c r="L22" s="18"/>
    </row>
    <row r="23" spans="1:14">
      <c r="A23" s="16"/>
      <c r="B23" s="11" t="str">
        <f>+[3]Cuadro71!A11</f>
        <v>Villavicencio</v>
      </c>
      <c r="C23" s="52">
        <f>+[3]Cuadro71!B11</f>
        <v>0.94899999999999995</v>
      </c>
      <c r="D23" s="52">
        <f>+[3]Cuadro71!C11</f>
        <v>1.2375</v>
      </c>
      <c r="E23" s="52">
        <f>+[3]Cuadro71!D11</f>
        <v>1.6806666666666701</v>
      </c>
      <c r="F23" s="52">
        <f>+[3]Cuadro71!E11</f>
        <v>1.3963333333333301</v>
      </c>
      <c r="G23" s="53">
        <f>+[3]Cuadro71!F11</f>
        <v>1.679666667</v>
      </c>
      <c r="H23" s="27">
        <f t="shared" si="0"/>
        <v>20.29123898305112</v>
      </c>
      <c r="I23" s="26">
        <f t="shared" si="1"/>
        <v>-16.91788972629945</v>
      </c>
      <c r="J23" s="27">
        <f t="shared" si="2"/>
        <v>1.0829595593192851</v>
      </c>
      <c r="K23" s="26">
        <f t="shared" si="3"/>
        <v>1.0233446685428369</v>
      </c>
      <c r="L23" s="18"/>
    </row>
    <row r="24" spans="1:14">
      <c r="A24" s="16"/>
      <c r="B24" s="11" t="str">
        <f>+[3]Cuadro71!A12</f>
        <v>Cartagena</v>
      </c>
      <c r="C24" s="52">
        <f>+[3]Cuadro71!B12</f>
        <v>2.0110000000000001</v>
      </c>
      <c r="D24" s="52">
        <f>+[3]Cuadro71!C12</f>
        <v>2.5910000000000002</v>
      </c>
      <c r="E24" s="52">
        <f>+[3]Cuadro71!D12</f>
        <v>1.7063333333333299</v>
      </c>
      <c r="F24" s="52">
        <f>+[3]Cuadro71!E12</f>
        <v>0.93333333333333302</v>
      </c>
      <c r="G24" s="53">
        <f>+[3]Cuadro71!F12</f>
        <v>1.622333333</v>
      </c>
      <c r="H24" s="27">
        <f t="shared" si="0"/>
        <v>73.821428535714347</v>
      </c>
      <c r="I24" s="26">
        <f t="shared" si="1"/>
        <v>-45.301816761086059</v>
      </c>
      <c r="J24" s="27">
        <f t="shared" si="2"/>
        <v>1.0459940807854748</v>
      </c>
      <c r="K24" s="26">
        <f t="shared" si="3"/>
        <v>0.6840212632895557</v>
      </c>
      <c r="L24" s="18"/>
    </row>
    <row r="25" spans="1:14">
      <c r="A25" s="16"/>
      <c r="B25" s="11" t="str">
        <f>+[3]Cuadro71!A13</f>
        <v>Manizales</v>
      </c>
      <c r="C25" s="52">
        <f>+[3]Cuadro71!B13</f>
        <v>1.19</v>
      </c>
      <c r="D25" s="52">
        <f>+[3]Cuadro71!C13</f>
        <v>1.3783333333333301</v>
      </c>
      <c r="E25" s="52">
        <f>+[3]Cuadro71!D13</f>
        <v>1.84433333333333</v>
      </c>
      <c r="F25" s="52">
        <f>+[3]Cuadro71!E13</f>
        <v>1.5836666666666701</v>
      </c>
      <c r="G25" s="53">
        <f>+[3]Cuadro71!F13</f>
        <v>1.6086666670000001</v>
      </c>
      <c r="H25" s="27">
        <f t="shared" si="0"/>
        <v>1.5786150494630613</v>
      </c>
      <c r="I25" s="26">
        <f t="shared" si="1"/>
        <v>-14.133381529007426</v>
      </c>
      <c r="J25" s="27">
        <f t="shared" si="2"/>
        <v>1.0371825428300552</v>
      </c>
      <c r="K25" s="26">
        <f t="shared" si="3"/>
        <v>1.1606375078173883</v>
      </c>
      <c r="L25" s="18"/>
    </row>
    <row r="26" spans="1:14">
      <c r="A26" s="16"/>
      <c r="B26" s="11" t="str">
        <f>+[3]Cuadro71!A14</f>
        <v>Pasto</v>
      </c>
      <c r="C26" s="52">
        <f>+[3]Cuadro71!B14</f>
        <v>1.47166666666667</v>
      </c>
      <c r="D26" s="52">
        <f>+[3]Cuadro71!C14</f>
        <v>1.887</v>
      </c>
      <c r="E26" s="52">
        <f>+[3]Cuadro71!D14</f>
        <v>0.95933333333333304</v>
      </c>
      <c r="F26" s="52">
        <f>+[3]Cuadro71!E14</f>
        <v>1.024</v>
      </c>
      <c r="G26" s="53">
        <f>+[3]Cuadro71!F14</f>
        <v>1.1779999999999999</v>
      </c>
      <c r="H26" s="27">
        <f t="shared" si="0"/>
        <v>15.0390625</v>
      </c>
      <c r="I26" s="26">
        <f t="shared" si="1"/>
        <v>6.7407922168172707</v>
      </c>
      <c r="J26" s="27">
        <f t="shared" si="2"/>
        <v>0.75951162569455077</v>
      </c>
      <c r="K26" s="26">
        <f t="shared" si="3"/>
        <v>0.75046904315196994</v>
      </c>
      <c r="L26" s="18"/>
    </row>
    <row r="27" spans="1:14">
      <c r="A27" s="16"/>
      <c r="B27" s="11" t="str">
        <f>+[3]Cuadro71!A15</f>
        <v>Montería</v>
      </c>
      <c r="C27" s="52">
        <f>+[3]Cuadro71!B15</f>
        <v>0.45233333333333298</v>
      </c>
      <c r="D27" s="52">
        <f>+[3]Cuadro71!C15</f>
        <v>0.82450000000000001</v>
      </c>
      <c r="E27" s="52">
        <f>+[3]Cuadro71!D15</f>
        <v>0.82633333333333303</v>
      </c>
      <c r="F27" s="52">
        <f>+[3]Cuadro71!E15</f>
        <v>0.72866666666666702</v>
      </c>
      <c r="G27" s="53">
        <f>+[3]Cuadro71!F15</f>
        <v>0.696333333</v>
      </c>
      <c r="H27" s="27">
        <f t="shared" si="0"/>
        <v>-4.4373284995425921</v>
      </c>
      <c r="I27" s="26">
        <f t="shared" si="1"/>
        <v>-11.819281968535622</v>
      </c>
      <c r="J27" s="27">
        <f t="shared" si="2"/>
        <v>0.44895862629213501</v>
      </c>
      <c r="K27" s="26">
        <f t="shared" si="3"/>
        <v>0.53402517198248933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C34" sqref="C34"/>
      <selection pane="bottomLeft" activeCell="C34" sqref="C34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>
      <c r="A7" s="16"/>
      <c r="B7" s="154"/>
      <c r="C7" s="185" t="s">
        <v>157</v>
      </c>
      <c r="D7" s="185"/>
      <c r="E7" s="185"/>
      <c r="F7" s="185"/>
      <c r="G7" s="185"/>
      <c r="H7" s="185"/>
      <c r="I7" s="185"/>
      <c r="J7" s="185"/>
      <c r="K7" s="185"/>
      <c r="L7" s="18"/>
    </row>
    <row r="8" spans="1:15">
      <c r="A8" s="16"/>
      <c r="B8" s="143"/>
      <c r="C8" s="183" t="s">
        <v>169</v>
      </c>
      <c r="D8" s="183"/>
      <c r="E8" s="183"/>
      <c r="F8" s="183"/>
      <c r="G8" s="183"/>
      <c r="H8" s="183"/>
      <c r="I8" s="183"/>
      <c r="J8" s="183"/>
      <c r="K8" s="183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4" t="s">
        <v>1</v>
      </c>
      <c r="D10" s="184"/>
      <c r="E10" s="184"/>
      <c r="F10" s="184"/>
      <c r="G10" s="184"/>
      <c r="H10" s="186" t="s">
        <v>159</v>
      </c>
      <c r="I10" s="186" t="s">
        <v>110</v>
      </c>
      <c r="J10" s="186" t="s">
        <v>160</v>
      </c>
      <c r="K10" s="186" t="s">
        <v>109</v>
      </c>
      <c r="L10" s="18"/>
    </row>
    <row r="11" spans="1:15">
      <c r="A11" s="16"/>
      <c r="B11" s="11"/>
      <c r="C11" s="138">
        <f>+'Población total'!C11</f>
        <v>2008</v>
      </c>
      <c r="D11" s="138">
        <f>+'Población total'!D11</f>
        <v>2009</v>
      </c>
      <c r="E11" s="138">
        <f>+'Población total'!E11</f>
        <v>2010</v>
      </c>
      <c r="F11" s="138">
        <f>+'Población total'!F11</f>
        <v>2011</v>
      </c>
      <c r="G11" s="138">
        <f>+'Población total'!G11</f>
        <v>2012</v>
      </c>
      <c r="H11" s="186"/>
      <c r="I11" s="186"/>
      <c r="J11" s="186"/>
      <c r="K11" s="186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+[3]Cuadro72!A2</f>
        <v>Colombia</v>
      </c>
      <c r="C13" s="25">
        <f>+[3]Cuadro72!B2</f>
        <v>458.75133333333298</v>
      </c>
      <c r="D13" s="25">
        <f>+[3]Cuadro72!C2</f>
        <v>505.505333333333</v>
      </c>
      <c r="E13" s="25">
        <f>+[3]Cuadro72!D2</f>
        <v>579.47266666666701</v>
      </c>
      <c r="F13" s="25">
        <f>+[3]Cuadro72!E2</f>
        <v>533.94933333333302</v>
      </c>
      <c r="G13" s="25">
        <f>+[3]Cuadro72!F2</f>
        <v>550.62900000000002</v>
      </c>
      <c r="H13" s="27">
        <f>IF(OR(OR(G13=0,F13=0),G13=""),"",(G13/F13-1)*100)</f>
        <v>3.1238294769541763</v>
      </c>
      <c r="I13" s="26">
        <f>IF(OR(OR(G13=0,F13=0),F13=""),"",(F13/E13-1)*100)</f>
        <v>-7.8559932076176064</v>
      </c>
      <c r="J13" s="27">
        <f>IF(G13=0,"",G13/$G$13*100)</f>
        <v>100</v>
      </c>
      <c r="K13" s="26">
        <f>IF(F13=0,"",F13/$F$13*100)</f>
        <v>100</v>
      </c>
      <c r="L13" s="18"/>
    </row>
    <row r="14" spans="1:15">
      <c r="A14" s="16"/>
      <c r="B14" s="11" t="s">
        <v>3</v>
      </c>
      <c r="C14" s="24">
        <f>C13-SUM(C15:C27)</f>
        <v>253.90033333333301</v>
      </c>
      <c r="D14" s="24">
        <f>D13-SUM(D15:D27)</f>
        <v>284.07483333333289</v>
      </c>
      <c r="E14" s="24">
        <f>E13-SUM(E15:E27)</f>
        <v>297.14866666666683</v>
      </c>
      <c r="F14" s="24">
        <f>F13-SUM(F15:F27)</f>
        <v>286.46599999999978</v>
      </c>
      <c r="G14" s="25">
        <f>G13-SUM(G15:G27)</f>
        <v>285.62833333000003</v>
      </c>
      <c r="H14" s="27">
        <f>IF(OR(OR(G14=0,F14=0),G14=""),"",(G14/F14-1)*100)</f>
        <v>-0.29241399328358009</v>
      </c>
      <c r="I14" s="26">
        <f>IF(OR(OR(G14=0,F14=0),F14=""),"",(F14/E14-1)*100)</f>
        <v>-3.5950579171370012</v>
      </c>
      <c r="J14" s="27">
        <f>IF(G14=0,"",G14/$G$13*100)</f>
        <v>51.873100278045655</v>
      </c>
      <c r="K14" s="26">
        <f>IF(F14=0,"",F14/$F$13*100)</f>
        <v>53.650408777861557</v>
      </c>
      <c r="L14" s="18"/>
    </row>
    <row r="15" spans="1:15">
      <c r="A15" s="16"/>
      <c r="B15" s="12" t="str">
        <f>+[3]Cuadro72!A3</f>
        <v>Bogotá</v>
      </c>
      <c r="C15" s="97">
        <f>+[3]Cuadro72!B3</f>
        <v>63.752333333333297</v>
      </c>
      <c r="D15" s="97">
        <f>+[3]Cuadro72!C3</f>
        <v>70.274000000000001</v>
      </c>
      <c r="E15" s="97">
        <f>+[3]Cuadro72!D3</f>
        <v>99.536666666666704</v>
      </c>
      <c r="F15" s="97">
        <f>+[3]Cuadro72!E3</f>
        <v>93.781999999999996</v>
      </c>
      <c r="G15" s="97">
        <f>+[3]Cuadro72!F3</f>
        <v>87.716666669999995</v>
      </c>
      <c r="H15" s="47">
        <f>IF(OR(OR(G15=0,F15=0),G15=""),"",(G15/F15-1)*100)</f>
        <v>-6.4674813183766666</v>
      </c>
      <c r="I15" s="33">
        <f>IF(OR(OR(G15=0,F15=0),F15=""),"",(F15/E15-1)*100)</f>
        <v>-5.7814540705268147</v>
      </c>
      <c r="J15" s="47">
        <f>IF(G15=0,"",G15/$G$13*100)</f>
        <v>15.930266417133859</v>
      </c>
      <c r="K15" s="33">
        <f>IF(F15=0,"",F15/$F$13*100)</f>
        <v>17.563838766225022</v>
      </c>
      <c r="L15" s="18"/>
      <c r="N15" s="22" t="s">
        <v>2</v>
      </c>
      <c r="O15" s="31">
        <f>J15</f>
        <v>15.930266417133859</v>
      </c>
    </row>
    <row r="16" spans="1:15">
      <c r="A16" s="16"/>
      <c r="B16" s="11" t="str">
        <f>+[3]Cuadro72!A4</f>
        <v>Medellín</v>
      </c>
      <c r="C16" s="52">
        <f>+[3]Cuadro72!B4</f>
        <v>34.008333333333297</v>
      </c>
      <c r="D16" s="52">
        <f>+[3]Cuadro72!C4</f>
        <v>35.753666666666703</v>
      </c>
      <c r="E16" s="52">
        <f>+[3]Cuadro72!D4</f>
        <v>42.9956666666667</v>
      </c>
      <c r="F16" s="52">
        <f>+[3]Cuadro72!E4</f>
        <v>33.744666666666703</v>
      </c>
      <c r="G16" s="53">
        <f>+[3]Cuadro72!F4</f>
        <v>44.109000000000002</v>
      </c>
      <c r="H16" s="27">
        <f>IF(OR(OR(G16=0,F16=0),G16=""),"",(G16/F16-1)*100)</f>
        <v>30.713989371159744</v>
      </c>
      <c r="I16" s="26">
        <f>IF(OR(OR(G16=0,F16=0),F16=""),"",(F16/E16-1)*100)</f>
        <v>-21.516121779714215</v>
      </c>
      <c r="J16" s="27">
        <f>IF(G16=0,"",G16/$G$13*100)</f>
        <v>8.0106569032869679</v>
      </c>
      <c r="K16" s="26">
        <f>IF(F16=0,"",F16/$F$13*100)</f>
        <v>6.3198256014303578</v>
      </c>
      <c r="L16" s="18"/>
      <c r="N16" s="22" t="s">
        <v>12</v>
      </c>
      <c r="O16" s="31">
        <f>100-O15</f>
        <v>84.069733582866135</v>
      </c>
    </row>
    <row r="17" spans="1:14">
      <c r="A17" s="16"/>
      <c r="B17" s="11" t="str">
        <f>+[3]Cuadro72!A5</f>
        <v>Cali</v>
      </c>
      <c r="C17" s="52">
        <f>+[3]Cuadro72!B5</f>
        <v>24.016999999999999</v>
      </c>
      <c r="D17" s="52">
        <f>+[3]Cuadro72!C5</f>
        <v>26.635666666666701</v>
      </c>
      <c r="E17" s="52">
        <f>+[3]Cuadro72!D5</f>
        <v>39.612666666666698</v>
      </c>
      <c r="F17" s="52">
        <f>+[3]Cuadro72!E5</f>
        <v>33.26</v>
      </c>
      <c r="G17" s="53">
        <f>+[3]Cuadro72!F5</f>
        <v>34.610666670000001</v>
      </c>
      <c r="H17" s="27">
        <f t="shared" ref="H17:H27" si="0">IF(OR(OR(G17=0,F17=0),G17=""),"",(G17/F17-1)*100)</f>
        <v>4.0609340649428782</v>
      </c>
      <c r="I17" s="26">
        <f t="shared" ref="I17:I27" si="1">IF(OR(OR(G17=0,F17=0),F17=""),"",(F17/E17-1)*100)</f>
        <v>-16.036957875427127</v>
      </c>
      <c r="J17" s="27">
        <f t="shared" ref="J17:J27" si="2">IF(G17=0,"",G17/$G$13*100)</f>
        <v>6.2856599761363814</v>
      </c>
      <c r="K17" s="26">
        <f t="shared" ref="K17:K27" si="3">IF(F17=0,"",F17/$F$13*100)</f>
        <v>6.2290554409656886</v>
      </c>
      <c r="L17" s="18"/>
    </row>
    <row r="18" spans="1:14">
      <c r="A18" s="16"/>
      <c r="B18" s="11" t="str">
        <f>+[3]Cuadro72!A6</f>
        <v>Barranquilla</v>
      </c>
      <c r="C18" s="52">
        <f>+[3]Cuadro72!B6</f>
        <v>15.974</v>
      </c>
      <c r="D18" s="52">
        <f>+[3]Cuadro72!C6</f>
        <v>16.641999999999999</v>
      </c>
      <c r="E18" s="52">
        <f>+[3]Cuadro72!D6</f>
        <v>17.312000000000001</v>
      </c>
      <c r="F18" s="52">
        <f>+[3]Cuadro72!E6</f>
        <v>10.0966666666667</v>
      </c>
      <c r="G18" s="53">
        <f>+[3]Cuadro72!F6</f>
        <v>19.226333329999999</v>
      </c>
      <c r="H18" s="27">
        <f t="shared" si="0"/>
        <v>90.422581677120533</v>
      </c>
      <c r="I18" s="26">
        <f t="shared" si="1"/>
        <v>-41.678219346888291</v>
      </c>
      <c r="J18" s="27">
        <f t="shared" si="2"/>
        <v>3.4917037297345397</v>
      </c>
      <c r="K18" s="26">
        <f t="shared" si="3"/>
        <v>1.8909409631875256</v>
      </c>
      <c r="L18" s="18"/>
    </row>
    <row r="19" spans="1:14">
      <c r="A19" s="16"/>
      <c r="B19" s="11" t="str">
        <f>+[3]Cuadro72!A7</f>
        <v>Cúcuta</v>
      </c>
      <c r="C19" s="52">
        <f>+[3]Cuadro72!B7</f>
        <v>6.4089999999999998</v>
      </c>
      <c r="D19" s="52">
        <f>+[3]Cuadro72!C7</f>
        <v>6.4740000000000002</v>
      </c>
      <c r="E19" s="52">
        <f>+[3]Cuadro72!D7</f>
        <v>9.2929999999999993</v>
      </c>
      <c r="F19" s="52">
        <f>+[3]Cuadro72!E7</f>
        <v>10.858000000000001</v>
      </c>
      <c r="G19" s="53">
        <f>+[3]Cuadro72!F7</f>
        <v>15.27033333</v>
      </c>
      <c r="H19" s="27">
        <f t="shared" si="0"/>
        <v>40.636704089150854</v>
      </c>
      <c r="I19" s="26">
        <f t="shared" si="1"/>
        <v>16.840632734316173</v>
      </c>
      <c r="J19" s="27">
        <f t="shared" si="2"/>
        <v>2.7732526492429566</v>
      </c>
      <c r="K19" s="26">
        <f t="shared" si="3"/>
        <v>2.033526277149893</v>
      </c>
      <c r="L19" s="18"/>
    </row>
    <row r="20" spans="1:14">
      <c r="A20" s="16"/>
      <c r="B20" s="11" t="str">
        <f>+[3]Cuadro72!A8</f>
        <v>Bucaramanga</v>
      </c>
      <c r="C20" s="52">
        <f>+[3]Cuadro72!B8</f>
        <v>9.6940000000000008</v>
      </c>
      <c r="D20" s="52">
        <f>+[3]Cuadro72!C8</f>
        <v>8.9440000000000008</v>
      </c>
      <c r="E20" s="52">
        <f>+[3]Cuadro72!D8</f>
        <v>16.136666666666699</v>
      </c>
      <c r="F20" s="52">
        <f>+[3]Cuadro72!E8</f>
        <v>11.450333333333299</v>
      </c>
      <c r="G20" s="53">
        <f>+[3]Cuadro72!F8</f>
        <v>11.661666670000001</v>
      </c>
      <c r="H20" s="27">
        <f t="shared" si="0"/>
        <v>1.8456522663098829</v>
      </c>
      <c r="I20" s="26">
        <f t="shared" si="1"/>
        <v>-29.041520347036087</v>
      </c>
      <c r="J20" s="27">
        <f t="shared" si="2"/>
        <v>2.1178809452462546</v>
      </c>
      <c r="K20" s="26">
        <f t="shared" si="3"/>
        <v>2.1444606479516111</v>
      </c>
      <c r="L20" s="18"/>
    </row>
    <row r="21" spans="1:14">
      <c r="A21" s="16"/>
      <c r="B21" s="11" t="str">
        <f>+[3]Cuadro72!A9</f>
        <v>Pereira</v>
      </c>
      <c r="C21" s="52">
        <f>+[3]Cuadro72!B9</f>
        <v>5.9926666666666701</v>
      </c>
      <c r="D21" s="52">
        <f>+[3]Cuadro72!C9</f>
        <v>12.591666666666701</v>
      </c>
      <c r="E21" s="52">
        <f>+[3]Cuadro72!D9</f>
        <v>10.731666666666699</v>
      </c>
      <c r="F21" s="52">
        <f>+[3]Cuadro72!E9</f>
        <v>10.896000000000001</v>
      </c>
      <c r="G21" s="53">
        <f>+[3]Cuadro72!F9</f>
        <v>10.475</v>
      </c>
      <c r="H21" s="27">
        <f t="shared" si="0"/>
        <v>-3.8638032305433279</v>
      </c>
      <c r="I21" s="26">
        <f t="shared" si="1"/>
        <v>1.5312936791424203</v>
      </c>
      <c r="J21" s="27">
        <f t="shared" si="2"/>
        <v>1.9023698352248062</v>
      </c>
      <c r="K21" s="26">
        <f t="shared" si="3"/>
        <v>2.0406430572688561</v>
      </c>
      <c r="L21" s="18"/>
    </row>
    <row r="22" spans="1:14">
      <c r="A22" s="16"/>
      <c r="B22" s="11" t="str">
        <f>+[3]Cuadro72!A10</f>
        <v>Cartagena</v>
      </c>
      <c r="C22" s="52">
        <f>+[3]Cuadro72!B10</f>
        <v>11.7396666666667</v>
      </c>
      <c r="D22" s="52">
        <f>+[3]Cuadro72!C10</f>
        <v>13.0523333333333</v>
      </c>
      <c r="E22" s="52">
        <f>+[3]Cuadro72!D10</f>
        <v>9.907</v>
      </c>
      <c r="F22" s="52">
        <f>+[3]Cuadro72!E10</f>
        <v>10.7093333333333</v>
      </c>
      <c r="G22" s="53">
        <f>+[3]Cuadro72!F10</f>
        <v>9.3550000000000004</v>
      </c>
      <c r="H22" s="27">
        <f t="shared" si="0"/>
        <v>-12.64628984063717</v>
      </c>
      <c r="I22" s="26">
        <f t="shared" si="1"/>
        <v>8.0986507856394496</v>
      </c>
      <c r="J22" s="27">
        <f t="shared" si="2"/>
        <v>1.6989660915062592</v>
      </c>
      <c r="K22" s="26">
        <f t="shared" si="3"/>
        <v>2.0056834356318403</v>
      </c>
      <c r="L22" s="18"/>
    </row>
    <row r="23" spans="1:14">
      <c r="A23" s="16"/>
      <c r="B23" s="11" t="str">
        <f>+[3]Cuadro72!A11</f>
        <v>Ibagué</v>
      </c>
      <c r="C23" s="52">
        <f>+[3]Cuadro72!B11</f>
        <v>11.260999999999999</v>
      </c>
      <c r="D23" s="52">
        <f>+[3]Cuadro72!C11</f>
        <v>9.9410000000000007</v>
      </c>
      <c r="E23" s="52">
        <f>+[3]Cuadro72!D11</f>
        <v>10.063000000000001</v>
      </c>
      <c r="F23" s="52">
        <f>+[3]Cuadro72!E11</f>
        <v>10.564</v>
      </c>
      <c r="G23" s="53">
        <f>+[3]Cuadro72!F11</f>
        <v>8.0696666669999999</v>
      </c>
      <c r="H23" s="27">
        <f t="shared" si="0"/>
        <v>-23.611637003029163</v>
      </c>
      <c r="I23" s="26">
        <f t="shared" si="1"/>
        <v>4.9786346020073369</v>
      </c>
      <c r="J23" s="27">
        <f t="shared" si="2"/>
        <v>1.4655360809183677</v>
      </c>
      <c r="K23" s="26">
        <f t="shared" si="3"/>
        <v>1.9784648730716035</v>
      </c>
      <c r="L23" s="18"/>
    </row>
    <row r="24" spans="1:14">
      <c r="A24" s="16"/>
      <c r="B24" s="11" t="str">
        <f>+[3]Cuadro72!A12</f>
        <v>Villavicencio</v>
      </c>
      <c r="C24" s="52">
        <f>+[3]Cuadro72!B12</f>
        <v>5.0886666666666702</v>
      </c>
      <c r="D24" s="52">
        <f>+[3]Cuadro72!C12</f>
        <v>4.0765000000000002</v>
      </c>
      <c r="E24" s="52">
        <f>+[3]Cuadro72!D12</f>
        <v>5.4783333333333299</v>
      </c>
      <c r="F24" s="52">
        <f>+[3]Cuadro72!E12</f>
        <v>4.6636666666666704</v>
      </c>
      <c r="G24" s="53">
        <f>+[3]Cuadro72!F12</f>
        <v>6.5730000000000004</v>
      </c>
      <c r="H24" s="27">
        <f t="shared" si="0"/>
        <v>40.940604674433459</v>
      </c>
      <c r="I24" s="26">
        <f t="shared" si="1"/>
        <v>-14.870702768481781</v>
      </c>
      <c r="J24" s="27">
        <f t="shared" si="2"/>
        <v>1.1937257209482248</v>
      </c>
      <c r="K24" s="26">
        <f t="shared" si="3"/>
        <v>0.8734286898632091</v>
      </c>
      <c r="L24" s="18"/>
    </row>
    <row r="25" spans="1:14">
      <c r="A25" s="16"/>
      <c r="B25" s="11" t="str">
        <f>+[3]Cuadro72!A13</f>
        <v>Pasto</v>
      </c>
      <c r="C25" s="52">
        <f>+[3]Cuadro72!B13</f>
        <v>5.18333333333333</v>
      </c>
      <c r="D25" s="52">
        <f>+[3]Cuadro72!C13</f>
        <v>5.8923333333333296</v>
      </c>
      <c r="E25" s="52">
        <f>+[3]Cuadro72!D13</f>
        <v>7.7869999999999999</v>
      </c>
      <c r="F25" s="52">
        <f>+[3]Cuadro72!E13</f>
        <v>6.1479999999999997</v>
      </c>
      <c r="G25" s="53">
        <f>+[3]Cuadro72!F13</f>
        <v>6.3203333329999998</v>
      </c>
      <c r="H25" s="27">
        <f t="shared" si="0"/>
        <v>2.8030795868575265</v>
      </c>
      <c r="I25" s="26">
        <f t="shared" si="1"/>
        <v>-21.04790034673174</v>
      </c>
      <c r="J25" s="27">
        <f t="shared" si="2"/>
        <v>1.1478388048940393</v>
      </c>
      <c r="K25" s="26">
        <f t="shared" si="3"/>
        <v>1.1514201097732126</v>
      </c>
      <c r="L25" s="18"/>
    </row>
    <row r="26" spans="1:14">
      <c r="A26" s="16"/>
      <c r="B26" s="11" t="str">
        <f>+[3]Cuadro72!A14</f>
        <v>Manizales</v>
      </c>
      <c r="C26" s="52">
        <f>+[3]Cuadro72!B14</f>
        <v>6.2050000000000001</v>
      </c>
      <c r="D26" s="52">
        <f>+[3]Cuadro72!C14</f>
        <v>4.49</v>
      </c>
      <c r="E26" s="52">
        <f>+[3]Cuadro72!D14</f>
        <v>6.0256666666666696</v>
      </c>
      <c r="F26" s="52">
        <f>+[3]Cuadro72!E14</f>
        <v>4.9053333333333304</v>
      </c>
      <c r="G26" s="53">
        <f>+[3]Cuadro72!F14</f>
        <v>6.0666666669999998</v>
      </c>
      <c r="H26" s="27">
        <f t="shared" si="0"/>
        <v>23.674911667572786</v>
      </c>
      <c r="I26" s="26">
        <f t="shared" si="1"/>
        <v>-18.592686839630556</v>
      </c>
      <c r="J26" s="27">
        <f t="shared" si="2"/>
        <v>1.1017702785360015</v>
      </c>
      <c r="K26" s="26">
        <f t="shared" si="3"/>
        <v>0.91868891430397881</v>
      </c>
      <c r="L26" s="18"/>
    </row>
    <row r="27" spans="1:14">
      <c r="A27" s="16"/>
      <c r="B27" s="11" t="str">
        <f>+[3]Cuadro72!A15</f>
        <v>Montería</v>
      </c>
      <c r="C27" s="52">
        <f>+[3]Cuadro72!B15</f>
        <v>5.5259999999999998</v>
      </c>
      <c r="D27" s="52">
        <f>+[3]Cuadro72!C15</f>
        <v>6.6633333333333304</v>
      </c>
      <c r="E27" s="52">
        <f>+[3]Cuadro72!D15</f>
        <v>7.4446666666666701</v>
      </c>
      <c r="F27" s="52">
        <f>+[3]Cuadro72!E15</f>
        <v>6.4053333333333304</v>
      </c>
      <c r="G27" s="53">
        <f>+[3]Cuadro72!F15</f>
        <v>5.5463333329999998</v>
      </c>
      <c r="H27" s="27">
        <f t="shared" si="0"/>
        <v>-13.410699422356331</v>
      </c>
      <c r="I27" s="26">
        <f t="shared" si="1"/>
        <v>-13.960777290230219</v>
      </c>
      <c r="J27" s="27">
        <f t="shared" si="2"/>
        <v>1.007272289145686</v>
      </c>
      <c r="K27" s="26">
        <f t="shared" si="3"/>
        <v>1.1996144453156605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tr">
        <f>IF(G29="","",1)</f>
        <v/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tr">
        <f>IF(G30="","",1)</f>
        <v/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tr">
        <f>IF(G31="","",1)</f>
        <v/>
      </c>
    </row>
    <row r="32" spans="1:14" s="22" customFormat="1">
      <c r="A32" s="16"/>
      <c r="B32" s="66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tr">
        <f>IF(G32="","",1)</f>
        <v/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tr">
        <f>IF(G33="","",1)</f>
        <v/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tr">
        <f>IF(G35="","",1)</f>
        <v/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tr">
        <f>IF(G36="","",1)</f>
        <v/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tr">
        <f>IF(G37="","",1)</f>
        <v/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tr">
        <f>IF(G38="","",1)</f>
        <v/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tr">
        <f>+Índice!$B$47</f>
        <v>Fuente: Departamento Administrativo Nacional de Estadística, Gran Encuesta Integrada de Hogares (GEIH) Julio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&amp;C&amp;"-,Negrita"&amp;12&amp;K004559&amp;P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Desocupados-Ocultos</vt:lpstr>
      <vt:lpstr>Inactivos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dgutierrez</cp:lastModifiedBy>
  <cp:lastPrinted>2012-08-31T20:56:37Z</cp:lastPrinted>
  <dcterms:created xsi:type="dcterms:W3CDTF">2009-04-02T15:53:30Z</dcterms:created>
  <dcterms:modified xsi:type="dcterms:W3CDTF">2012-08-31T20:58:57Z</dcterms:modified>
</cp:coreProperties>
</file>