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71.xml" ContentType="application/vnd.openxmlformats-officedocument.spreadsheetml.worksheet+xml"/>
  <Override PartName="/xl/worksheets/sheet13.xml" ContentType="application/vnd.openxmlformats-officedocument.spreadsheetml.worksheet+xml"/>
  <Override PartName="/xl/worksheets/sheet60.xml" ContentType="application/vnd.openxmlformats-officedocument.spreadsheetml.worksheet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drawings/drawing17.xml" ContentType="application/vnd.openxmlformats-officedocument.drawing+xml"/>
  <Override PartName="/xl/drawings/drawing28.xml" ContentType="application/vnd.openxmlformats-officedocument.drawing+xml"/>
  <Override PartName="/xl/drawings/drawing64.xml" ContentType="application/vnd.openxmlformats-officedocument.drawing+xml"/>
  <Override PartName="/xl/charts/chart109.xml" ContentType="application/vnd.openxmlformats-officedocument.drawingml.chart+xml"/>
  <Default Extension="xml" ContentType="application/xml"/>
  <Override PartName="/xl/drawings/drawing2.xml" ContentType="application/vnd.openxmlformats-officedocument.drawing+xml"/>
  <Override PartName="/xl/charts/chart49.xml" ContentType="application/vnd.openxmlformats-officedocument.drawingml.chart+xml"/>
  <Override PartName="/xl/drawings/drawing53.xml" ContentType="application/vnd.openxmlformats-officedocument.drawing+xml"/>
  <Override PartName="/xl/charts/chart96.xml" ContentType="application/vnd.openxmlformats-officedocument.drawingml.chart+xml"/>
  <Override PartName="/xl/worksheets/sheet3.xml" ContentType="application/vnd.openxmlformats-officedocument.spreadsheetml.worksheet+xml"/>
  <Override PartName="/xl/charts/chart27.xml" ContentType="application/vnd.openxmlformats-officedocument.drawingml.chart+xml"/>
  <Override PartName="/xl/charts/chart38.xml" ContentType="application/vnd.openxmlformats-officedocument.drawingml.chart+xml"/>
  <Override PartName="/xl/drawings/drawing42.xml" ContentType="application/vnd.openxmlformats-officedocument.drawing+xml"/>
  <Override PartName="/xl/charts/chart74.xml" ContentType="application/vnd.openxmlformats-officedocument.drawingml.chart+xml"/>
  <Override PartName="/xl/charts/chart85.xml" ContentType="application/vnd.openxmlformats-officedocument.drawingml.chart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charts/chart63.xml" ContentType="application/vnd.openxmlformats-officedocument.drawingml.chart+xml"/>
  <Override PartName="/xl/charts/chart112.xml" ContentType="application/vnd.openxmlformats-officedocument.drawingml.chart+xml"/>
  <Override PartName="/xl/charts/chart123.xml" ContentType="application/vnd.openxmlformats-officedocument.drawingml.chart+xml"/>
  <Override PartName="/xl/worksheets/sheet29.xml" ContentType="application/vnd.openxmlformats-officedocument.spreadsheetml.worksheet+xml"/>
  <Override PartName="/xl/charts/chart52.xml" ContentType="application/vnd.openxmlformats-officedocument.drawingml.chart+xml"/>
  <Override PartName="/xl/charts/chart101.xml" ContentType="application/vnd.openxmlformats-officedocument.drawingml.chart+xml"/>
  <Override PartName="/xl/worksheets/sheet18.xml" ContentType="application/vnd.openxmlformats-officedocument.spreadsheetml.worksheet+xml"/>
  <Override PartName="/xl/worksheets/sheet54.xml" ContentType="application/vnd.openxmlformats-officedocument.spreadsheetml.worksheet+xml"/>
  <Override PartName="/xl/worksheets/sheet65.xml" ContentType="application/vnd.openxmlformats-officedocument.spreadsheetml.worksheet+xml"/>
  <Override PartName="/xl/charts/chart9.xml" ContentType="application/vnd.openxmlformats-officedocument.drawingml.chart+xml"/>
  <Override PartName="/xl/charts/chart30.xml" ContentType="application/vnd.openxmlformats-officedocument.drawingml.chart+xml"/>
  <Override PartName="/xl/charts/chart41.xml" ContentType="application/vnd.openxmlformats-officedocument.drawingml.chart+xml"/>
  <Override PartName="/xl/worksheets/sheet43.xml" ContentType="application/vnd.openxmlformats-officedocument.spreadsheetml.worksheet+xml"/>
  <Default Extension="png" ContentType="image/png"/>
  <Override PartName="/xl/drawings/drawing69.xml" ContentType="application/vnd.openxmlformats-officedocument.drawing+xml"/>
  <Override PartName="/xl/worksheets/sheet32.xml" ContentType="application/vnd.openxmlformats-officedocument.spreadsheetml.worksheet+xml"/>
  <Override PartName="/xl/drawings/drawing7.xml" ContentType="application/vnd.openxmlformats-officedocument.drawing+xml"/>
  <Override PartName="/xl/drawings/drawing58.xml" ContentType="application/vnd.openxmlformats-officedocument.drawing+xml"/>
  <Override PartName="/xl/worksheets/sheet8.xml" ContentType="application/vnd.openxmlformats-officedocument.spreadsheetml.worksheet+xml"/>
  <Override PartName="/xl/worksheets/sheet21.xml" ContentType="application/vnd.openxmlformats-officedocument.spreadsheetml.worksheet+xml"/>
  <Default Extension="emf" ContentType="image/x-emf"/>
  <Override PartName="/xl/drawings/drawing36.xml" ContentType="application/vnd.openxmlformats-officedocument.drawing+xml"/>
  <Override PartName="/xl/drawings/drawing47.xml" ContentType="application/vnd.openxmlformats-officedocument.drawing+xml"/>
  <Override PartName="/xl/charts/chart79.xml" ContentType="application/vnd.openxmlformats-officedocument.drawingml.chart+xml"/>
  <Override PartName="/xl/charts/chart128.xml" ContentType="application/vnd.openxmlformats-officedocument.drawingml.chart+xml"/>
  <Override PartName="/xl/worksheets/sheet10.xml" ContentType="application/vnd.openxmlformats-officedocument.spreadsheetml.worksheet+xml"/>
  <Override PartName="/xl/charts/chart1.xml" ContentType="application/vnd.openxmlformats-officedocument.drawingml.chart+xml"/>
  <Override PartName="/xl/drawings/drawing25.xml" ContentType="application/vnd.openxmlformats-officedocument.drawing+xml"/>
  <Override PartName="/xl/charts/chart57.xml" ContentType="application/vnd.openxmlformats-officedocument.drawingml.chart+xml"/>
  <Override PartName="/xl/charts/chart68.xml" ContentType="application/vnd.openxmlformats-officedocument.drawingml.chart+xml"/>
  <Override PartName="/xl/charts/chart117.xml" ContentType="application/vnd.openxmlformats-officedocument.drawingml.chart+xml"/>
  <Override PartName="/xl/drawings/drawing72.xml" ContentType="application/vnd.openxmlformats-officedocument.drawing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drawings/drawing14.xml" ContentType="application/vnd.openxmlformats-officedocument.drawing+xml"/>
  <Override PartName="/xl/charts/chart46.xml" ContentType="application/vnd.openxmlformats-officedocument.drawingml.chart+xml"/>
  <Override PartName="/xl/charts/chart93.xml" ContentType="application/vnd.openxmlformats-officedocument.drawingml.chart+xml"/>
  <Override PartName="/xl/drawings/drawing61.xml" ContentType="application/vnd.openxmlformats-officedocument.drawing+xml"/>
  <Override PartName="/xl/charts/chart106.xml" ContentType="application/vnd.openxmlformats-officedocument.drawingml.chart+xml"/>
  <Override PartName="/xl/worksheets/sheet59.xml" ContentType="application/vnd.openxmlformats-officedocument.spreadsheetml.worksheet+xml"/>
  <Override PartName="/xl/charts/chart35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calcChain.xml" ContentType="application/vnd.openxmlformats-officedocument.spreadsheetml.calcChain+xml"/>
  <Override PartName="/xl/worksheets/sheet48.xml" ContentType="application/vnd.openxmlformats-officedocument.spreadsheetml.worksheet+xml"/>
  <Override PartName="/xl/charts/chart13.xml" ContentType="application/vnd.openxmlformats-officedocument.drawingml.chart+xml"/>
  <Override PartName="/xl/charts/chart24.xml" ContentType="application/vnd.openxmlformats-officedocument.drawingml.chart+xml"/>
  <Override PartName="/xl/charts/chart71.xml" ContentType="application/vnd.openxmlformats-officedocument.drawingml.chart+xml"/>
  <Override PartName="/xl/charts/chart120.xml" ContentType="application/vnd.openxmlformats-officedocument.drawingml.char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73.xml" ContentType="application/vnd.openxmlformats-officedocument.spreadsheetml.worksheet+xml"/>
  <Override PartName="/xl/charts/chart60.xml" ContentType="application/vnd.openxmlformats-officedocument.drawingml.chart+xml"/>
  <Override PartName="/xl/worksheets/sheet15.xml" ContentType="application/vnd.openxmlformats-officedocument.spreadsheetml.worksheet+xml"/>
  <Override PartName="/xl/worksheets/sheet62.xml" ContentType="application/vnd.openxmlformats-officedocument.spreadsheetml.worksheet+xml"/>
  <Override PartName="/xl/charts/chart6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51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drawings/drawing48.xml" ContentType="application/vnd.openxmlformats-officedocument.drawing+xml"/>
  <Override PartName="/xl/drawings/drawing66.xml" ContentType="application/vnd.openxmlformats-officedocument.drawing+xml"/>
  <Override PartName="/xl/worksheets/sheet11.xml" ContentType="application/vnd.openxmlformats-officedocument.spreadsheetml.worksheet+xml"/>
  <Override PartName="/xl/worksheets/sheet40.xml" ContentType="application/vnd.openxmlformats-officedocument.spreadsheetml.workshee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37.xml" ContentType="application/vnd.openxmlformats-officedocument.drawing+xml"/>
  <Override PartName="/xl/charts/chart69.xml" ContentType="application/vnd.openxmlformats-officedocument.drawingml.chart+xml"/>
  <Override PartName="/xl/drawings/drawing55.xml" ContentType="application/vnd.openxmlformats-officedocument.drawing+xml"/>
  <Override PartName="/xl/charts/chart98.xml" ContentType="application/vnd.openxmlformats-officedocument.drawingml.chart+xml"/>
  <Override PartName="/xl/charts/chart118.xml" ContentType="application/vnd.openxmlformats-officedocument.drawingml.chart+xml"/>
  <Override PartName="/xl/charts/chart129.xml" ContentType="application/vnd.openxmlformats-officedocument.drawingml.chart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5.xml" ContentType="application/vnd.openxmlformats-officedocument.drawing+xml"/>
  <Override PartName="/xl/charts/chart29.xml" ContentType="application/vnd.openxmlformats-officedocument.drawingml.chart+xml"/>
  <Override PartName="/xl/drawings/drawing26.xml" ContentType="application/vnd.openxmlformats-officedocument.drawing+xml"/>
  <Override PartName="/xl/charts/chart58.xml" ContentType="application/vnd.openxmlformats-officedocument.drawingml.chart+xml"/>
  <Override PartName="/xl/drawings/drawing44.xml" ContentType="application/vnd.openxmlformats-officedocument.drawing+xml"/>
  <Override PartName="/xl/charts/chart76.xml" ContentType="application/vnd.openxmlformats-officedocument.drawingml.chart+xml"/>
  <Override PartName="/xl/charts/chart87.xml" ContentType="application/vnd.openxmlformats-officedocument.drawingml.chart+xml"/>
  <Override PartName="/xl/drawings/drawing62.xml" ContentType="application/vnd.openxmlformats-officedocument.drawing+xml"/>
  <Override PartName="/xl/charts/chart107.xml" ContentType="application/vnd.openxmlformats-officedocument.drawingml.chart+xml"/>
  <Override PartName="/xl/drawings/drawing73.xml" ContentType="application/vnd.openxmlformats-officedocument.drawing+xml"/>
  <Override PartName="/xl/externalLinks/externalLink3.xml" ContentType="application/vnd.openxmlformats-officedocument.spreadsheetml.externalLink+xml"/>
  <Override PartName="/xl/charts/chart18.xml" ContentType="application/vnd.openxmlformats-officedocument.drawingml.chart+xml"/>
  <Override PartName="/xl/drawings/drawing22.xml" ContentType="application/vnd.openxmlformats-officedocument.drawing+xml"/>
  <Override PartName="/xl/charts/chart3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65.xml" ContentType="application/vnd.openxmlformats-officedocument.drawingml.chart+xml"/>
  <Override PartName="/xl/drawings/drawing51.xml" ContentType="application/vnd.openxmlformats-officedocument.drawing+xml"/>
  <Override PartName="/xl/charts/chart83.xml" ContentType="application/vnd.openxmlformats-officedocument.drawingml.chart+xml"/>
  <Override PartName="/xl/charts/chart94.xml" ContentType="application/vnd.openxmlformats-officedocument.drawingml.chart+xml"/>
  <Override PartName="/xl/charts/chart114.xml" ContentType="application/vnd.openxmlformats-officedocument.drawingml.chart+xml"/>
  <Override PartName="/xl/charts/chart125.xml" ContentType="application/vnd.openxmlformats-officedocument.drawingml.chart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drawings/drawing11.xml" ContentType="application/vnd.openxmlformats-officedocument.drawing+xml"/>
  <Override PartName="/xl/charts/chart25.xml" ContentType="application/vnd.openxmlformats-officedocument.drawingml.chart+xml"/>
  <Override PartName="/xl/charts/chart54.xml" ContentType="application/vnd.openxmlformats-officedocument.drawingml.chart+xml"/>
  <Override PartName="/xl/drawings/drawing40.xml" ContentType="application/vnd.openxmlformats-officedocument.drawing+xml"/>
  <Override PartName="/xl/charts/chart72.xml" ContentType="application/vnd.openxmlformats-officedocument.drawingml.chart+xml"/>
  <Override PartName="/xl/charts/chart103.xml" ContentType="application/vnd.openxmlformats-officedocument.drawingml.chart+xml"/>
  <Override PartName="/xl/worksheets/sheet38.xml" ContentType="application/vnd.openxmlformats-officedocument.spreadsheetml.worksheet+xml"/>
  <Override PartName="/xl/worksheets/sheet67.xml" ContentType="application/vnd.openxmlformats-officedocument.spreadsheetml.worksheet+xml"/>
  <Override PartName="/xl/charts/chart14.xml" ContentType="application/vnd.openxmlformats-officedocument.drawingml.chart+xml"/>
  <Override PartName="/xl/charts/chart32.xml" ContentType="application/vnd.openxmlformats-officedocument.drawingml.chart+xml"/>
  <Override PartName="/xl/charts/chart43.xml" ContentType="application/vnd.openxmlformats-officedocument.drawingml.chart+xml"/>
  <Override PartName="/xl/charts/chart61.xml" ContentType="application/vnd.openxmlformats-officedocument.drawingml.chart+xml"/>
  <Override PartName="/xl/charts/chart90.xml" ContentType="application/vnd.openxmlformats-officedocument.drawingml.chart+xml"/>
  <Override PartName="/xl/charts/chart110.xml" ContentType="application/vnd.openxmlformats-officedocument.drawingml.chart+xml"/>
  <Override PartName="/xl/charts/chart121.xml" ContentType="application/vnd.openxmlformats-officedocument.drawingml.chart+xml"/>
  <Override PartName="/xl/worksheets/sheet27.xml" ContentType="application/vnd.openxmlformats-officedocument.spreadsheetml.worksheet+xml"/>
  <Override PartName="/xl/worksheets/sheet45.xml" ContentType="application/vnd.openxmlformats-officedocument.spreadsheetml.worksheet+xml"/>
  <Override PartName="/xl/worksheets/sheet56.xml" ContentType="application/vnd.openxmlformats-officedocument.spreadsheetml.worksheet+xml"/>
  <Override PartName="/xl/worksheets/sheet74.xml" ContentType="application/vnd.openxmlformats-officedocument.spreadsheetml.worksheet+xml"/>
  <Override PartName="/xl/charts/chart21.xml" ContentType="application/vnd.openxmlformats-officedocument.drawingml.chart+xml"/>
  <Override PartName="/xl/charts/chart50.xml" ContentType="application/vnd.openxmlformats-officedocument.drawingml.chart+xml"/>
  <Override PartName="/xl/worksheets/sheet16.xml" ContentType="application/vnd.openxmlformats-officedocument.spreadsheetml.worksheet+xml"/>
  <Override PartName="/xl/worksheets/sheet34.xml" ContentType="application/vnd.openxmlformats-officedocument.spreadsheetml.worksheet+xml"/>
  <Override PartName="/xl/worksheets/sheet52.xml" ContentType="application/vnd.openxmlformats-officedocument.spreadsheetml.worksheet+xml"/>
  <Override PartName="/xl/worksheets/sheet63.xml" ContentType="application/vnd.openxmlformats-officedocument.spreadsheetml.worksheet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worksheets/sheet23.xml" ContentType="application/vnd.openxmlformats-officedocument.spreadsheetml.worksheet+xml"/>
  <Override PartName="/xl/worksheets/sheet41.xml" ContentType="application/vnd.openxmlformats-officedocument.spreadsheetml.worksheet+xml"/>
  <Override PartName="/xl/worksheets/sheet70.xml" ContentType="application/vnd.openxmlformats-officedocument.spreadsheetml.worksheet+xml"/>
  <Override PartName="/xl/drawings/drawing38.xml" ContentType="application/vnd.openxmlformats-officedocument.drawing+xml"/>
  <Override PartName="/xl/drawings/drawing49.xml" ContentType="application/vnd.openxmlformats-officedocument.drawing+xml"/>
  <Override PartName="/xl/charts/chart99.xml" ContentType="application/vnd.openxmlformats-officedocument.drawingml.chart+xml"/>
  <Override PartName="/xl/drawings/drawing67.xml" ContentType="application/vnd.openxmlformats-officedocument.drawing+xml"/>
  <Override PartName="/xl/worksheets/sheet6.xml" ContentType="application/vnd.openxmlformats-officedocument.spreadsheetml.worksheet+xml"/>
  <Override PartName="/xl/worksheets/sheet12.xml" ContentType="application/vnd.openxmlformats-officedocument.spreadsheetml.worksheet+xml"/>
  <Override PartName="/xl/worksheets/sheet30.xml" ContentType="application/vnd.openxmlformats-officedocument.spreadsheetml.worksheet+xml"/>
  <Default Extension="jpeg" ContentType="image/jpeg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drawings/drawing27.xml" ContentType="application/vnd.openxmlformats-officedocument.drawing+xml"/>
  <Override PartName="/xl/charts/chart59.xml" ContentType="application/vnd.openxmlformats-officedocument.drawingml.chart+xml"/>
  <Override PartName="/xl/drawings/drawing45.xml" ContentType="application/vnd.openxmlformats-officedocument.drawing+xml"/>
  <Override PartName="/xl/charts/chart88.xml" ContentType="application/vnd.openxmlformats-officedocument.drawingml.chart+xml"/>
  <Override PartName="/xl/drawings/drawing56.xml" ContentType="application/vnd.openxmlformats-officedocument.drawing+xml"/>
  <Override PartName="/xl/charts/chart119.xml" ContentType="application/vnd.openxmlformats-officedocument.drawingml.chart+xml"/>
  <Override PartName="/xl/drawings/drawing74.xml" ContentType="application/vnd.openxmlformats-officedocument.drawing+xml"/>
  <Override PartName="/xl/externalLinks/externalLink4.xml" ContentType="application/vnd.openxmlformats-officedocument.spreadsheetml.externalLink+xml"/>
  <Override PartName="/xl/drawings/drawing16.xml" ContentType="application/vnd.openxmlformats-officedocument.drawing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77.xml" ContentType="application/vnd.openxmlformats-officedocument.drawingml.chart+xml"/>
  <Override PartName="/xl/charts/chart95.xml" ContentType="application/vnd.openxmlformats-officedocument.drawingml.chart+xml"/>
  <Override PartName="/xl/drawings/drawing63.xml" ContentType="application/vnd.openxmlformats-officedocument.drawing+xml"/>
  <Override PartName="/xl/charts/chart108.xml" ContentType="application/vnd.openxmlformats-officedocument.drawingml.chart+xml"/>
  <Override PartName="/xl/charts/chart126.xml" ContentType="application/vnd.openxmlformats-officedocument.drawingml.chart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charts/chart19.xml" ContentType="application/vnd.openxmlformats-officedocument.drawingml.chart+xml"/>
  <Override PartName="/xl/drawings/drawing23.xml" ContentType="application/vnd.openxmlformats-officedocument.drawing+xml"/>
  <Override PartName="/xl/charts/chart37.xml" ContentType="application/vnd.openxmlformats-officedocument.drawingml.chart+xml"/>
  <Override PartName="/xl/charts/chart55.xml" ContentType="application/vnd.openxmlformats-officedocument.drawingml.chart+xml"/>
  <Override PartName="/xl/drawings/drawing41.xml" ContentType="application/vnd.openxmlformats-officedocument.drawing+xml"/>
  <Override PartName="/xl/charts/chart66.xml" ContentType="application/vnd.openxmlformats-officedocument.drawingml.chart+xml"/>
  <Override PartName="/xl/charts/chart84.xml" ContentType="application/vnd.openxmlformats-officedocument.drawingml.chart+xml"/>
  <Override PartName="/xl/drawings/drawing52.xml" ContentType="application/vnd.openxmlformats-officedocument.drawing+xml"/>
  <Override PartName="/xl/charts/chart115.xml" ContentType="application/vnd.openxmlformats-officedocument.drawingml.chart+xml"/>
  <Override PartName="/xl/drawings/drawing70.xml" ContentType="application/vnd.openxmlformats-officedocument.drawing+xml"/>
  <Override PartName="/xl/worksheets/sheet68.xml" ContentType="application/vnd.openxmlformats-officedocument.spreadsheetml.worksheet+xml"/>
  <Override PartName="/xl/drawings/drawing12.xml" ContentType="application/vnd.openxmlformats-officedocument.drawing+xml"/>
  <Override PartName="/xl/charts/chart26.xml" ContentType="application/vnd.openxmlformats-officedocument.drawingml.chart+xml"/>
  <Override PartName="/xl/drawings/drawing30.xml" ContentType="application/vnd.openxmlformats-officedocument.drawing+xml"/>
  <Override PartName="/xl/charts/chart44.xml" ContentType="application/vnd.openxmlformats-officedocument.drawingml.chart+xml"/>
  <Override PartName="/xl/charts/chart73.xml" ContentType="application/vnd.openxmlformats-officedocument.drawingml.chart+xml"/>
  <Override PartName="/xl/charts/chart91.xml" ContentType="application/vnd.openxmlformats-officedocument.drawingml.chart+xml"/>
  <Override PartName="/xl/charts/chart104.xml" ContentType="application/vnd.openxmlformats-officedocument.drawingml.chart+xml"/>
  <Override PartName="/xl/charts/chart122.xml" ContentType="application/vnd.openxmlformats-officedocument.drawingml.char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57.xml" ContentType="application/vnd.openxmlformats-officedocument.spreadsheetml.worksheet+xml"/>
  <Override PartName="/xl/charts/chart15.xml" ContentType="application/vnd.openxmlformats-officedocument.drawingml.chart+xml"/>
  <Override PartName="/xl/charts/chart33.xml" ContentType="application/vnd.openxmlformats-officedocument.drawingml.chart+xml"/>
  <Override PartName="/xl/charts/chart51.xml" ContentType="application/vnd.openxmlformats-officedocument.drawingml.chart+xml"/>
  <Override PartName="/xl/charts/chart62.xml" ContentType="application/vnd.openxmlformats-officedocument.drawingml.chart+xml"/>
  <Override PartName="/xl/charts/chart80.xml" ContentType="application/vnd.openxmlformats-officedocument.drawingml.chart+xml"/>
  <Override PartName="/xl/charts/chart111.xml" ContentType="application/vnd.openxmlformats-officedocument.drawingml.chart+xml"/>
  <Override PartName="/xl/worksheets/sheet17.xml" ContentType="application/vnd.openxmlformats-officedocument.spreadsheetml.worksheet+xml"/>
  <Override PartName="/xl/worksheets/sheet46.xml" ContentType="application/vnd.openxmlformats-officedocument.spreadsheetml.worksheet+xml"/>
  <Override PartName="/xl/worksheets/sheet64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charts/chart40.xml" ContentType="application/vnd.openxmlformats-officedocument.drawingml.chart+xml"/>
  <Override PartName="/xl/charts/chart100.xml" ContentType="application/vnd.openxmlformats-officedocument.drawingml.chart+xml"/>
  <Override PartName="/xl/worksheets/sheet53.xml" ContentType="application/vnd.openxmlformats-officedocument.spreadsheetml.worksheet+xml"/>
  <Override PartName="/xl/drawings/drawing68.xml" ContentType="application/vnd.openxmlformats-officedocument.drawing+xml"/>
  <Override PartName="/xl/worksheets/sheet42.xml" ContentType="application/vnd.openxmlformats-officedocument.spreadsheetml.worksheet+xml"/>
  <Override PartName="/xl/drawings/drawing6.xml" ContentType="application/vnd.openxmlformats-officedocument.drawing+xml"/>
  <Override PartName="/xl/drawings/drawing57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46.xml" ContentType="application/vnd.openxmlformats-officedocument.drawing+xml"/>
  <Override PartName="/xl/charts/chart78.xml" ContentType="application/vnd.openxmlformats-officedocument.drawingml.chart+xml"/>
  <Override PartName="/xl/charts/chart89.xml" ContentType="application/vnd.openxmlformats-officedocument.drawingml.chart+xml"/>
  <Override PartName="/xl/drawings/drawing35.xml" ContentType="application/vnd.openxmlformats-officedocument.drawing+xml"/>
  <Override PartName="/xl/charts/chart67.xml" ContentType="application/vnd.openxmlformats-officedocument.drawingml.chart+xml"/>
  <Override PartName="/xl/charts/chart116.xml" ContentType="application/vnd.openxmlformats-officedocument.drawingml.chart+xml"/>
  <Override PartName="/xl/charts/chart127.xml" ContentType="application/vnd.openxmlformats-officedocument.drawingml.chart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charts/chart56.xml" ContentType="application/vnd.openxmlformats-officedocument.drawingml.chart+xml"/>
  <Override PartName="/xl/drawings/drawing60.xml" ContentType="application/vnd.openxmlformats-officedocument.drawing+xml"/>
  <Override PartName="/xl/charts/chart105.xml" ContentType="application/vnd.openxmlformats-officedocument.drawingml.chart+xml"/>
  <Override PartName="/xl/drawings/drawing71.xml" ContentType="application/vnd.openxmlformats-officedocument.drawing+xml"/>
  <Override PartName="/xl/worksheets/sheet69.xml" ContentType="application/vnd.openxmlformats-officedocument.spreadsheetml.worksheet+xml"/>
  <Override PartName="/xl/externalLinks/externalLink1.xml" ContentType="application/vnd.openxmlformats-officedocument.spreadsheetml.externalLink+xml"/>
  <Override PartName="/xl/charts/chart34.xml" ContentType="application/vnd.openxmlformats-officedocument.drawingml.chart+xml"/>
  <Override PartName="/xl/charts/chart45.xml" ContentType="application/vnd.openxmlformats-officedocument.drawingml.chart+xml"/>
  <Override PartName="/xl/charts/chart81.xml" ContentType="application/vnd.openxmlformats-officedocument.drawingml.chart+xml"/>
  <Override PartName="/xl/charts/chart92.xml" ContentType="application/vnd.openxmlformats-officedocument.drawingml.chart+xml"/>
  <Override PartName="/xl/worksheets/sheet47.xml" ContentType="application/vnd.openxmlformats-officedocument.spreadsheetml.worksheet+xml"/>
  <Override PartName="/xl/worksheets/sheet58.xml" ContentType="application/vnd.openxmlformats-officedocument.spreadsheetml.worksheet+xml"/>
  <Override PartName="/xl/sharedStrings.xml" ContentType="application/vnd.openxmlformats-officedocument.spreadsheetml.sharedStrings+xml"/>
  <Override PartName="/xl/charts/chart23.xml" ContentType="application/vnd.openxmlformats-officedocument.drawingml.chart+xml"/>
  <Override PartName="/xl/charts/chart70.xml" ContentType="application/vnd.openxmlformats-officedocument.drawingml.chart+xml"/>
  <Override PartName="/xl/worksheets/sheet36.xml" ContentType="application/vnd.openxmlformats-officedocument.spreadsheetml.worksheet+xml"/>
  <Override PartName="/xl/charts/chart12.xml" ContentType="application/vnd.openxmlformats-officedocument.drawingml.chart+xml"/>
  <Override PartName="/xl/worksheets/sheet25.xml" ContentType="application/vnd.openxmlformats-officedocument.spreadsheetml.worksheet+xml"/>
  <Override PartName="/xl/worksheets/sheet72.xml" ContentType="application/vnd.openxmlformats-officedocument.spreadsheetml.worksheet+xml"/>
  <Default Extension="bin" ContentType="application/vnd.openxmlformats-officedocument.spreadsheetml.printerSettings"/>
  <Override PartName="/xl/worksheets/sheet14.xml" ContentType="application/vnd.openxmlformats-officedocument.spreadsheetml.worksheet+xml"/>
  <Override PartName="/xl/worksheets/sheet50.xml" ContentType="application/vnd.openxmlformats-officedocument.spreadsheetml.worksheet+xml"/>
  <Override PartName="/xl/worksheets/sheet61.xml" ContentType="application/vnd.openxmlformats-officedocument.spreadsheetml.worksheet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18.xml" ContentType="application/vnd.openxmlformats-officedocument.drawing+xml"/>
  <Override PartName="/xl/charts/chart97.xml" ContentType="application/vnd.openxmlformats-officedocument.drawingml.chart+xml"/>
  <Override PartName="/xl/drawings/drawing65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drawings/drawing3.xml" ContentType="application/vnd.openxmlformats-officedocument.drawing+xml"/>
  <Override PartName="/xl/charts/chart39.xml" ContentType="application/vnd.openxmlformats-officedocument.drawingml.chart+xml"/>
  <Override PartName="/xl/drawings/drawing43.xml" ContentType="application/vnd.openxmlformats-officedocument.drawing+xml"/>
  <Override PartName="/xl/charts/chart86.xml" ContentType="application/vnd.openxmlformats-officedocument.drawingml.chart+xml"/>
  <Override PartName="/xl/drawings/drawing54.xml" ContentType="application/vnd.openxmlformats-officedocument.drawing+xml"/>
  <Override PartName="/xl/charts/chart28.xml" ContentType="application/vnd.openxmlformats-officedocument.drawingml.chart+xml"/>
  <Override PartName="/xl/drawings/drawing32.xml" ContentType="application/vnd.openxmlformats-officedocument.drawing+xml"/>
  <Override PartName="/xl/charts/chart75.xml" ContentType="application/vnd.openxmlformats-officedocument.drawingml.chart+xml"/>
  <Override PartName="/xl/charts/chart124.xml" ContentType="application/vnd.openxmlformats-officedocument.drawingml.chart+xml"/>
  <Override PartName="/xl/charts/chart17.xml" ContentType="application/vnd.openxmlformats-officedocument.drawingml.chart+xml"/>
  <Override PartName="/xl/drawings/drawing21.xml" ContentType="application/vnd.openxmlformats-officedocument.drawing+xml"/>
  <Override PartName="/xl/charts/chart53.xml" ContentType="application/vnd.openxmlformats-officedocument.drawingml.chart+xml"/>
  <Override PartName="/xl/charts/chart64.xml" ContentType="application/vnd.openxmlformats-officedocument.drawingml.chart+xml"/>
  <Override PartName="/xl/charts/chart113.xml" ContentType="application/vnd.openxmlformats-officedocument.drawingml.chart+xml"/>
  <Override PartName="/xl/worksheets/sheet19.xml" ContentType="application/vnd.openxmlformats-officedocument.spreadsheetml.worksheet+xml"/>
  <Override PartName="/xl/worksheets/sheet66.xml" ContentType="application/vnd.openxmlformats-officedocument.spreadsheetml.worksheet+xml"/>
  <Override PartName="/xl/drawings/drawing10.xml" ContentType="application/vnd.openxmlformats-officedocument.drawing+xml"/>
  <Override PartName="/xl/charts/chart42.xml" ContentType="application/vnd.openxmlformats-officedocument.drawingml.chart+xml"/>
  <Override PartName="/xl/charts/chart102.xml" ContentType="application/vnd.openxmlformats-officedocument.drawingml.chart+xml"/>
  <Override PartName="/xl/worksheets/sheet55.xml" ContentType="application/vnd.openxmlformats-officedocument.spreadsheetml.worksheet+xml"/>
  <Override PartName="/xl/charts/chart31.xml" ContentType="application/vnd.openxmlformats-officedocument.drawingml.chart+xml"/>
  <Override PartName="/docProps/core.xml" ContentType="application/vnd.openxmlformats-package.core-properties+xml"/>
  <Override PartName="/xl/worksheets/sheet44.xml" ContentType="application/vnd.openxmlformats-officedocument.spreadsheetml.worksheet+xml"/>
  <Override PartName="/xl/charts/chart20.xml" ContentType="application/vnd.openxmlformats-officedocument.drawingml.chart+xml"/>
  <Override PartName="/xl/drawings/drawing59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autoCompressPictures="0" defaultThemeVersion="124226"/>
  <bookViews>
    <workbookView xWindow="-45" yWindow="-60" windowWidth="15480" windowHeight="11640" tabRatio="900" firstSheet="69" activeTab="73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Tasa de subempleo subjetivo" sheetId="26" r:id="rId10"/>
    <sheet name="Subem subje Insuficiencia horas" sheetId="27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Desocupados-Ocultos" sheetId="38" r:id="rId25"/>
    <sheet name="Inactivos" sheetId="39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lación ocupada-No informa" sheetId="65" r:id="rId51"/>
    <sheet name="Pob ocupada Agro,pesca,ganad" sheetId="66" r:id="rId52"/>
    <sheet name="Pob ocupada Explot Minas-Cant" sheetId="67" r:id="rId53"/>
    <sheet name="Pob ocupada Ind manufacturera" sheetId="70" r:id="rId54"/>
    <sheet name="Pob ocupada Electr Gas y Agua" sheetId="71" r:id="rId55"/>
    <sheet name="Pob ocupada Construcción" sheetId="72" r:id="rId56"/>
    <sheet name="Pob ocupada Comerci,hotel,resta" sheetId="73" r:id="rId57"/>
    <sheet name="Pob ocupada Trans,almace,comuni" sheetId="74" r:id="rId58"/>
    <sheet name="Pob ocupada Interme-financiera" sheetId="75" r:id="rId59"/>
    <sheet name="Pob ocupada Activi Inmobiliaria" sheetId="76" r:id="rId60"/>
    <sheet name="Pob ocupada Serv,comu,social" sheetId="77" r:id="rId61"/>
    <sheet name="Poblacion desempleada Cesante" sheetId="91" r:id="rId62"/>
    <sheet name="Pob Desemplea Cesante Total Nal" sheetId="78" r:id="rId63"/>
    <sheet name="Pob Desemp Cesante-No informa" sheetId="80" r:id="rId64"/>
    <sheet name="Pob Desemp Cesante agric,pesca," sheetId="81" r:id="rId65"/>
    <sheet name="Pob Desemp Cesante Explot Minas" sheetId="82" r:id="rId66"/>
    <sheet name="Pob Desemp Cesante Ind Manufact" sheetId="83" r:id="rId67"/>
    <sheet name="Pob Desemp Cesante electri gas" sheetId="84" r:id="rId68"/>
    <sheet name="Pob Desemp Cesante Construcción" sheetId="85" r:id="rId69"/>
    <sheet name="Pob Desemp Cesante Ccio hoteles" sheetId="86" r:id="rId70"/>
    <sheet name="Pob Desemp Cesante Trans,almace" sheetId="87" r:id="rId71"/>
    <sheet name="Pob Desemp Cesante Inter Financ" sheetId="88" r:id="rId72"/>
    <sheet name="Pob Desemp Cesante Act inmobili" sheetId="89" r:id="rId73"/>
    <sheet name="Pob Desemple Cesante Serv.Comu" sheetId="90" r:id="rId74"/>
  </sheets>
  <externalReferences>
    <externalReference r:id="rId75"/>
    <externalReference r:id="rId76"/>
    <externalReference r:id="rId77"/>
    <externalReference r:id="rId78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4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5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2">#REF!</definedName>
    <definedName name="\a" localSheetId="64">#REF!</definedName>
    <definedName name="\a" localSheetId="69">#REF!</definedName>
    <definedName name="\a" localSheetId="68">#REF!</definedName>
    <definedName name="\a" localSheetId="67">#REF!</definedName>
    <definedName name="\a" localSheetId="65">#REF!</definedName>
    <definedName name="\a" localSheetId="66">#REF!</definedName>
    <definedName name="\a" localSheetId="71">#REF!</definedName>
    <definedName name="\a" localSheetId="70">#REF!</definedName>
    <definedName name="\a" localSheetId="63">#REF!</definedName>
    <definedName name="\a" localSheetId="73">#REF!</definedName>
    <definedName name="\a" localSheetId="62">#REF!</definedName>
    <definedName name="\a" localSheetId="59">#REF!</definedName>
    <definedName name="\a" localSheetId="51">#REF!</definedName>
    <definedName name="\a" localSheetId="56">#REF!</definedName>
    <definedName name="\a" localSheetId="55">#REF!</definedName>
    <definedName name="\a" localSheetId="54">#REF!</definedName>
    <definedName name="\a" localSheetId="52">#REF!</definedName>
    <definedName name="\a" localSheetId="53">#REF!</definedName>
    <definedName name="\a" localSheetId="58">#REF!</definedName>
    <definedName name="\a" localSheetId="60">#REF!</definedName>
    <definedName name="\a" localSheetId="57">#REF!</definedName>
    <definedName name="\a" localSheetId="49">#REF!</definedName>
    <definedName name="\a" localSheetId="61">#REF!</definedName>
    <definedName name="\a" localSheetId="20">#REF!</definedName>
    <definedName name="\a" localSheetId="19">#REF!</definedName>
    <definedName name="\a" localSheetId="3">#REF!</definedName>
    <definedName name="\a" localSheetId="50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10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9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4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5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2">#REF!</definedName>
    <definedName name="\y" localSheetId="64">#REF!</definedName>
    <definedName name="\y" localSheetId="69">#REF!</definedName>
    <definedName name="\y" localSheetId="68">#REF!</definedName>
    <definedName name="\y" localSheetId="67">#REF!</definedName>
    <definedName name="\y" localSheetId="65">#REF!</definedName>
    <definedName name="\y" localSheetId="66">#REF!</definedName>
    <definedName name="\y" localSheetId="71">#REF!</definedName>
    <definedName name="\y" localSheetId="70">#REF!</definedName>
    <definedName name="\y" localSheetId="63">#REF!</definedName>
    <definedName name="\y" localSheetId="73">#REF!</definedName>
    <definedName name="\y" localSheetId="62">#REF!</definedName>
    <definedName name="\y" localSheetId="59">#REF!</definedName>
    <definedName name="\y" localSheetId="51">#REF!</definedName>
    <definedName name="\y" localSheetId="56">#REF!</definedName>
    <definedName name="\y" localSheetId="55">#REF!</definedName>
    <definedName name="\y" localSheetId="54">#REF!</definedName>
    <definedName name="\y" localSheetId="52">#REF!</definedName>
    <definedName name="\y" localSheetId="53">#REF!</definedName>
    <definedName name="\y" localSheetId="58">#REF!</definedName>
    <definedName name="\y" localSheetId="60">#REF!</definedName>
    <definedName name="\y" localSheetId="57">#REF!</definedName>
    <definedName name="\y" localSheetId="49">#REF!</definedName>
    <definedName name="\y" localSheetId="61">#REF!</definedName>
    <definedName name="\y" localSheetId="20">#REF!</definedName>
    <definedName name="\y" localSheetId="19">#REF!</definedName>
    <definedName name="\y" localSheetId="3">#REF!</definedName>
    <definedName name="\y" localSheetId="50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10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9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4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5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2">#REF!</definedName>
    <definedName name="\z" localSheetId="64">#REF!</definedName>
    <definedName name="\z" localSheetId="69">#REF!</definedName>
    <definedName name="\z" localSheetId="68">#REF!</definedName>
    <definedName name="\z" localSheetId="67">#REF!</definedName>
    <definedName name="\z" localSheetId="65">#REF!</definedName>
    <definedName name="\z" localSheetId="66">#REF!</definedName>
    <definedName name="\z" localSheetId="71">#REF!</definedName>
    <definedName name="\z" localSheetId="70">#REF!</definedName>
    <definedName name="\z" localSheetId="63">#REF!</definedName>
    <definedName name="\z" localSheetId="73">#REF!</definedName>
    <definedName name="\z" localSheetId="62">#REF!</definedName>
    <definedName name="\z" localSheetId="59">#REF!</definedName>
    <definedName name="\z" localSheetId="51">#REF!</definedName>
    <definedName name="\z" localSheetId="56">#REF!</definedName>
    <definedName name="\z" localSheetId="55">#REF!</definedName>
    <definedName name="\z" localSheetId="54">#REF!</definedName>
    <definedName name="\z" localSheetId="52">#REF!</definedName>
    <definedName name="\z" localSheetId="53">#REF!</definedName>
    <definedName name="\z" localSheetId="58">#REF!</definedName>
    <definedName name="\z" localSheetId="60">#REF!</definedName>
    <definedName name="\z" localSheetId="57">#REF!</definedName>
    <definedName name="\z" localSheetId="49">#REF!</definedName>
    <definedName name="\z" localSheetId="61">#REF!</definedName>
    <definedName name="\z" localSheetId="20">#REF!</definedName>
    <definedName name="\z" localSheetId="19">#REF!</definedName>
    <definedName name="\z" localSheetId="3">#REF!</definedName>
    <definedName name="\z" localSheetId="50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10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9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4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5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2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67" hidden="1">#REF!</definedName>
    <definedName name="_Fill" localSheetId="65" hidden="1">#REF!</definedName>
    <definedName name="_Fill" localSheetId="66" hidden="1">#REF!</definedName>
    <definedName name="_Fill" localSheetId="71" hidden="1">#REF!</definedName>
    <definedName name="_Fill" localSheetId="70" hidden="1">#REF!</definedName>
    <definedName name="_Fill" localSheetId="63" hidden="1">#REF!</definedName>
    <definedName name="_Fill" localSheetId="73" hidden="1">#REF!</definedName>
    <definedName name="_Fill" localSheetId="62" hidden="1">#REF!</definedName>
    <definedName name="_Fill" localSheetId="59" hidden="1">#REF!</definedName>
    <definedName name="_Fill" localSheetId="51" hidden="1">#REF!</definedName>
    <definedName name="_Fill" localSheetId="56" hidden="1">#REF!</definedName>
    <definedName name="_Fill" localSheetId="55" hidden="1">#REF!</definedName>
    <definedName name="_Fill" localSheetId="54" hidden="1">#REF!</definedName>
    <definedName name="_Fill" localSheetId="52" hidden="1">#REF!</definedName>
    <definedName name="_Fill" localSheetId="53" hidden="1">#REF!</definedName>
    <definedName name="_Fill" localSheetId="58" hidden="1">#REF!</definedName>
    <definedName name="_Fill" localSheetId="60" hidden="1">#REF!</definedName>
    <definedName name="_Fill" localSheetId="57" hidden="1">#REF!</definedName>
    <definedName name="_Fill" localSheetId="49" hidden="1">#REF!</definedName>
    <definedName name="_Fill" localSheetId="61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50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10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9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4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5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2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67" hidden="1">#REF!</definedName>
    <definedName name="_Key1" localSheetId="65" hidden="1">#REF!</definedName>
    <definedName name="_Key1" localSheetId="66" hidden="1">#REF!</definedName>
    <definedName name="_Key1" localSheetId="71" hidden="1">#REF!</definedName>
    <definedName name="_Key1" localSheetId="70" hidden="1">#REF!</definedName>
    <definedName name="_Key1" localSheetId="63" hidden="1">#REF!</definedName>
    <definedName name="_Key1" localSheetId="73" hidden="1">#REF!</definedName>
    <definedName name="_Key1" localSheetId="62" hidden="1">#REF!</definedName>
    <definedName name="_Key1" localSheetId="59" hidden="1">#REF!</definedName>
    <definedName name="_Key1" localSheetId="51" hidden="1">#REF!</definedName>
    <definedName name="_Key1" localSheetId="56" hidden="1">#REF!</definedName>
    <definedName name="_Key1" localSheetId="55" hidden="1">#REF!</definedName>
    <definedName name="_Key1" localSheetId="54" hidden="1">#REF!</definedName>
    <definedName name="_Key1" localSheetId="52" hidden="1">#REF!</definedName>
    <definedName name="_Key1" localSheetId="53" hidden="1">#REF!</definedName>
    <definedName name="_Key1" localSheetId="58" hidden="1">#REF!</definedName>
    <definedName name="_Key1" localSheetId="60" hidden="1">#REF!</definedName>
    <definedName name="_Key1" localSheetId="57" hidden="1">#REF!</definedName>
    <definedName name="_Key1" localSheetId="49" hidden="1">#REF!</definedName>
    <definedName name="_Key1" localSheetId="61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50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10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9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4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5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2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67" hidden="1">#REF!</definedName>
    <definedName name="_Sort" localSheetId="65" hidden="1">#REF!</definedName>
    <definedName name="_Sort" localSheetId="66" hidden="1">#REF!</definedName>
    <definedName name="_Sort" localSheetId="71" hidden="1">#REF!</definedName>
    <definedName name="_Sort" localSheetId="70" hidden="1">#REF!</definedName>
    <definedName name="_Sort" localSheetId="63" hidden="1">#REF!</definedName>
    <definedName name="_Sort" localSheetId="73" hidden="1">#REF!</definedName>
    <definedName name="_Sort" localSheetId="62" hidden="1">#REF!</definedName>
    <definedName name="_Sort" localSheetId="59" hidden="1">#REF!</definedName>
    <definedName name="_Sort" localSheetId="51" hidden="1">#REF!</definedName>
    <definedName name="_Sort" localSheetId="56" hidden="1">#REF!</definedName>
    <definedName name="_Sort" localSheetId="55" hidden="1">#REF!</definedName>
    <definedName name="_Sort" localSheetId="54" hidden="1">#REF!</definedName>
    <definedName name="_Sort" localSheetId="52" hidden="1">#REF!</definedName>
    <definedName name="_Sort" localSheetId="53" hidden="1">#REF!</definedName>
    <definedName name="_Sort" localSheetId="58" hidden="1">#REF!</definedName>
    <definedName name="_Sort" localSheetId="60" hidden="1">#REF!</definedName>
    <definedName name="_Sort" localSheetId="57" hidden="1">#REF!</definedName>
    <definedName name="_Sort" localSheetId="49" hidden="1">#REF!</definedName>
    <definedName name="_Sort" localSheetId="61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50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10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9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5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2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67">'[1]ipc indice 2'!$L$1:$L$311</definedName>
    <definedName name="ABR._89" localSheetId="65">'[1]ipc indice 2'!$L$1:$L$311</definedName>
    <definedName name="ABR._89" localSheetId="66">'[1]ipc indice 2'!$L$1:$L$311</definedName>
    <definedName name="ABR._89" localSheetId="71">'[1]ipc indice 2'!$L$1:$L$311</definedName>
    <definedName name="ABR._89" localSheetId="70">'[1]ipc indice 2'!$L$1:$L$311</definedName>
    <definedName name="ABR._89" localSheetId="63">'[1]ipc indice 2'!$L$1:$L$311</definedName>
    <definedName name="ABR._89" localSheetId="73">'[1]ipc indice 2'!$L$1:$L$311</definedName>
    <definedName name="ABR._89" localSheetId="62">'[1]ipc indice 2'!$L$1:$L$311</definedName>
    <definedName name="ABR._89" localSheetId="59">'[1]ipc indice 2'!$L$1:$L$311</definedName>
    <definedName name="ABR._89" localSheetId="51">'[1]ipc indice 2'!$L$1:$L$311</definedName>
    <definedName name="ABR._89" localSheetId="56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2">'[1]ipc indice 2'!$L$1:$L$311</definedName>
    <definedName name="ABR._89" localSheetId="53">'[1]ipc indice 2'!$L$1:$L$311</definedName>
    <definedName name="ABR._89" localSheetId="58">'[1]ipc indice 2'!$L$1:$L$311</definedName>
    <definedName name="ABR._89" localSheetId="60">'[1]ipc indice 2'!$L$1:$L$311</definedName>
    <definedName name="ABR._89" localSheetId="57">'[1]ipc indice 2'!$L$1:$L$311</definedName>
    <definedName name="ABR._89" localSheetId="49">'[1]ipc indice 2'!$L$1:$L$311</definedName>
    <definedName name="ABR._89" localSheetId="61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50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10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9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5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2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67">'[1]ipc indice 2'!$P$1:$P$311</definedName>
    <definedName name="AGO._89" localSheetId="65">'[1]ipc indice 2'!$P$1:$P$311</definedName>
    <definedName name="AGO._89" localSheetId="66">'[1]ipc indice 2'!$P$1:$P$311</definedName>
    <definedName name="AGO._89" localSheetId="71">'[1]ipc indice 2'!$P$1:$P$311</definedName>
    <definedName name="AGO._89" localSheetId="70">'[1]ipc indice 2'!$P$1:$P$311</definedName>
    <definedName name="AGO._89" localSheetId="63">'[1]ipc indice 2'!$P$1:$P$311</definedName>
    <definedName name="AGO._89" localSheetId="73">'[1]ipc indice 2'!$P$1:$P$311</definedName>
    <definedName name="AGO._89" localSheetId="62">'[1]ipc indice 2'!$P$1:$P$311</definedName>
    <definedName name="AGO._89" localSheetId="59">'[1]ipc indice 2'!$P$1:$P$311</definedName>
    <definedName name="AGO._89" localSheetId="51">'[1]ipc indice 2'!$P$1:$P$311</definedName>
    <definedName name="AGO._89" localSheetId="56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2">'[1]ipc indice 2'!$P$1:$P$311</definedName>
    <definedName name="AGO._89" localSheetId="53">'[1]ipc indice 2'!$P$1:$P$311</definedName>
    <definedName name="AGO._89" localSheetId="58">'[1]ipc indice 2'!$P$1:$P$311</definedName>
    <definedName name="AGO._89" localSheetId="60">'[1]ipc indice 2'!$P$1:$P$311</definedName>
    <definedName name="AGO._89" localSheetId="57">'[1]ipc indice 2'!$P$1:$P$311</definedName>
    <definedName name="AGO._89" localSheetId="49">'[1]ipc indice 2'!$P$1:$P$311</definedName>
    <definedName name="AGO._89" localSheetId="61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50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10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9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asalariad'!$A$1:$J$46</definedName>
    <definedName name="_xlnm.Print_Area" localSheetId="22">Desocupados!$A$1:$L$51</definedName>
    <definedName name="_xlnm.Print_Area" localSheetId="23">'Desocupados-Abiertos'!$A$1:$L$51</definedName>
    <definedName name="_xlnm.Print_Area" localSheetId="24">'Desocupados-Ocultos'!$A$1:$L$51</definedName>
    <definedName name="_xlnm.Print_Area" localSheetId="45">'Empleados Asalariados'!$A$1:$L$46</definedName>
    <definedName name="_xlnm.Print_Area" localSheetId="46">'Empleados no asalariados'!$A$1:$L$53</definedName>
    <definedName name="_xlnm.Print_Area" localSheetId="37">'Empleo pos ocu empleo doméstico'!$A$1:$L$46</definedName>
    <definedName name="_xlnm.Print_Area" localSheetId="35">'Empleo pos ocu empleo particula'!$A$1:$L$46</definedName>
    <definedName name="_xlnm.Print_Area" localSheetId="36">'Empleo pos ocup empleo gobierno'!$A$1:$L$46</definedName>
    <definedName name="_xlnm.Print_Area" localSheetId="39">'Empleo posi ocu Patrónempleador'!$A$1:$L$46</definedName>
    <definedName name="_xlnm.Print_Area" localSheetId="42">'Empleo posi ocup Jornalero-Peón'!$A$1:$L$46</definedName>
    <definedName name="_xlnm.Print_Area" localSheetId="40">'Empleo posi ocup trab fliar sin'!$A$1:$L$46</definedName>
    <definedName name="_xlnm.Print_Area" localSheetId="41">'Empleo posi ocup trab.sin remun'!$A$1:$L$46</definedName>
    <definedName name="_xlnm.Print_Area" localSheetId="38">'Empleo posi ocupa Cuenta propia'!$A$1:$L$46</definedName>
    <definedName name="_xlnm.Print_Area" localSheetId="43">'Empleo Posici Ocupacional-Otro'!$A$1:$L$46</definedName>
    <definedName name="_xlnm.Print_Area" localSheetId="34">'Empleo posición ocupacional'!$A$1:$J$46</definedName>
    <definedName name="_xlnm.Print_Area" localSheetId="25">Inactivos!$A$1:$L$51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Ocupados!$A$1:$L$51</definedName>
    <definedName name="_xlnm.Print_Area" localSheetId="72">'Pob Desemp Cesante Act inmobili'!$A$1:$L$46</definedName>
    <definedName name="_xlnm.Print_Area" localSheetId="64">'Pob Desemp Cesante agric,pesca,'!$A$1:$L$46</definedName>
    <definedName name="_xlnm.Print_Area" localSheetId="69">'Pob Desemp Cesante Ccio hoteles'!$A$1:$L$46</definedName>
    <definedName name="_xlnm.Print_Area" localSheetId="68">'Pob Desemp Cesante Construcción'!$A$1:$L$46</definedName>
    <definedName name="_xlnm.Print_Area" localSheetId="67">'Pob Desemp Cesante electri gas'!$A$1:$L$45</definedName>
    <definedName name="_xlnm.Print_Area" localSheetId="65">'Pob Desemp Cesante Explot Minas'!$A$1:$L$46</definedName>
    <definedName name="_xlnm.Print_Area" localSheetId="66">'Pob Desemp Cesante Ind Manufact'!$A$1:$L$46</definedName>
    <definedName name="_xlnm.Print_Area" localSheetId="71">'Pob Desemp Cesante Inter Financ'!$A$1:$L$46</definedName>
    <definedName name="_xlnm.Print_Area" localSheetId="70">'Pob Desemp Cesante Trans,almace'!$A$1:$L$46</definedName>
    <definedName name="_xlnm.Print_Area" localSheetId="63">'Pob Desemp Cesante-No informa'!$A$1:$L$46</definedName>
    <definedName name="_xlnm.Print_Area" localSheetId="73">'Pob Desemple Cesante Serv.Comu'!$A$1:$L$46</definedName>
    <definedName name="_xlnm.Print_Area" localSheetId="62">'Pob Desemplea Cesante Total Nal'!$A$1:$L$46</definedName>
    <definedName name="_xlnm.Print_Area" localSheetId="59">'Pob ocupada Activi Inmobiliaria'!$A$1:$L$46</definedName>
    <definedName name="_xlnm.Print_Area" localSheetId="51">'Pob ocupada Agro,pesca,ganad'!$A$1:$L$46</definedName>
    <definedName name="_xlnm.Print_Area" localSheetId="56">'Pob ocupada Comerci,hotel,resta'!$A$1:$L$46</definedName>
    <definedName name="_xlnm.Print_Area" localSheetId="55">'Pob ocupada Construcción'!$A$1:$L$46</definedName>
    <definedName name="_xlnm.Print_Area" localSheetId="54">'Pob ocupada Electr Gas y Agua'!$A$1:$L$46</definedName>
    <definedName name="_xlnm.Print_Area" localSheetId="52">'Pob ocupada Explot Minas-Cant'!$A$1:$L$46</definedName>
    <definedName name="_xlnm.Print_Area" localSheetId="53">'Pob ocupada Ind manufacturera'!$A$1:$L$46</definedName>
    <definedName name="_xlnm.Print_Area" localSheetId="58">'Pob ocupada Interme-financiera'!$A$1:$L$46</definedName>
    <definedName name="_xlnm.Print_Area" localSheetId="60">'Pob ocupada Serv,comu,social'!$A$1:$L$46</definedName>
    <definedName name="_xlnm.Print_Area" localSheetId="57">'Pob ocupada Trans,almace,comuni'!$A$1:$L$46</definedName>
    <definedName name="_xlnm.Print_Area" localSheetId="49">'Pob ocupada x Rama de actividad'!$A$1:$J$46</definedName>
    <definedName name="_xlnm.Print_Area" localSheetId="61">'Poblacion desempleada Cesante'!$A$1:$J$45</definedName>
    <definedName name="_xlnm.Print_Area" localSheetId="20">'Población económicamente activa'!$A$1:$L$51</definedName>
    <definedName name="_xlnm.Print_Area" localSheetId="19">'Población en edad de trabajar'!$A$1:$L$51</definedName>
    <definedName name="_xlnm.Print_Area" localSheetId="3">'Población en edad de trabajar %'!$A$1:$L$51</definedName>
    <definedName name="_xlnm.Print_Area" localSheetId="50">'Población ocupada-No informa'!$A$1:$L$46</definedName>
    <definedName name="_xlnm.Print_Area" localSheetId="18">'Población total'!$A$1:$L$51</definedName>
    <definedName name="_xlnm.Print_Area" localSheetId="32">'Subem obje Inadecu competencia2'!$A$1:$L$51</definedName>
    <definedName name="_xlnm.Print_Area" localSheetId="15">'Subem obje inadecua competencia'!$A$1:$L$51</definedName>
    <definedName name="_xlnm.Print_Area" localSheetId="16">'Subem Obje inadecuado ingresos'!$A$1:$L$51</definedName>
    <definedName name="_xlnm.Print_Area" localSheetId="33">'Subem obje Inadecuado ingresos2'!$A$1:$L$51</definedName>
    <definedName name="_xlnm.Print_Area" localSheetId="14">'Subem obje Insuficiencia horas '!$A$1:$L$51</definedName>
    <definedName name="_xlnm.Print_Area" localSheetId="31">'Subem obje Insuficiencia horas2'!$A$1:$L$51</definedName>
    <definedName name="_xlnm.Print_Area" localSheetId="11">'Subem subj inadecua competencia'!$A$1:$L$51</definedName>
    <definedName name="_xlnm.Print_Area" localSheetId="28">'Subem subje Inade competencia2'!$A$1:$L$51</definedName>
    <definedName name="_xlnm.Print_Area" localSheetId="29">'Subem subje Inadecuado ingreso2'!$A$1:$L$51</definedName>
    <definedName name="_xlnm.Print_Area" localSheetId="12">'Subem subje inadecuado ingresos'!$A$1:$L$51</definedName>
    <definedName name="_xlnm.Print_Area" localSheetId="27">'Subem subje Insuficiencia hora2'!$A$1:$L$51</definedName>
    <definedName name="_xlnm.Print_Area" localSheetId="10">'Subem subje Insuficiencia horas'!$A$1:$L$51</definedName>
    <definedName name="_xlnm.Print_Area" localSheetId="30">'Subempleados objetivos'!$A$1:$L$51</definedName>
    <definedName name="_xlnm.Print_Area" localSheetId="26">'Subempleados subjetivos'!$A$1:$L$51</definedName>
    <definedName name="_xlnm.Print_Area" localSheetId="6">'Tasa de desempleo'!$A$1:$L$51</definedName>
    <definedName name="_xlnm.Print_Area" localSheetId="7">'Tasa de desempleo abierto'!$A$1:$L$51</definedName>
    <definedName name="_xlnm.Print_Area" localSheetId="8">'Tasa de desempleo oculto'!$A$1:$L$51</definedName>
    <definedName name="_xlnm.Print_Area" localSheetId="47">'Tasa de empleo asalariado'!$A$1:$L$45</definedName>
    <definedName name="_xlnm.Print_Area" localSheetId="48">'Tasa de empleo no asalariado'!$A$1:$L$53</definedName>
    <definedName name="_xlnm.Print_Area" localSheetId="5">'Tasa de ocupación'!$A$1:$L$51</definedName>
    <definedName name="_xlnm.Print_Area" localSheetId="13">'Tasa de subempleo objetivo'!$A$1:$L$51</definedName>
    <definedName name="_xlnm.Print_Area" localSheetId="9">'Tasa de subempleo subjetivo'!$A$1:$L$51</definedName>
    <definedName name="_xlnm.Print_Area" localSheetId="1">'Tasa desempleo (%)'!$A$1:$J$32</definedName>
    <definedName name="_xlnm.Print_Area" localSheetId="4">'Tasa global de participación'!$A$1:$L$51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4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5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2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67">[2]BASE!#REF!</definedName>
    <definedName name="Database" localSheetId="65">[2]BASE!#REF!</definedName>
    <definedName name="Database" localSheetId="66">[2]BASE!#REF!</definedName>
    <definedName name="Database" localSheetId="71">[2]BASE!#REF!</definedName>
    <definedName name="Database" localSheetId="70">[2]BASE!#REF!</definedName>
    <definedName name="Database" localSheetId="63">[2]BASE!#REF!</definedName>
    <definedName name="Database" localSheetId="73">[2]BASE!#REF!</definedName>
    <definedName name="Database" localSheetId="62">[2]BASE!#REF!</definedName>
    <definedName name="Database" localSheetId="59">[2]BASE!#REF!</definedName>
    <definedName name="Database" localSheetId="51">[2]BASE!#REF!</definedName>
    <definedName name="Database" localSheetId="56">[2]BASE!#REF!</definedName>
    <definedName name="Database" localSheetId="55">[2]BASE!#REF!</definedName>
    <definedName name="Database" localSheetId="54">[2]BASE!#REF!</definedName>
    <definedName name="Database" localSheetId="52">[2]BASE!#REF!</definedName>
    <definedName name="Database" localSheetId="53">[2]BASE!#REF!</definedName>
    <definedName name="Database" localSheetId="58">[2]BASE!#REF!</definedName>
    <definedName name="Database" localSheetId="60">[2]BASE!#REF!</definedName>
    <definedName name="Database" localSheetId="57">[2]BASE!#REF!</definedName>
    <definedName name="Database" localSheetId="49">[2]BASE!#REF!</definedName>
    <definedName name="Database" localSheetId="61">[2]BASE!#REF!</definedName>
    <definedName name="Database" localSheetId="20">[2]BASE!#REF!</definedName>
    <definedName name="Database" localSheetId="3">[2]BASE!#REF!</definedName>
    <definedName name="Database" localSheetId="50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10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9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5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2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67">'[1]ipc indice 2'!$H$1:$H$311</definedName>
    <definedName name="DIC._88" localSheetId="65">'[1]ipc indice 2'!$H$1:$H$311</definedName>
    <definedName name="DIC._88" localSheetId="66">'[1]ipc indice 2'!$H$1:$H$311</definedName>
    <definedName name="DIC._88" localSheetId="71">'[1]ipc indice 2'!$H$1:$H$311</definedName>
    <definedName name="DIC._88" localSheetId="70">'[1]ipc indice 2'!$H$1:$H$311</definedName>
    <definedName name="DIC._88" localSheetId="63">'[1]ipc indice 2'!$H$1:$H$311</definedName>
    <definedName name="DIC._88" localSheetId="73">'[1]ipc indice 2'!$H$1:$H$311</definedName>
    <definedName name="DIC._88" localSheetId="62">'[1]ipc indice 2'!$H$1:$H$311</definedName>
    <definedName name="DIC._88" localSheetId="59">'[1]ipc indice 2'!$H$1:$H$311</definedName>
    <definedName name="DIC._88" localSheetId="51">'[1]ipc indice 2'!$H$1:$H$311</definedName>
    <definedName name="DIC._88" localSheetId="56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2">'[1]ipc indice 2'!$H$1:$H$311</definedName>
    <definedName name="DIC._88" localSheetId="53">'[1]ipc indice 2'!$H$1:$H$311</definedName>
    <definedName name="DIC._88" localSheetId="58">'[1]ipc indice 2'!$H$1:$H$311</definedName>
    <definedName name="DIC._88" localSheetId="60">'[1]ipc indice 2'!$H$1:$H$311</definedName>
    <definedName name="DIC._88" localSheetId="57">'[1]ipc indice 2'!$H$1:$H$311</definedName>
    <definedName name="DIC._88" localSheetId="49">'[1]ipc indice 2'!$H$1:$H$311</definedName>
    <definedName name="DIC._88" localSheetId="61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50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10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9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5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2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67">'[1]ipc indice 2'!$T$1:$T$311</definedName>
    <definedName name="DIC._89" localSheetId="65">'[1]ipc indice 2'!$T$1:$T$311</definedName>
    <definedName name="DIC._89" localSheetId="66">'[1]ipc indice 2'!$T$1:$T$311</definedName>
    <definedName name="DIC._89" localSheetId="71">'[1]ipc indice 2'!$T$1:$T$311</definedName>
    <definedName name="DIC._89" localSheetId="70">'[1]ipc indice 2'!$T$1:$T$311</definedName>
    <definedName name="DIC._89" localSheetId="63">'[1]ipc indice 2'!$T$1:$T$311</definedName>
    <definedName name="DIC._89" localSheetId="73">'[1]ipc indice 2'!$T$1:$T$311</definedName>
    <definedName name="DIC._89" localSheetId="62">'[1]ipc indice 2'!$T$1:$T$311</definedName>
    <definedName name="DIC._89" localSheetId="59">'[1]ipc indice 2'!$T$1:$T$311</definedName>
    <definedName name="DIC._89" localSheetId="51">'[1]ipc indice 2'!$T$1:$T$311</definedName>
    <definedName name="DIC._89" localSheetId="56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2">'[1]ipc indice 2'!$T$1:$T$311</definedName>
    <definedName name="DIC._89" localSheetId="53">'[1]ipc indice 2'!$T$1:$T$311</definedName>
    <definedName name="DIC._89" localSheetId="58">'[1]ipc indice 2'!$T$1:$T$311</definedName>
    <definedName name="DIC._89" localSheetId="60">'[1]ipc indice 2'!$T$1:$T$311</definedName>
    <definedName name="DIC._89" localSheetId="57">'[1]ipc indice 2'!$T$1:$T$311</definedName>
    <definedName name="DIC._89" localSheetId="49">'[1]ipc indice 2'!$T$1:$T$311</definedName>
    <definedName name="DIC._89" localSheetId="61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50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10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9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5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2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67">'[1]ipc indice 2'!$I$1:$I$311</definedName>
    <definedName name="ENE._89" localSheetId="65">'[1]ipc indice 2'!$I$1:$I$311</definedName>
    <definedName name="ENE._89" localSheetId="66">'[1]ipc indice 2'!$I$1:$I$311</definedName>
    <definedName name="ENE._89" localSheetId="71">'[1]ipc indice 2'!$I$1:$I$311</definedName>
    <definedName name="ENE._89" localSheetId="70">'[1]ipc indice 2'!$I$1:$I$311</definedName>
    <definedName name="ENE._89" localSheetId="63">'[1]ipc indice 2'!$I$1:$I$311</definedName>
    <definedName name="ENE._89" localSheetId="73">'[1]ipc indice 2'!$I$1:$I$311</definedName>
    <definedName name="ENE._89" localSheetId="62">'[1]ipc indice 2'!$I$1:$I$311</definedName>
    <definedName name="ENE._89" localSheetId="59">'[1]ipc indice 2'!$I$1:$I$311</definedName>
    <definedName name="ENE._89" localSheetId="51">'[1]ipc indice 2'!$I$1:$I$311</definedName>
    <definedName name="ENE._89" localSheetId="56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2">'[1]ipc indice 2'!$I$1:$I$311</definedName>
    <definedName name="ENE._89" localSheetId="53">'[1]ipc indice 2'!$I$1:$I$311</definedName>
    <definedName name="ENE._89" localSheetId="58">'[1]ipc indice 2'!$I$1:$I$311</definedName>
    <definedName name="ENE._89" localSheetId="60">'[1]ipc indice 2'!$I$1:$I$311</definedName>
    <definedName name="ENE._89" localSheetId="57">'[1]ipc indice 2'!$I$1:$I$311</definedName>
    <definedName name="ENE._89" localSheetId="49">'[1]ipc indice 2'!$I$1:$I$311</definedName>
    <definedName name="ENE._89" localSheetId="61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50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10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9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5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2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67">'[1]ipc indice 2'!$U$1:$U$311</definedName>
    <definedName name="ENE._90" localSheetId="65">'[1]ipc indice 2'!$U$1:$U$311</definedName>
    <definedName name="ENE._90" localSheetId="66">'[1]ipc indice 2'!$U$1:$U$311</definedName>
    <definedName name="ENE._90" localSheetId="71">'[1]ipc indice 2'!$U$1:$U$311</definedName>
    <definedName name="ENE._90" localSheetId="70">'[1]ipc indice 2'!$U$1:$U$311</definedName>
    <definedName name="ENE._90" localSheetId="63">'[1]ipc indice 2'!$U$1:$U$311</definedName>
    <definedName name="ENE._90" localSheetId="73">'[1]ipc indice 2'!$U$1:$U$311</definedName>
    <definedName name="ENE._90" localSheetId="62">'[1]ipc indice 2'!$U$1:$U$311</definedName>
    <definedName name="ENE._90" localSheetId="59">'[1]ipc indice 2'!$U$1:$U$311</definedName>
    <definedName name="ENE._90" localSheetId="51">'[1]ipc indice 2'!$U$1:$U$311</definedName>
    <definedName name="ENE._90" localSheetId="56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2">'[1]ipc indice 2'!$U$1:$U$311</definedName>
    <definedName name="ENE._90" localSheetId="53">'[1]ipc indice 2'!$U$1:$U$311</definedName>
    <definedName name="ENE._90" localSheetId="58">'[1]ipc indice 2'!$U$1:$U$311</definedName>
    <definedName name="ENE._90" localSheetId="60">'[1]ipc indice 2'!$U$1:$U$311</definedName>
    <definedName name="ENE._90" localSheetId="57">'[1]ipc indice 2'!$U$1:$U$311</definedName>
    <definedName name="ENE._90" localSheetId="49">'[1]ipc indice 2'!$U$1:$U$311</definedName>
    <definedName name="ENE._90" localSheetId="61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50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10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9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5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2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67">'[1]ipc indice 2'!$J$1:$J$311</definedName>
    <definedName name="FEB._89" localSheetId="65">'[1]ipc indice 2'!$J$1:$J$311</definedName>
    <definedName name="FEB._89" localSheetId="66">'[1]ipc indice 2'!$J$1:$J$311</definedName>
    <definedName name="FEB._89" localSheetId="71">'[1]ipc indice 2'!$J$1:$J$311</definedName>
    <definedName name="FEB._89" localSheetId="70">'[1]ipc indice 2'!$J$1:$J$311</definedName>
    <definedName name="FEB._89" localSheetId="63">'[1]ipc indice 2'!$J$1:$J$311</definedName>
    <definedName name="FEB._89" localSheetId="73">'[1]ipc indice 2'!$J$1:$J$311</definedName>
    <definedName name="FEB._89" localSheetId="62">'[1]ipc indice 2'!$J$1:$J$311</definedName>
    <definedName name="FEB._89" localSheetId="59">'[1]ipc indice 2'!$J$1:$J$311</definedName>
    <definedName name="FEB._89" localSheetId="51">'[1]ipc indice 2'!$J$1:$J$311</definedName>
    <definedName name="FEB._89" localSheetId="56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2">'[1]ipc indice 2'!$J$1:$J$311</definedName>
    <definedName name="FEB._89" localSheetId="53">'[1]ipc indice 2'!$J$1:$J$311</definedName>
    <definedName name="FEB._89" localSheetId="58">'[1]ipc indice 2'!$J$1:$J$311</definedName>
    <definedName name="FEB._89" localSheetId="60">'[1]ipc indice 2'!$J$1:$J$311</definedName>
    <definedName name="FEB._89" localSheetId="57">'[1]ipc indice 2'!$J$1:$J$311</definedName>
    <definedName name="FEB._89" localSheetId="49">'[1]ipc indice 2'!$J$1:$J$311</definedName>
    <definedName name="FEB._89" localSheetId="61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50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10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9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5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2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67" hidden="1">{"'Hoja1'!$A$2:$E$19"}</definedName>
    <definedName name="HTML_Control" localSheetId="65" hidden="1">{"'Hoja1'!$A$2:$E$19"}</definedName>
    <definedName name="HTML_Control" localSheetId="66" hidden="1">{"'Hoja1'!$A$2:$E$19"}</definedName>
    <definedName name="HTML_Control" localSheetId="71" hidden="1">{"'Hoja1'!$A$2:$E$19"}</definedName>
    <definedName name="HTML_Control" localSheetId="70" hidden="1">{"'Hoja1'!$A$2:$E$19"}</definedName>
    <definedName name="HTML_Control" localSheetId="63" hidden="1">{"'Hoja1'!$A$2:$E$19"}</definedName>
    <definedName name="HTML_Control" localSheetId="73" hidden="1">{"'Hoja1'!$A$2:$E$19"}</definedName>
    <definedName name="HTML_Control" localSheetId="62" hidden="1">{"'Hoja1'!$A$2:$E$19"}</definedName>
    <definedName name="HTML_Control" localSheetId="59" hidden="1">{"'Hoja1'!$A$2:$E$19"}</definedName>
    <definedName name="HTML_Control" localSheetId="51" hidden="1">{"'Hoja1'!$A$2:$E$19"}</definedName>
    <definedName name="HTML_Control" localSheetId="56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2" hidden="1">{"'Hoja1'!$A$2:$E$19"}</definedName>
    <definedName name="HTML_Control" localSheetId="53" hidden="1">{"'Hoja1'!$A$2:$E$19"}</definedName>
    <definedName name="HTML_Control" localSheetId="58" hidden="1">{"'Hoja1'!$A$2:$E$19"}</definedName>
    <definedName name="HTML_Control" localSheetId="60" hidden="1">{"'Hoja1'!$A$2:$E$19"}</definedName>
    <definedName name="HTML_Control" localSheetId="57" hidden="1">{"'Hoja1'!$A$2:$E$19"}</definedName>
    <definedName name="HTML_Control" localSheetId="49" hidden="1">{"'Hoja1'!$A$2:$E$19"}</definedName>
    <definedName name="HTML_Control" localSheetId="6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50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10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9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5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2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67">'[1]ipc indice 2'!$O$1:$O$311</definedName>
    <definedName name="JUL._89" localSheetId="65">'[1]ipc indice 2'!$O$1:$O$311</definedName>
    <definedName name="JUL._89" localSheetId="66">'[1]ipc indice 2'!$O$1:$O$311</definedName>
    <definedName name="JUL._89" localSheetId="71">'[1]ipc indice 2'!$O$1:$O$311</definedName>
    <definedName name="JUL._89" localSheetId="70">'[1]ipc indice 2'!$O$1:$O$311</definedName>
    <definedName name="JUL._89" localSheetId="63">'[1]ipc indice 2'!$O$1:$O$311</definedName>
    <definedName name="JUL._89" localSheetId="73">'[1]ipc indice 2'!$O$1:$O$311</definedName>
    <definedName name="JUL._89" localSheetId="62">'[1]ipc indice 2'!$O$1:$O$311</definedName>
    <definedName name="JUL._89" localSheetId="59">'[1]ipc indice 2'!$O$1:$O$311</definedName>
    <definedName name="JUL._89" localSheetId="51">'[1]ipc indice 2'!$O$1:$O$311</definedName>
    <definedName name="JUL._89" localSheetId="56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2">'[1]ipc indice 2'!$O$1:$O$311</definedName>
    <definedName name="JUL._89" localSheetId="53">'[1]ipc indice 2'!$O$1:$O$311</definedName>
    <definedName name="JUL._89" localSheetId="58">'[1]ipc indice 2'!$O$1:$O$311</definedName>
    <definedName name="JUL._89" localSheetId="60">'[1]ipc indice 2'!$O$1:$O$311</definedName>
    <definedName name="JUL._89" localSheetId="57">'[1]ipc indice 2'!$O$1:$O$311</definedName>
    <definedName name="JUL._89" localSheetId="49">'[1]ipc indice 2'!$O$1:$O$311</definedName>
    <definedName name="JUL._89" localSheetId="61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50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10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9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5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2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67">'[1]ipc indice 2'!$N$1:$N$311</definedName>
    <definedName name="JUN._89" localSheetId="65">'[1]ipc indice 2'!$N$1:$N$311</definedName>
    <definedName name="JUN._89" localSheetId="66">'[1]ipc indice 2'!$N$1:$N$311</definedName>
    <definedName name="JUN._89" localSheetId="71">'[1]ipc indice 2'!$N$1:$N$311</definedName>
    <definedName name="JUN._89" localSheetId="70">'[1]ipc indice 2'!$N$1:$N$311</definedName>
    <definedName name="JUN._89" localSheetId="63">'[1]ipc indice 2'!$N$1:$N$311</definedName>
    <definedName name="JUN._89" localSheetId="73">'[1]ipc indice 2'!$N$1:$N$311</definedName>
    <definedName name="JUN._89" localSheetId="62">'[1]ipc indice 2'!$N$1:$N$311</definedName>
    <definedName name="JUN._89" localSheetId="59">'[1]ipc indice 2'!$N$1:$N$311</definedName>
    <definedName name="JUN._89" localSheetId="51">'[1]ipc indice 2'!$N$1:$N$311</definedName>
    <definedName name="JUN._89" localSheetId="56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2">'[1]ipc indice 2'!$N$1:$N$311</definedName>
    <definedName name="JUN._89" localSheetId="53">'[1]ipc indice 2'!$N$1:$N$311</definedName>
    <definedName name="JUN._89" localSheetId="58">'[1]ipc indice 2'!$N$1:$N$311</definedName>
    <definedName name="JUN._89" localSheetId="60">'[1]ipc indice 2'!$N$1:$N$311</definedName>
    <definedName name="JUN._89" localSheetId="57">'[1]ipc indice 2'!$N$1:$N$311</definedName>
    <definedName name="JUN._89" localSheetId="49">'[1]ipc indice 2'!$N$1:$N$311</definedName>
    <definedName name="JUN._89" localSheetId="61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50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10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9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5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2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67">'[1]ipc indice 2'!$K$1:$K$311</definedName>
    <definedName name="MAR._89" localSheetId="65">'[1]ipc indice 2'!$K$1:$K$311</definedName>
    <definedName name="MAR._89" localSheetId="66">'[1]ipc indice 2'!$K$1:$K$311</definedName>
    <definedName name="MAR._89" localSheetId="71">'[1]ipc indice 2'!$K$1:$K$311</definedName>
    <definedName name="MAR._89" localSheetId="70">'[1]ipc indice 2'!$K$1:$K$311</definedName>
    <definedName name="MAR._89" localSheetId="63">'[1]ipc indice 2'!$K$1:$K$311</definedName>
    <definedName name="MAR._89" localSheetId="73">'[1]ipc indice 2'!$K$1:$K$311</definedName>
    <definedName name="MAR._89" localSheetId="62">'[1]ipc indice 2'!$K$1:$K$311</definedName>
    <definedName name="MAR._89" localSheetId="59">'[1]ipc indice 2'!$K$1:$K$311</definedName>
    <definedName name="MAR._89" localSheetId="51">'[1]ipc indice 2'!$K$1:$K$311</definedName>
    <definedName name="MAR._89" localSheetId="56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2">'[1]ipc indice 2'!$K$1:$K$311</definedName>
    <definedName name="MAR._89" localSheetId="53">'[1]ipc indice 2'!$K$1:$K$311</definedName>
    <definedName name="MAR._89" localSheetId="58">'[1]ipc indice 2'!$K$1:$K$311</definedName>
    <definedName name="MAR._89" localSheetId="60">'[1]ipc indice 2'!$K$1:$K$311</definedName>
    <definedName name="MAR._89" localSheetId="57">'[1]ipc indice 2'!$K$1:$K$311</definedName>
    <definedName name="MAR._89" localSheetId="49">'[1]ipc indice 2'!$K$1:$K$311</definedName>
    <definedName name="MAR._89" localSheetId="61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50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10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9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5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2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67">'[1]ipc indice 2'!$M$1:$M$311</definedName>
    <definedName name="MAY._89" localSheetId="65">'[1]ipc indice 2'!$M$1:$M$311</definedName>
    <definedName name="MAY._89" localSheetId="66">'[1]ipc indice 2'!$M$1:$M$311</definedName>
    <definedName name="MAY._89" localSheetId="71">'[1]ipc indice 2'!$M$1:$M$311</definedName>
    <definedName name="MAY._89" localSheetId="70">'[1]ipc indice 2'!$M$1:$M$311</definedName>
    <definedName name="MAY._89" localSheetId="63">'[1]ipc indice 2'!$M$1:$M$311</definedName>
    <definedName name="MAY._89" localSheetId="73">'[1]ipc indice 2'!$M$1:$M$311</definedName>
    <definedName name="MAY._89" localSheetId="62">'[1]ipc indice 2'!$M$1:$M$311</definedName>
    <definedName name="MAY._89" localSheetId="59">'[1]ipc indice 2'!$M$1:$M$311</definedName>
    <definedName name="MAY._89" localSheetId="51">'[1]ipc indice 2'!$M$1:$M$311</definedName>
    <definedName name="MAY._89" localSheetId="56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2">'[1]ipc indice 2'!$M$1:$M$311</definedName>
    <definedName name="MAY._89" localSheetId="53">'[1]ipc indice 2'!$M$1:$M$311</definedName>
    <definedName name="MAY._89" localSheetId="58">'[1]ipc indice 2'!$M$1:$M$311</definedName>
    <definedName name="MAY._89" localSheetId="60">'[1]ipc indice 2'!$M$1:$M$311</definedName>
    <definedName name="MAY._89" localSheetId="57">'[1]ipc indice 2'!$M$1:$M$311</definedName>
    <definedName name="MAY._89" localSheetId="49">'[1]ipc indice 2'!$M$1:$M$311</definedName>
    <definedName name="MAY._89" localSheetId="61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50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10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9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5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2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67">'[1]ipc indice 2'!$S$1:$S$311</definedName>
    <definedName name="NOV._89" localSheetId="65">'[1]ipc indice 2'!$S$1:$S$311</definedName>
    <definedName name="NOV._89" localSheetId="66">'[1]ipc indice 2'!$S$1:$S$311</definedName>
    <definedName name="NOV._89" localSheetId="71">'[1]ipc indice 2'!$S$1:$S$311</definedName>
    <definedName name="NOV._89" localSheetId="70">'[1]ipc indice 2'!$S$1:$S$311</definedName>
    <definedName name="NOV._89" localSheetId="63">'[1]ipc indice 2'!$S$1:$S$311</definedName>
    <definedName name="NOV._89" localSheetId="73">'[1]ipc indice 2'!$S$1:$S$311</definedName>
    <definedName name="NOV._89" localSheetId="62">'[1]ipc indice 2'!$S$1:$S$311</definedName>
    <definedName name="NOV._89" localSheetId="59">'[1]ipc indice 2'!$S$1:$S$311</definedName>
    <definedName name="NOV._89" localSheetId="51">'[1]ipc indice 2'!$S$1:$S$311</definedName>
    <definedName name="NOV._89" localSheetId="56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2">'[1]ipc indice 2'!$S$1:$S$311</definedName>
    <definedName name="NOV._89" localSheetId="53">'[1]ipc indice 2'!$S$1:$S$311</definedName>
    <definedName name="NOV._89" localSheetId="58">'[1]ipc indice 2'!$S$1:$S$311</definedName>
    <definedName name="NOV._89" localSheetId="60">'[1]ipc indice 2'!$S$1:$S$311</definedName>
    <definedName name="NOV._89" localSheetId="57">'[1]ipc indice 2'!$S$1:$S$311</definedName>
    <definedName name="NOV._89" localSheetId="49">'[1]ipc indice 2'!$S$1:$S$311</definedName>
    <definedName name="NOV._89" localSheetId="61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50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10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9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4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5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2">#REF!</definedName>
    <definedName name="OCT._89" localSheetId="64">#REF!</definedName>
    <definedName name="OCT._89" localSheetId="69">#REF!</definedName>
    <definedName name="OCT._89" localSheetId="68">#REF!</definedName>
    <definedName name="OCT._89" localSheetId="67">#REF!</definedName>
    <definedName name="OCT._89" localSheetId="65">#REF!</definedName>
    <definedName name="OCT._89" localSheetId="66">#REF!</definedName>
    <definedName name="OCT._89" localSheetId="71">#REF!</definedName>
    <definedName name="OCT._89" localSheetId="70">#REF!</definedName>
    <definedName name="OCT._89" localSheetId="63">#REF!</definedName>
    <definedName name="OCT._89" localSheetId="73">#REF!</definedName>
    <definedName name="OCT._89" localSheetId="62">#REF!</definedName>
    <definedName name="OCT._89" localSheetId="59">#REF!</definedName>
    <definedName name="OCT._89" localSheetId="51">#REF!</definedName>
    <definedName name="OCT._89" localSheetId="56">#REF!</definedName>
    <definedName name="OCT._89" localSheetId="55">#REF!</definedName>
    <definedName name="OCT._89" localSheetId="54">#REF!</definedName>
    <definedName name="OCT._89" localSheetId="52">#REF!</definedName>
    <definedName name="OCT._89" localSheetId="53">#REF!</definedName>
    <definedName name="OCT._89" localSheetId="58">#REF!</definedName>
    <definedName name="OCT._89" localSheetId="60">#REF!</definedName>
    <definedName name="OCT._89" localSheetId="57">#REF!</definedName>
    <definedName name="OCT._89" localSheetId="49">#REF!</definedName>
    <definedName name="OCT._89" localSheetId="61">#REF!</definedName>
    <definedName name="OCT._89" localSheetId="20">#REF!</definedName>
    <definedName name="OCT._89" localSheetId="19">#REF!</definedName>
    <definedName name="OCT._89" localSheetId="3">#REF!</definedName>
    <definedName name="OCT._89" localSheetId="50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10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9">#REF!</definedName>
    <definedName name="OCT._89" localSheetId="1">#REF!</definedName>
    <definedName name="OCT._89" localSheetId="4">#REF!</definedName>
    <definedName name="Print_Area" localSheetId="44">'Compara asalariado-no asalariad'!$A$1:$J$46</definedName>
    <definedName name="Print_Area" localSheetId="22">Desocupados!$A$1:$L$51</definedName>
    <definedName name="Print_Area" localSheetId="23">'Desocupados-Abiertos'!$A$1:$L$51</definedName>
    <definedName name="Print_Area" localSheetId="24">'Desocupados-Ocultos'!$A$1:$L$51</definedName>
    <definedName name="Print_Area" localSheetId="45">'Empleados Asalariados'!$A$1:$L$46</definedName>
    <definedName name="Print_Area" localSheetId="46">'Empleados no asalariados'!$A$1:$L$53</definedName>
    <definedName name="Print_Area" localSheetId="37">'Empleo pos ocu empleo doméstico'!$A$1:$L$46</definedName>
    <definedName name="Print_Area" localSheetId="35">'Empleo pos ocu empleo particula'!$A$1:$L$46</definedName>
    <definedName name="Print_Area" localSheetId="36">'Empleo pos ocup empleo gobierno'!$A$1:$L$46</definedName>
    <definedName name="Print_Area" localSheetId="39">'Empleo posi ocu Patrónempleador'!$A$1:$L$46</definedName>
    <definedName name="Print_Area" localSheetId="42">'Empleo posi ocup Jornalero-Peón'!$A$1:$L$46</definedName>
    <definedName name="Print_Area" localSheetId="40">'Empleo posi ocup trab fliar sin'!$A$1:$L$46</definedName>
    <definedName name="Print_Area" localSheetId="41">'Empleo posi ocup trab.sin remun'!$A$1:$L$46</definedName>
    <definedName name="Print_Area" localSheetId="38">'Empleo posi ocupa Cuenta propia'!$A$1:$L$46</definedName>
    <definedName name="Print_Area" localSheetId="43">'Empleo Posici Ocupacional-Otro'!$A$1:$L$46</definedName>
    <definedName name="Print_Area" localSheetId="34">'Empleo posición ocupacional'!$A$1:$J$46</definedName>
    <definedName name="Print_Area" localSheetId="25">Inactivos!$A$1:$L$51</definedName>
    <definedName name="Print_Area" localSheetId="0">Índice!$A$1:$T$50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Ocupados!$A$1:$L$51</definedName>
    <definedName name="Print_Area" localSheetId="72">'Pob Desemp Cesante Act inmobili'!$A$1:$L$46</definedName>
    <definedName name="Print_Area" localSheetId="64">'Pob Desemp Cesante agric,pesca,'!$A$1:$L$46</definedName>
    <definedName name="Print_Area" localSheetId="69">'Pob Desemp Cesante Ccio hoteles'!$A$1:$L$46</definedName>
    <definedName name="Print_Area" localSheetId="68">'Pob Desemp Cesante Construcción'!$A$1:$L$46</definedName>
    <definedName name="Print_Area" localSheetId="67">'Pob Desemp Cesante electri gas'!$A$1:$L$45</definedName>
    <definedName name="Print_Area" localSheetId="65">'Pob Desemp Cesante Explot Minas'!$A$1:$L$46</definedName>
    <definedName name="Print_Area" localSheetId="66">'Pob Desemp Cesante Ind Manufact'!$A$1:$L$46</definedName>
    <definedName name="Print_Area" localSheetId="71">'Pob Desemp Cesante Inter Financ'!$A$1:$L$46</definedName>
    <definedName name="Print_Area" localSheetId="70">'Pob Desemp Cesante Trans,almace'!$A$1:$L$46</definedName>
    <definedName name="Print_Area" localSheetId="63">'Pob Desemp Cesante-No informa'!$A$1:$L$46</definedName>
    <definedName name="Print_Area" localSheetId="73">'Pob Desemple Cesante Serv.Comu'!$A$1:$L$46</definedName>
    <definedName name="Print_Area" localSheetId="62">'Pob Desemplea Cesante Total Nal'!$A$1:$L$46</definedName>
    <definedName name="Print_Area" localSheetId="59">'Pob ocupada Activi Inmobiliaria'!$A$1:$L$46</definedName>
    <definedName name="Print_Area" localSheetId="51">'Pob ocupada Agro,pesca,ganad'!$A$1:$L$46</definedName>
    <definedName name="Print_Area" localSheetId="56">'Pob ocupada Comerci,hotel,resta'!$A$1:$L$46</definedName>
    <definedName name="Print_Area" localSheetId="55">'Pob ocupada Construcción'!$A$1:$L$46</definedName>
    <definedName name="Print_Area" localSheetId="54">'Pob ocupada Electr Gas y Agua'!$A$1:$L$46</definedName>
    <definedName name="Print_Area" localSheetId="52">'Pob ocupada Explot Minas-Cant'!$A$1:$L$46</definedName>
    <definedName name="Print_Area" localSheetId="53">'Pob ocupada Ind manufacturera'!$A$1:$L$46</definedName>
    <definedName name="Print_Area" localSheetId="58">'Pob ocupada Interme-financiera'!$A$1:$L$46</definedName>
    <definedName name="Print_Area" localSheetId="60">'Pob ocupada Serv,comu,social'!$A$1:$L$46</definedName>
    <definedName name="Print_Area" localSheetId="57">'Pob ocupada Trans,almace,comuni'!$A$1:$L$46</definedName>
    <definedName name="Print_Area" localSheetId="49">'Pob ocupada x Rama de actividad'!$A$1:$J$46</definedName>
    <definedName name="Print_Area" localSheetId="61">'Poblacion desempleada Cesante'!$A$1:$J$45</definedName>
    <definedName name="Print_Area" localSheetId="20">'Población económicamente activa'!$A$1:$L$51</definedName>
    <definedName name="Print_Area" localSheetId="19">'Población en edad de trabajar'!$A$1:$L$51</definedName>
    <definedName name="Print_Area" localSheetId="3">'Población en edad de trabajar %'!$A$1:$L$51</definedName>
    <definedName name="Print_Area" localSheetId="50">'Población ocupada-No informa'!$A$1:$L$46</definedName>
    <definedName name="Print_Area" localSheetId="18">'Población total'!$A$1:$L$51</definedName>
    <definedName name="Print_Area" localSheetId="32">'Subem obje Inadecu competencia2'!$A$1:$L$51</definedName>
    <definedName name="Print_Area" localSheetId="15">'Subem obje inadecua competencia'!$A$1:$L$51</definedName>
    <definedName name="Print_Area" localSheetId="16">'Subem Obje inadecuado ingresos'!$A$1:$L$51</definedName>
    <definedName name="Print_Area" localSheetId="33">'Subem obje Inadecuado ingresos2'!$A$1:$L$51</definedName>
    <definedName name="Print_Area" localSheetId="14">'Subem obje Insuficiencia horas '!$A$1:$L$51</definedName>
    <definedName name="Print_Area" localSheetId="31">'Subem obje Insuficiencia horas2'!$A$1:$L$51</definedName>
    <definedName name="Print_Area" localSheetId="11">'Subem subj inadecua competencia'!$A$1:$L$51</definedName>
    <definedName name="Print_Area" localSheetId="28">'Subem subje Inade competencia2'!$A$1:$L$51</definedName>
    <definedName name="Print_Area" localSheetId="29">'Subem subje Inadecuado ingreso2'!$A$1:$L$51</definedName>
    <definedName name="Print_Area" localSheetId="12">'Subem subje inadecuado ingresos'!$A$1:$L$51</definedName>
    <definedName name="Print_Area" localSheetId="27">'Subem subje Insuficiencia hora2'!$A$1:$L$51</definedName>
    <definedName name="Print_Area" localSheetId="10">'Subem subje Insuficiencia horas'!$A$1:$L$51</definedName>
    <definedName name="Print_Area" localSheetId="30">'Subempleados objetivos'!$A$1:$L$51</definedName>
    <definedName name="Print_Area" localSheetId="26">'Subempleados subjetivos'!$A$1:$L$51</definedName>
    <definedName name="Print_Area" localSheetId="6">'Tasa de desempleo'!$A$1:$L$51</definedName>
    <definedName name="Print_Area" localSheetId="7">'Tasa de desempleo abierto'!$A$1:$L$51</definedName>
    <definedName name="Print_Area" localSheetId="8">'Tasa de desempleo oculto'!$A$1:$L$51</definedName>
    <definedName name="Print_Area" localSheetId="47">'Tasa de empleo asalariado'!$A$1:$L$45</definedName>
    <definedName name="Print_Area" localSheetId="48">'Tasa de empleo no asalariado'!$A$1:$L$53</definedName>
    <definedName name="Print_Area" localSheetId="5">'Tasa de ocupación'!$A$1:$L$51</definedName>
    <definedName name="Print_Area" localSheetId="13">'Tasa de subempleo objetivo'!$A$1:$L$51</definedName>
    <definedName name="Print_Area" localSheetId="9">'Tasa de subempleo subjetivo'!$A$1:$L$51</definedName>
    <definedName name="Print_Area" localSheetId="1">'Tasa desempleo (%)'!$A$1:$J$32</definedName>
    <definedName name="Print_Area" localSheetId="4">'Tasa global de participación'!$A$1:$L$51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5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2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67">'[1]ipc indice 2'!$Q$1:$Q$311</definedName>
    <definedName name="SEP._89" localSheetId="65">'[1]ipc indice 2'!$Q$1:$Q$311</definedName>
    <definedName name="SEP._89" localSheetId="66">'[1]ipc indice 2'!$Q$1:$Q$311</definedName>
    <definedName name="SEP._89" localSheetId="71">'[1]ipc indice 2'!$Q$1:$Q$311</definedName>
    <definedName name="SEP._89" localSheetId="70">'[1]ipc indice 2'!$Q$1:$Q$311</definedName>
    <definedName name="SEP._89" localSheetId="63">'[1]ipc indice 2'!$Q$1:$Q$311</definedName>
    <definedName name="SEP._89" localSheetId="73">'[1]ipc indice 2'!$Q$1:$Q$311</definedName>
    <definedName name="SEP._89" localSheetId="62">'[1]ipc indice 2'!$Q$1:$Q$311</definedName>
    <definedName name="SEP._89" localSheetId="59">'[1]ipc indice 2'!$Q$1:$Q$311</definedName>
    <definedName name="SEP._89" localSheetId="51">'[1]ipc indice 2'!$Q$1:$Q$311</definedName>
    <definedName name="SEP._89" localSheetId="56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2">'[1]ipc indice 2'!$Q$1:$Q$311</definedName>
    <definedName name="SEP._89" localSheetId="53">'[1]ipc indice 2'!$Q$1:$Q$311</definedName>
    <definedName name="SEP._89" localSheetId="58">'[1]ipc indice 2'!$Q$1:$Q$311</definedName>
    <definedName name="SEP._89" localSheetId="60">'[1]ipc indice 2'!$Q$1:$Q$311</definedName>
    <definedName name="SEP._89" localSheetId="57">'[1]ipc indice 2'!$Q$1:$Q$311</definedName>
    <definedName name="SEP._89" localSheetId="49">'[1]ipc indice 2'!$Q$1:$Q$311</definedName>
    <definedName name="SEP._89" localSheetId="61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50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10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9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2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67">[2]BASE!#REF!</definedName>
    <definedName name="sss" localSheetId="65">[2]BASE!#REF!</definedName>
    <definedName name="sss" localSheetId="66">[2]BASE!#REF!</definedName>
    <definedName name="sss" localSheetId="71">[2]BASE!#REF!</definedName>
    <definedName name="sss" localSheetId="70">[2]BASE!#REF!</definedName>
    <definedName name="sss" localSheetId="63">[2]BASE!#REF!</definedName>
    <definedName name="sss" localSheetId="73">[2]BASE!#REF!</definedName>
    <definedName name="sss" localSheetId="62">[2]BASE!#REF!</definedName>
    <definedName name="sss" localSheetId="59">[2]BASE!#REF!</definedName>
    <definedName name="sss" localSheetId="51">[2]BASE!#REF!</definedName>
    <definedName name="sss" localSheetId="56">[2]BASE!#REF!</definedName>
    <definedName name="sss" localSheetId="55">[2]BASE!#REF!</definedName>
    <definedName name="sss" localSheetId="54">[2]BASE!#REF!</definedName>
    <definedName name="sss" localSheetId="52">[2]BASE!#REF!</definedName>
    <definedName name="sss" localSheetId="53">[2]BASE!#REF!</definedName>
    <definedName name="sss" localSheetId="58">[2]BASE!#REF!</definedName>
    <definedName name="sss" localSheetId="60">[2]BASE!#REF!</definedName>
    <definedName name="sss" localSheetId="57">[2]BASE!#REF!</definedName>
    <definedName name="sss" localSheetId="49">[2]BASE!#REF!</definedName>
    <definedName name="sss" localSheetId="61">[2]BASE!#REF!</definedName>
    <definedName name="sss" localSheetId="5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25725"/>
</workbook>
</file>

<file path=xl/calcChain.xml><?xml version="1.0" encoding="utf-8"?>
<calcChain xmlns="http://schemas.openxmlformats.org/spreadsheetml/2006/main">
  <c r="H16" i="82"/>
  <c r="H17"/>
  <c r="H18"/>
  <c r="H19"/>
  <c r="H20"/>
  <c r="H21"/>
  <c r="H22"/>
  <c r="H23"/>
  <c r="H24"/>
  <c r="H25"/>
  <c r="H26"/>
  <c r="H27"/>
  <c r="H15"/>
  <c r="I15"/>
  <c r="I16"/>
  <c r="I17"/>
  <c r="I18"/>
  <c r="I19"/>
  <c r="I20"/>
  <c r="I21"/>
  <c r="I22"/>
  <c r="I23"/>
  <c r="I24"/>
  <c r="I25"/>
  <c r="I26"/>
  <c r="I27"/>
  <c r="I13"/>
  <c r="K15" i="80"/>
  <c r="H18"/>
  <c r="H19"/>
  <c r="H20"/>
  <c r="H21"/>
  <c r="H22"/>
  <c r="H23"/>
  <c r="H24"/>
  <c r="H25"/>
  <c r="H26"/>
  <c r="H27"/>
  <c r="H17"/>
  <c r="H16"/>
  <c r="I16"/>
  <c r="I14"/>
  <c r="I15"/>
  <c r="I13"/>
  <c r="H15"/>
  <c r="B37" i="60"/>
  <c r="B36"/>
  <c r="B35"/>
  <c r="B34"/>
  <c r="B33"/>
  <c r="B32"/>
  <c r="B31"/>
  <c r="B30"/>
  <c r="B29"/>
  <c r="B28"/>
  <c r="B27"/>
  <c r="B26"/>
  <c r="B25"/>
  <c r="B24"/>
  <c r="B23"/>
  <c r="B22"/>
  <c r="B21"/>
  <c r="B20"/>
  <c r="B19"/>
  <c r="B18"/>
  <c r="B17"/>
  <c r="B16"/>
  <c r="B15"/>
  <c r="B14"/>
  <c r="B13"/>
  <c r="K17" i="26"/>
  <c r="B27" i="90"/>
  <c r="B26"/>
  <c r="B25"/>
  <c r="B24"/>
  <c r="B23"/>
  <c r="B22"/>
  <c r="B21"/>
  <c r="B20"/>
  <c r="B19"/>
  <c r="B18"/>
  <c r="B17"/>
  <c r="B16"/>
  <c r="B15"/>
  <c r="B13"/>
  <c r="B27" i="89"/>
  <c r="B26"/>
  <c r="B25"/>
  <c r="B24"/>
  <c r="B23"/>
  <c r="B22"/>
  <c r="B21"/>
  <c r="B20"/>
  <c r="B19"/>
  <c r="B18"/>
  <c r="B17"/>
  <c r="B16"/>
  <c r="B15"/>
  <c r="B13"/>
  <c r="B27" i="88"/>
  <c r="B26"/>
  <c r="B25"/>
  <c r="B24"/>
  <c r="B23"/>
  <c r="B22"/>
  <c r="B21"/>
  <c r="B20"/>
  <c r="B19"/>
  <c r="B18"/>
  <c r="B17"/>
  <c r="B16"/>
  <c r="B15"/>
  <c r="B13"/>
  <c r="B27" i="87"/>
  <c r="B26"/>
  <c r="B25"/>
  <c r="B24"/>
  <c r="B23"/>
  <c r="B22"/>
  <c r="B21"/>
  <c r="B20"/>
  <c r="B19"/>
  <c r="B18"/>
  <c r="B17"/>
  <c r="B16"/>
  <c r="B15"/>
  <c r="B13"/>
  <c r="B27" i="86"/>
  <c r="B26"/>
  <c r="B25"/>
  <c r="B24"/>
  <c r="B23"/>
  <c r="B22"/>
  <c r="B21"/>
  <c r="B20"/>
  <c r="B19"/>
  <c r="B18"/>
  <c r="B17"/>
  <c r="B16"/>
  <c r="B15"/>
  <c r="B13"/>
  <c r="B27" i="85"/>
  <c r="B26"/>
  <c r="B25"/>
  <c r="B24"/>
  <c r="B23"/>
  <c r="B22"/>
  <c r="B21"/>
  <c r="B20"/>
  <c r="B19"/>
  <c r="B18"/>
  <c r="B17"/>
  <c r="B16"/>
  <c r="B15"/>
  <c r="B13"/>
  <c r="B27" i="84"/>
  <c r="B26"/>
  <c r="B25"/>
  <c r="B24"/>
  <c r="B23"/>
  <c r="B22"/>
  <c r="B21"/>
  <c r="B20"/>
  <c r="B19"/>
  <c r="B18"/>
  <c r="B17"/>
  <c r="B16"/>
  <c r="B15"/>
  <c r="B13"/>
  <c r="B27" i="83"/>
  <c r="B26"/>
  <c r="B25"/>
  <c r="B24"/>
  <c r="B23"/>
  <c r="B22"/>
  <c r="B21"/>
  <c r="B20"/>
  <c r="B19"/>
  <c r="B18"/>
  <c r="B17"/>
  <c r="B16"/>
  <c r="B15"/>
  <c r="B13"/>
  <c r="B27" i="82"/>
  <c r="B26"/>
  <c r="B25"/>
  <c r="B24"/>
  <c r="B23"/>
  <c r="B22"/>
  <c r="B21"/>
  <c r="B20"/>
  <c r="B19"/>
  <c r="B18"/>
  <c r="B17"/>
  <c r="B16"/>
  <c r="B15"/>
  <c r="B13"/>
  <c r="B27" i="81"/>
  <c r="B26"/>
  <c r="B25"/>
  <c r="B24"/>
  <c r="B23"/>
  <c r="B22"/>
  <c r="B21"/>
  <c r="B20"/>
  <c r="B19"/>
  <c r="B18"/>
  <c r="B17"/>
  <c r="B16"/>
  <c r="B15"/>
  <c r="B13"/>
  <c r="B27" i="80"/>
  <c r="B26"/>
  <c r="B25"/>
  <c r="B24"/>
  <c r="B23"/>
  <c r="B22"/>
  <c r="B21"/>
  <c r="B20"/>
  <c r="B19"/>
  <c r="B18"/>
  <c r="B17"/>
  <c r="B16"/>
  <c r="B15"/>
  <c r="B13"/>
  <c r="B27" i="78"/>
  <c r="B26"/>
  <c r="B25"/>
  <c r="B24"/>
  <c r="B23"/>
  <c r="B22"/>
  <c r="B21"/>
  <c r="B20"/>
  <c r="B19"/>
  <c r="B18"/>
  <c r="B17"/>
  <c r="B16"/>
  <c r="B15"/>
  <c r="B13"/>
  <c r="B27" i="77"/>
  <c r="B26"/>
  <c r="B25"/>
  <c r="B24"/>
  <c r="B23"/>
  <c r="B22"/>
  <c r="B21"/>
  <c r="B20"/>
  <c r="B19"/>
  <c r="B18"/>
  <c r="B17"/>
  <c r="B16"/>
  <c r="B15"/>
  <c r="B13"/>
  <c r="B27" i="76"/>
  <c r="B26"/>
  <c r="B25"/>
  <c r="B24"/>
  <c r="B23"/>
  <c r="B22"/>
  <c r="B21"/>
  <c r="B20"/>
  <c r="B19"/>
  <c r="B18"/>
  <c r="B17"/>
  <c r="B16"/>
  <c r="B15"/>
  <c r="B13"/>
  <c r="B27" i="75"/>
  <c r="B26"/>
  <c r="B25"/>
  <c r="B24"/>
  <c r="B23"/>
  <c r="B22"/>
  <c r="B21"/>
  <c r="B20"/>
  <c r="B19"/>
  <c r="B18"/>
  <c r="B17"/>
  <c r="B16"/>
  <c r="B15"/>
  <c r="B13"/>
  <c r="B27" i="74"/>
  <c r="B26"/>
  <c r="B25"/>
  <c r="B24"/>
  <c r="B23"/>
  <c r="B22"/>
  <c r="B21"/>
  <c r="B20"/>
  <c r="B19"/>
  <c r="B18"/>
  <c r="B17"/>
  <c r="B16"/>
  <c r="B15"/>
  <c r="B13"/>
  <c r="B27" i="72"/>
  <c r="B26"/>
  <c r="B25"/>
  <c r="B24"/>
  <c r="B23"/>
  <c r="B22"/>
  <c r="B21"/>
  <c r="B20"/>
  <c r="B19"/>
  <c r="B18"/>
  <c r="B17"/>
  <c r="B16"/>
  <c r="B15"/>
  <c r="B13"/>
  <c r="B27" i="71"/>
  <c r="B26"/>
  <c r="B25"/>
  <c r="B24"/>
  <c r="B23"/>
  <c r="B22"/>
  <c r="B21"/>
  <c r="B20"/>
  <c r="B19"/>
  <c r="B18"/>
  <c r="B17"/>
  <c r="B16"/>
  <c r="B15"/>
  <c r="B13"/>
  <c r="B27" i="70"/>
  <c r="B26"/>
  <c r="B25"/>
  <c r="B24"/>
  <c r="B23"/>
  <c r="B22"/>
  <c r="B21"/>
  <c r="B20"/>
  <c r="B19"/>
  <c r="B18"/>
  <c r="B17"/>
  <c r="B16"/>
  <c r="B15"/>
  <c r="B13"/>
  <c r="B27" i="67"/>
  <c r="B26"/>
  <c r="B25"/>
  <c r="B24"/>
  <c r="B23"/>
  <c r="B22"/>
  <c r="B21"/>
  <c r="B20"/>
  <c r="B19"/>
  <c r="B18"/>
  <c r="B17"/>
  <c r="B16"/>
  <c r="B15"/>
  <c r="B13"/>
  <c r="B27" i="66"/>
  <c r="B26"/>
  <c r="B25"/>
  <c r="B24"/>
  <c r="B23"/>
  <c r="B22"/>
  <c r="B21"/>
  <c r="B20"/>
  <c r="B19"/>
  <c r="B18"/>
  <c r="B17"/>
  <c r="B16"/>
  <c r="B15"/>
  <c r="B13"/>
  <c r="B27" i="65"/>
  <c r="B26"/>
  <c r="B25"/>
  <c r="B24"/>
  <c r="B23"/>
  <c r="B22"/>
  <c r="B21"/>
  <c r="B20"/>
  <c r="B19"/>
  <c r="B18"/>
  <c r="B17"/>
  <c r="B16"/>
  <c r="B15"/>
  <c r="B13"/>
  <c r="B26" i="59"/>
  <c r="B25"/>
  <c r="B24"/>
  <c r="B23"/>
  <c r="B22"/>
  <c r="B21"/>
  <c r="B20"/>
  <c r="B19"/>
  <c r="B18"/>
  <c r="B17"/>
  <c r="B16"/>
  <c r="B15"/>
  <c r="B14"/>
  <c r="B13"/>
  <c r="B38" i="58"/>
  <c r="B37"/>
  <c r="B36"/>
  <c r="B35"/>
  <c r="B34"/>
  <c r="B33"/>
  <c r="B32"/>
  <c r="B31"/>
  <c r="B30"/>
  <c r="B29"/>
  <c r="B28"/>
  <c r="B27"/>
  <c r="B26"/>
  <c r="B25"/>
  <c r="B24"/>
  <c r="B23"/>
  <c r="B22"/>
  <c r="B21"/>
  <c r="B20"/>
  <c r="B19"/>
  <c r="B18"/>
  <c r="B17"/>
  <c r="B16"/>
  <c r="B15"/>
  <c r="B13"/>
  <c r="B27" i="57"/>
  <c r="B26"/>
  <c r="B25"/>
  <c r="B24"/>
  <c r="B23"/>
  <c r="B22"/>
  <c r="B21"/>
  <c r="B20"/>
  <c r="B19"/>
  <c r="B18"/>
  <c r="B17"/>
  <c r="B16"/>
  <c r="B15"/>
  <c r="B13"/>
  <c r="B27" i="56"/>
  <c r="B26"/>
  <c r="B25"/>
  <c r="B24"/>
  <c r="B23"/>
  <c r="B22"/>
  <c r="B21"/>
  <c r="B20"/>
  <c r="B19"/>
  <c r="B18"/>
  <c r="B17"/>
  <c r="B16"/>
  <c r="B15"/>
  <c r="B13"/>
  <c r="B27" i="54"/>
  <c r="B26"/>
  <c r="B25"/>
  <c r="B24"/>
  <c r="B23"/>
  <c r="B22"/>
  <c r="B21"/>
  <c r="B20"/>
  <c r="B19"/>
  <c r="B18"/>
  <c r="B17"/>
  <c r="B16"/>
  <c r="B15"/>
  <c r="B13"/>
  <c r="B27" i="55"/>
  <c r="B26"/>
  <c r="B25"/>
  <c r="B24"/>
  <c r="B23"/>
  <c r="B22"/>
  <c r="B21"/>
  <c r="B20"/>
  <c r="B19"/>
  <c r="B18"/>
  <c r="B17"/>
  <c r="B16"/>
  <c r="B15"/>
  <c r="B13"/>
  <c r="B27" i="53"/>
  <c r="B26"/>
  <c r="B25"/>
  <c r="B24"/>
  <c r="B23"/>
  <c r="B22"/>
  <c r="B21"/>
  <c r="B20"/>
  <c r="B19"/>
  <c r="B18"/>
  <c r="B17"/>
  <c r="B16"/>
  <c r="B15"/>
  <c r="B13"/>
  <c r="B27" i="52"/>
  <c r="B26"/>
  <c r="B25"/>
  <c r="B24"/>
  <c r="B23"/>
  <c r="B22"/>
  <c r="B21"/>
  <c r="B20"/>
  <c r="B19"/>
  <c r="B18"/>
  <c r="B17"/>
  <c r="B16"/>
  <c r="B15"/>
  <c r="B13"/>
  <c r="B27" i="51"/>
  <c r="B26"/>
  <c r="B25"/>
  <c r="B24"/>
  <c r="B23"/>
  <c r="B22"/>
  <c r="B21"/>
  <c r="B20"/>
  <c r="B19"/>
  <c r="B18"/>
  <c r="B17"/>
  <c r="B16"/>
  <c r="B15"/>
  <c r="B13"/>
  <c r="B27" i="50"/>
  <c r="B26"/>
  <c r="B25"/>
  <c r="B24"/>
  <c r="B23"/>
  <c r="B22"/>
  <c r="B21"/>
  <c r="B20"/>
  <c r="B19"/>
  <c r="B18"/>
  <c r="B17"/>
  <c r="B16"/>
  <c r="B15"/>
  <c r="B13"/>
  <c r="B27" i="49"/>
  <c r="B26"/>
  <c r="B25"/>
  <c r="B24"/>
  <c r="B23"/>
  <c r="B22"/>
  <c r="B21"/>
  <c r="B20"/>
  <c r="B19"/>
  <c r="B18"/>
  <c r="B17"/>
  <c r="B16"/>
  <c r="B15"/>
  <c r="B13"/>
  <c r="B38" i="47"/>
  <c r="B37"/>
  <c r="B36"/>
  <c r="B35"/>
  <c r="B34"/>
  <c r="B33"/>
  <c r="B32"/>
  <c r="B31"/>
  <c r="B30"/>
  <c r="B29"/>
  <c r="B28"/>
  <c r="B27"/>
  <c r="B26"/>
  <c r="B25"/>
  <c r="B24"/>
  <c r="B23"/>
  <c r="B22"/>
  <c r="B21"/>
  <c r="B20"/>
  <c r="B19"/>
  <c r="B18"/>
  <c r="B17"/>
  <c r="B16"/>
  <c r="B15"/>
  <c r="B13"/>
  <c r="B38" i="46"/>
  <c r="B37"/>
  <c r="B36"/>
  <c r="B35"/>
  <c r="B34"/>
  <c r="B33"/>
  <c r="B32"/>
  <c r="B31"/>
  <c r="B30"/>
  <c r="B29"/>
  <c r="B28"/>
  <c r="B27"/>
  <c r="B26"/>
  <c r="B25"/>
  <c r="B24"/>
  <c r="B23"/>
  <c r="B22"/>
  <c r="B21"/>
  <c r="B20"/>
  <c r="B19"/>
  <c r="B18"/>
  <c r="B17"/>
  <c r="B16"/>
  <c r="B15"/>
  <c r="B13"/>
  <c r="B38" i="45"/>
  <c r="B37"/>
  <c r="B36"/>
  <c r="B35"/>
  <c r="B34"/>
  <c r="B33"/>
  <c r="B32"/>
  <c r="B31"/>
  <c r="B30"/>
  <c r="B29"/>
  <c r="B28"/>
  <c r="B27"/>
  <c r="B26"/>
  <c r="B25"/>
  <c r="B24"/>
  <c r="B23"/>
  <c r="B22"/>
  <c r="B21"/>
  <c r="B20"/>
  <c r="B19"/>
  <c r="B18"/>
  <c r="B17"/>
  <c r="B16"/>
  <c r="B15"/>
  <c r="B13"/>
  <c r="B38" i="44"/>
  <c r="B37"/>
  <c r="B36"/>
  <c r="B35"/>
  <c r="B34"/>
  <c r="B33"/>
  <c r="B32"/>
  <c r="B31"/>
  <c r="B30"/>
  <c r="B29"/>
  <c r="B28"/>
  <c r="B27"/>
  <c r="B26"/>
  <c r="B25"/>
  <c r="B24"/>
  <c r="B23"/>
  <c r="B22"/>
  <c r="B21"/>
  <c r="B20"/>
  <c r="B19"/>
  <c r="B18"/>
  <c r="B17"/>
  <c r="B16"/>
  <c r="B15"/>
  <c r="B13"/>
  <c r="B38" i="43"/>
  <c r="B37"/>
  <c r="B36"/>
  <c r="B35"/>
  <c r="B34"/>
  <c r="B33"/>
  <c r="B32"/>
  <c r="B31"/>
  <c r="B30"/>
  <c r="B29"/>
  <c r="B28"/>
  <c r="B27"/>
  <c r="B26"/>
  <c r="B25"/>
  <c r="B24"/>
  <c r="B23"/>
  <c r="B22"/>
  <c r="B21"/>
  <c r="B20"/>
  <c r="B19"/>
  <c r="B18"/>
  <c r="B17"/>
  <c r="B16"/>
  <c r="B15"/>
  <c r="B13"/>
  <c r="B38" i="42"/>
  <c r="B37"/>
  <c r="B36"/>
  <c r="B35"/>
  <c r="B34"/>
  <c r="B33"/>
  <c r="B32"/>
  <c r="B31"/>
  <c r="B30"/>
  <c r="B29"/>
  <c r="B28"/>
  <c r="B27"/>
  <c r="B26"/>
  <c r="B25"/>
  <c r="B24"/>
  <c r="B23"/>
  <c r="B22"/>
  <c r="B21"/>
  <c r="B20"/>
  <c r="B19"/>
  <c r="B18"/>
  <c r="B17"/>
  <c r="B16"/>
  <c r="B15"/>
  <c r="B13"/>
  <c r="B38" i="41"/>
  <c r="B37"/>
  <c r="B36"/>
  <c r="B35"/>
  <c r="B34"/>
  <c r="B33"/>
  <c r="B32"/>
  <c r="B31"/>
  <c r="B30"/>
  <c r="B29"/>
  <c r="B28"/>
  <c r="B27"/>
  <c r="B26"/>
  <c r="B25"/>
  <c r="B24"/>
  <c r="B23"/>
  <c r="B22"/>
  <c r="B21"/>
  <c r="B20"/>
  <c r="B19"/>
  <c r="B18"/>
  <c r="B17"/>
  <c r="B16"/>
  <c r="B15"/>
  <c r="B13"/>
  <c r="B38" i="40"/>
  <c r="B37"/>
  <c r="B36"/>
  <c r="B35"/>
  <c r="B34"/>
  <c r="B33"/>
  <c r="B32"/>
  <c r="B31"/>
  <c r="B30"/>
  <c r="B29"/>
  <c r="B28"/>
  <c r="B27"/>
  <c r="B26"/>
  <c r="B25"/>
  <c r="B24"/>
  <c r="B23"/>
  <c r="B22"/>
  <c r="B21"/>
  <c r="B20"/>
  <c r="B19"/>
  <c r="B18"/>
  <c r="B17"/>
  <c r="B16"/>
  <c r="B15"/>
  <c r="B13"/>
  <c r="B38" i="39"/>
  <c r="B37"/>
  <c r="B36"/>
  <c r="B35"/>
  <c r="B34"/>
  <c r="B33"/>
  <c r="B32"/>
  <c r="B31"/>
  <c r="B30"/>
  <c r="B29"/>
  <c r="B28"/>
  <c r="B27"/>
  <c r="B26"/>
  <c r="B25"/>
  <c r="B24"/>
  <c r="B23"/>
  <c r="B22"/>
  <c r="B21"/>
  <c r="B20"/>
  <c r="B19"/>
  <c r="B18"/>
  <c r="B17"/>
  <c r="B16"/>
  <c r="B15"/>
  <c r="B13"/>
  <c r="B38" i="38"/>
  <c r="B37"/>
  <c r="B36"/>
  <c r="B35"/>
  <c r="B34"/>
  <c r="B33"/>
  <c r="B32"/>
  <c r="B31"/>
  <c r="B30"/>
  <c r="B29"/>
  <c r="B28"/>
  <c r="B27"/>
  <c r="B26"/>
  <c r="B25"/>
  <c r="B24"/>
  <c r="B23"/>
  <c r="B22"/>
  <c r="B21"/>
  <c r="B20"/>
  <c r="B19"/>
  <c r="B18"/>
  <c r="B17"/>
  <c r="B16"/>
  <c r="B15"/>
  <c r="B13"/>
  <c r="B38" i="37"/>
  <c r="B37"/>
  <c r="B36"/>
  <c r="B35"/>
  <c r="B34"/>
  <c r="B33"/>
  <c r="B32"/>
  <c r="B31"/>
  <c r="B30"/>
  <c r="B29"/>
  <c r="B28"/>
  <c r="B27"/>
  <c r="B26"/>
  <c r="B25"/>
  <c r="B24"/>
  <c r="B23"/>
  <c r="B22"/>
  <c r="B21"/>
  <c r="B20"/>
  <c r="B19"/>
  <c r="B18"/>
  <c r="B17"/>
  <c r="B16"/>
  <c r="B15"/>
  <c r="B13"/>
  <c r="B38" i="36"/>
  <c r="B37"/>
  <c r="B36"/>
  <c r="B35"/>
  <c r="B34"/>
  <c r="B33"/>
  <c r="B32"/>
  <c r="B31"/>
  <c r="B30"/>
  <c r="B29"/>
  <c r="B28"/>
  <c r="B27"/>
  <c r="B26"/>
  <c r="B25"/>
  <c r="B24"/>
  <c r="B23"/>
  <c r="B22"/>
  <c r="B21"/>
  <c r="B20"/>
  <c r="B19"/>
  <c r="B18"/>
  <c r="B17"/>
  <c r="B16"/>
  <c r="B15"/>
  <c r="B13"/>
  <c r="B38" i="35"/>
  <c r="B37"/>
  <c r="B36"/>
  <c r="B35"/>
  <c r="B34"/>
  <c r="B33"/>
  <c r="B32"/>
  <c r="B31"/>
  <c r="B30"/>
  <c r="B29"/>
  <c r="B28"/>
  <c r="B27"/>
  <c r="B26"/>
  <c r="B25"/>
  <c r="B24"/>
  <c r="B23"/>
  <c r="B22"/>
  <c r="B21"/>
  <c r="B20"/>
  <c r="B19"/>
  <c r="B18"/>
  <c r="B17"/>
  <c r="B16"/>
  <c r="B15"/>
  <c r="B13"/>
  <c r="B38" i="1"/>
  <c r="B37"/>
  <c r="B36"/>
  <c r="B35"/>
  <c r="B34"/>
  <c r="B33"/>
  <c r="B32"/>
  <c r="B31"/>
  <c r="B30"/>
  <c r="B29"/>
  <c r="B28"/>
  <c r="B27"/>
  <c r="B26"/>
  <c r="B25"/>
  <c r="B24"/>
  <c r="B23"/>
  <c r="B22"/>
  <c r="B21"/>
  <c r="B20"/>
  <c r="B19"/>
  <c r="B18"/>
  <c r="B17"/>
  <c r="B16"/>
  <c r="B15"/>
  <c r="B13"/>
  <c r="B38" i="92"/>
  <c r="B37"/>
  <c r="B36"/>
  <c r="B35"/>
  <c r="B34"/>
  <c r="B33"/>
  <c r="B32"/>
  <c r="B31"/>
  <c r="B30"/>
  <c r="B29"/>
  <c r="B28"/>
  <c r="B27"/>
  <c r="B26"/>
  <c r="B25"/>
  <c r="B24"/>
  <c r="B23"/>
  <c r="B22"/>
  <c r="B21"/>
  <c r="B20"/>
  <c r="B19"/>
  <c r="B18"/>
  <c r="B17"/>
  <c r="B16"/>
  <c r="B15"/>
  <c r="B13"/>
  <c r="B37" i="33"/>
  <c r="B36"/>
  <c r="B35"/>
  <c r="B34"/>
  <c r="B33"/>
  <c r="B32"/>
  <c r="B31"/>
  <c r="B30"/>
  <c r="B29"/>
  <c r="B28"/>
  <c r="B27"/>
  <c r="B26"/>
  <c r="B25"/>
  <c r="B24"/>
  <c r="B23"/>
  <c r="B22"/>
  <c r="B21"/>
  <c r="B20"/>
  <c r="B19"/>
  <c r="B18"/>
  <c r="B17"/>
  <c r="B16"/>
  <c r="B15"/>
  <c r="B14"/>
  <c r="B13"/>
  <c r="B37" i="32"/>
  <c r="B36"/>
  <c r="B35"/>
  <c r="B34"/>
  <c r="B33"/>
  <c r="B32"/>
  <c r="B31"/>
  <c r="B30"/>
  <c r="B29"/>
  <c r="B28"/>
  <c r="B27"/>
  <c r="B26"/>
  <c r="B25"/>
  <c r="B24"/>
  <c r="B23"/>
  <c r="B22"/>
  <c r="B21"/>
  <c r="B20"/>
  <c r="B19"/>
  <c r="B18"/>
  <c r="B17"/>
  <c r="B16"/>
  <c r="B15"/>
  <c r="B14"/>
  <c r="B13"/>
  <c r="B37" i="31"/>
  <c r="B36"/>
  <c r="B35"/>
  <c r="B34"/>
  <c r="B33"/>
  <c r="B32"/>
  <c r="B31"/>
  <c r="B30"/>
  <c r="B29"/>
  <c r="B28"/>
  <c r="B27"/>
  <c r="B26"/>
  <c r="B25"/>
  <c r="B24"/>
  <c r="B23"/>
  <c r="B22"/>
  <c r="B21"/>
  <c r="B20"/>
  <c r="B19"/>
  <c r="B18"/>
  <c r="B17"/>
  <c r="B16"/>
  <c r="B15"/>
  <c r="B14"/>
  <c r="B13"/>
  <c r="B37" i="30"/>
  <c r="B36"/>
  <c r="B35"/>
  <c r="B34"/>
  <c r="B33"/>
  <c r="B32"/>
  <c r="B31"/>
  <c r="B30"/>
  <c r="B29"/>
  <c r="B28"/>
  <c r="B27"/>
  <c r="B26"/>
  <c r="B25"/>
  <c r="B24"/>
  <c r="B23"/>
  <c r="B22"/>
  <c r="B21"/>
  <c r="B20"/>
  <c r="B19"/>
  <c r="B18"/>
  <c r="B17"/>
  <c r="B16"/>
  <c r="B15"/>
  <c r="B14"/>
  <c r="B13"/>
  <c r="B37" i="29"/>
  <c r="B36"/>
  <c r="B35"/>
  <c r="B34"/>
  <c r="B33"/>
  <c r="B32"/>
  <c r="B31"/>
  <c r="B30"/>
  <c r="B29"/>
  <c r="B28"/>
  <c r="B27"/>
  <c r="B26"/>
  <c r="B25"/>
  <c r="B24"/>
  <c r="B23"/>
  <c r="B22"/>
  <c r="B21"/>
  <c r="B20"/>
  <c r="B19"/>
  <c r="B18"/>
  <c r="B17"/>
  <c r="B16"/>
  <c r="B15"/>
  <c r="B14"/>
  <c r="B13"/>
  <c r="B37" i="28"/>
  <c r="B36"/>
  <c r="B35"/>
  <c r="B34"/>
  <c r="B33"/>
  <c r="B32"/>
  <c r="B31"/>
  <c r="B30"/>
  <c r="B29"/>
  <c r="B28"/>
  <c r="B27"/>
  <c r="B26"/>
  <c r="B25"/>
  <c r="B24"/>
  <c r="B23"/>
  <c r="B22"/>
  <c r="B21"/>
  <c r="B20"/>
  <c r="B19"/>
  <c r="B18"/>
  <c r="B17"/>
  <c r="B16"/>
  <c r="B15"/>
  <c r="B14"/>
  <c r="B13"/>
  <c r="B37" i="27"/>
  <c r="B36"/>
  <c r="B35"/>
  <c r="B34"/>
  <c r="B33"/>
  <c r="B32"/>
  <c r="B31"/>
  <c r="B30"/>
  <c r="B29"/>
  <c r="B28"/>
  <c r="B27"/>
  <c r="B26"/>
  <c r="B25"/>
  <c r="B24"/>
  <c r="B23"/>
  <c r="B22"/>
  <c r="B21"/>
  <c r="B20"/>
  <c r="B19"/>
  <c r="B18"/>
  <c r="B17"/>
  <c r="B16"/>
  <c r="B15"/>
  <c r="B14"/>
  <c r="B13"/>
  <c r="B37" i="26"/>
  <c r="B36"/>
  <c r="B35"/>
  <c r="B34"/>
  <c r="B33"/>
  <c r="B32"/>
  <c r="B31"/>
  <c r="B30"/>
  <c r="B29"/>
  <c r="B28"/>
  <c r="B27"/>
  <c r="B26"/>
  <c r="B25"/>
  <c r="B24"/>
  <c r="B23"/>
  <c r="B22"/>
  <c r="B21"/>
  <c r="B20"/>
  <c r="B19"/>
  <c r="B18"/>
  <c r="B17"/>
  <c r="B16"/>
  <c r="B15"/>
  <c r="B14"/>
  <c r="B13"/>
  <c r="B37" i="25"/>
  <c r="B36"/>
  <c r="B35"/>
  <c r="B34"/>
  <c r="B33"/>
  <c r="B32"/>
  <c r="B31"/>
  <c r="B30"/>
  <c r="B29"/>
  <c r="B28"/>
  <c r="B27"/>
  <c r="B26"/>
  <c r="B25"/>
  <c r="B24"/>
  <c r="B23"/>
  <c r="B22"/>
  <c r="B21"/>
  <c r="B20"/>
  <c r="B19"/>
  <c r="B18"/>
  <c r="B17"/>
  <c r="B16"/>
  <c r="B15"/>
  <c r="B14"/>
  <c r="B13"/>
  <c r="B37" i="24"/>
  <c r="B36"/>
  <c r="B35"/>
  <c r="B34"/>
  <c r="B33"/>
  <c r="B32"/>
  <c r="B31"/>
  <c r="B30"/>
  <c r="B29"/>
  <c r="B28"/>
  <c r="B27"/>
  <c r="B26"/>
  <c r="B25"/>
  <c r="B24"/>
  <c r="B23"/>
  <c r="B22"/>
  <c r="B21"/>
  <c r="B20"/>
  <c r="B19"/>
  <c r="B18"/>
  <c r="B17"/>
  <c r="B16"/>
  <c r="B15"/>
  <c r="B14"/>
  <c r="B13"/>
  <c r="B37" i="23"/>
  <c r="B36"/>
  <c r="B35"/>
  <c r="B34"/>
  <c r="B33"/>
  <c r="B32"/>
  <c r="B31"/>
  <c r="B30"/>
  <c r="B29"/>
  <c r="B28"/>
  <c r="B27"/>
  <c r="B26"/>
  <c r="B25"/>
  <c r="B24"/>
  <c r="B23"/>
  <c r="B22"/>
  <c r="B21"/>
  <c r="B20"/>
  <c r="B19"/>
  <c r="B18"/>
  <c r="B17"/>
  <c r="B16"/>
  <c r="B15"/>
  <c r="B14"/>
  <c r="B13"/>
  <c r="B37" i="22"/>
  <c r="B36"/>
  <c r="B35"/>
  <c r="B34"/>
  <c r="B33"/>
  <c r="B32"/>
  <c r="B31"/>
  <c r="B30"/>
  <c r="B29"/>
  <c r="B28"/>
  <c r="B27"/>
  <c r="B26"/>
  <c r="B25"/>
  <c r="B24"/>
  <c r="B23"/>
  <c r="B22"/>
  <c r="B21"/>
  <c r="B20"/>
  <c r="B19"/>
  <c r="B18"/>
  <c r="B17"/>
  <c r="B16"/>
  <c r="B15"/>
  <c r="B14"/>
  <c r="B13"/>
  <c r="B37" i="20"/>
  <c r="B36"/>
  <c r="B35"/>
  <c r="B34"/>
  <c r="B33"/>
  <c r="B32"/>
  <c r="B31"/>
  <c r="B30"/>
  <c r="B29"/>
  <c r="B28"/>
  <c r="B27"/>
  <c r="B26"/>
  <c r="B25"/>
  <c r="B24"/>
  <c r="B23"/>
  <c r="B22"/>
  <c r="B21"/>
  <c r="B20"/>
  <c r="B19"/>
  <c r="B18"/>
  <c r="B17"/>
  <c r="B16"/>
  <c r="B15"/>
  <c r="B14"/>
  <c r="B13"/>
  <c r="B37" i="19"/>
  <c r="B36"/>
  <c r="B35"/>
  <c r="B34"/>
  <c r="B33"/>
  <c r="B32"/>
  <c r="B31"/>
  <c r="B30"/>
  <c r="B29"/>
  <c r="B28"/>
  <c r="B27"/>
  <c r="B26"/>
  <c r="B25"/>
  <c r="B24"/>
  <c r="B23"/>
  <c r="B22"/>
  <c r="B21"/>
  <c r="B20"/>
  <c r="B19"/>
  <c r="B18"/>
  <c r="B17"/>
  <c r="B16"/>
  <c r="B15"/>
  <c r="B14"/>
  <c r="B13"/>
  <c r="K20" i="22"/>
  <c r="K21"/>
  <c r="K22"/>
  <c r="K23"/>
  <c r="K24"/>
  <c r="K25"/>
  <c r="K26"/>
  <c r="K27"/>
  <c r="K28"/>
  <c r="K29"/>
  <c r="K30"/>
  <c r="K31"/>
  <c r="K32"/>
  <c r="K33"/>
  <c r="K34"/>
  <c r="K35"/>
  <c r="K36"/>
  <c r="K37"/>
  <c r="D35"/>
  <c r="C35"/>
  <c r="C36"/>
  <c r="C37"/>
  <c r="K25" i="19"/>
  <c r="G27" i="90"/>
  <c r="F27"/>
  <c r="E27"/>
  <c r="D27"/>
  <c r="C27"/>
  <c r="G26"/>
  <c r="F26"/>
  <c r="E26"/>
  <c r="D26"/>
  <c r="C26"/>
  <c r="G25"/>
  <c r="F25"/>
  <c r="E25"/>
  <c r="D25"/>
  <c r="C25"/>
  <c r="G24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G20"/>
  <c r="F20"/>
  <c r="E20"/>
  <c r="D20"/>
  <c r="C20"/>
  <c r="G19"/>
  <c r="F19"/>
  <c r="E19"/>
  <c r="D19"/>
  <c r="C19"/>
  <c r="G18"/>
  <c r="F18"/>
  <c r="E18"/>
  <c r="D18"/>
  <c r="C18"/>
  <c r="G17"/>
  <c r="F17"/>
  <c r="E17"/>
  <c r="D17"/>
  <c r="C17"/>
  <c r="G16"/>
  <c r="F16"/>
  <c r="E16"/>
  <c r="D16"/>
  <c r="C16"/>
  <c r="G15"/>
  <c r="F15"/>
  <c r="E15"/>
  <c r="D15"/>
  <c r="C15"/>
  <c r="G13"/>
  <c r="F13"/>
  <c r="E13"/>
  <c r="D13"/>
  <c r="C13"/>
  <c r="G27" i="89"/>
  <c r="F27"/>
  <c r="E27"/>
  <c r="D27"/>
  <c r="C27"/>
  <c r="G26"/>
  <c r="F26"/>
  <c r="E26"/>
  <c r="D26"/>
  <c r="C26"/>
  <c r="G25"/>
  <c r="F25"/>
  <c r="E25"/>
  <c r="D25"/>
  <c r="C25"/>
  <c r="G24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G20"/>
  <c r="F20"/>
  <c r="E20"/>
  <c r="D20"/>
  <c r="C20"/>
  <c r="G19"/>
  <c r="F19"/>
  <c r="E19"/>
  <c r="D19"/>
  <c r="C19"/>
  <c r="G18"/>
  <c r="F18"/>
  <c r="E18"/>
  <c r="D18"/>
  <c r="C18"/>
  <c r="G17"/>
  <c r="F17"/>
  <c r="E17"/>
  <c r="D17"/>
  <c r="C17"/>
  <c r="G16"/>
  <c r="F16"/>
  <c r="E16"/>
  <c r="D16"/>
  <c r="C16"/>
  <c r="G15"/>
  <c r="F15"/>
  <c r="E15"/>
  <c r="D15"/>
  <c r="C15"/>
  <c r="G13"/>
  <c r="F13"/>
  <c r="E13"/>
  <c r="D13"/>
  <c r="C13"/>
  <c r="G27" i="88"/>
  <c r="F27"/>
  <c r="E27"/>
  <c r="D27"/>
  <c r="C27"/>
  <c r="G26"/>
  <c r="F26"/>
  <c r="E26"/>
  <c r="D26"/>
  <c r="C26"/>
  <c r="G25"/>
  <c r="F25"/>
  <c r="E25"/>
  <c r="D25"/>
  <c r="C25"/>
  <c r="G24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G20"/>
  <c r="F20"/>
  <c r="E20"/>
  <c r="D20"/>
  <c r="C20"/>
  <c r="G19"/>
  <c r="F19"/>
  <c r="E19"/>
  <c r="D19"/>
  <c r="C19"/>
  <c r="G18"/>
  <c r="F18"/>
  <c r="E18"/>
  <c r="D18"/>
  <c r="C18"/>
  <c r="G17"/>
  <c r="F17"/>
  <c r="E17"/>
  <c r="D17"/>
  <c r="C17"/>
  <c r="G16"/>
  <c r="F16"/>
  <c r="E16"/>
  <c r="D16"/>
  <c r="C16"/>
  <c r="G15"/>
  <c r="F15"/>
  <c r="E15"/>
  <c r="D15"/>
  <c r="C15"/>
  <c r="G13"/>
  <c r="F13"/>
  <c r="E13"/>
  <c r="D13"/>
  <c r="C13"/>
  <c r="G27" i="87"/>
  <c r="F27"/>
  <c r="E27"/>
  <c r="D27"/>
  <c r="C27"/>
  <c r="G26"/>
  <c r="F26"/>
  <c r="E26"/>
  <c r="D26"/>
  <c r="C26"/>
  <c r="G25"/>
  <c r="F25"/>
  <c r="E25"/>
  <c r="D25"/>
  <c r="C25"/>
  <c r="G24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G20"/>
  <c r="F20"/>
  <c r="E20"/>
  <c r="D20"/>
  <c r="C20"/>
  <c r="G19"/>
  <c r="F19"/>
  <c r="E19"/>
  <c r="D19"/>
  <c r="C19"/>
  <c r="G18"/>
  <c r="F18"/>
  <c r="E18"/>
  <c r="D18"/>
  <c r="C18"/>
  <c r="G17"/>
  <c r="F17"/>
  <c r="E17"/>
  <c r="D17"/>
  <c r="C17"/>
  <c r="G16"/>
  <c r="F16"/>
  <c r="E16"/>
  <c r="D16"/>
  <c r="C16"/>
  <c r="G15"/>
  <c r="F15"/>
  <c r="E15"/>
  <c r="D15"/>
  <c r="C15"/>
  <c r="G13"/>
  <c r="F13"/>
  <c r="E13"/>
  <c r="D13"/>
  <c r="C13"/>
  <c r="G27" i="86"/>
  <c r="F27"/>
  <c r="E27"/>
  <c r="D27"/>
  <c r="C27"/>
  <c r="G26"/>
  <c r="F26"/>
  <c r="E26"/>
  <c r="D26"/>
  <c r="C26"/>
  <c r="G25"/>
  <c r="F25"/>
  <c r="E25"/>
  <c r="D25"/>
  <c r="C25"/>
  <c r="G24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G20"/>
  <c r="F20"/>
  <c r="E20"/>
  <c r="D20"/>
  <c r="C20"/>
  <c r="G19"/>
  <c r="F19"/>
  <c r="E19"/>
  <c r="D19"/>
  <c r="C19"/>
  <c r="G18"/>
  <c r="F18"/>
  <c r="E18"/>
  <c r="D18"/>
  <c r="C18"/>
  <c r="G17"/>
  <c r="F17"/>
  <c r="E17"/>
  <c r="D17"/>
  <c r="C17"/>
  <c r="G16"/>
  <c r="F16"/>
  <c r="E16"/>
  <c r="D16"/>
  <c r="C16"/>
  <c r="G15"/>
  <c r="F15"/>
  <c r="E15"/>
  <c r="D15"/>
  <c r="C15"/>
  <c r="G13"/>
  <c r="F13"/>
  <c r="E13"/>
  <c r="D13"/>
  <c r="C13"/>
  <c r="G27" i="85"/>
  <c r="F27"/>
  <c r="E27"/>
  <c r="D27"/>
  <c r="C27"/>
  <c r="G26"/>
  <c r="F26"/>
  <c r="E26"/>
  <c r="D26"/>
  <c r="C26"/>
  <c r="G25"/>
  <c r="F25"/>
  <c r="E25"/>
  <c r="D25"/>
  <c r="C25"/>
  <c r="G24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G20"/>
  <c r="F20"/>
  <c r="E20"/>
  <c r="D20"/>
  <c r="C20"/>
  <c r="G19"/>
  <c r="F19"/>
  <c r="E19"/>
  <c r="D19"/>
  <c r="C19"/>
  <c r="G18"/>
  <c r="F18"/>
  <c r="E18"/>
  <c r="D18"/>
  <c r="C18"/>
  <c r="G17"/>
  <c r="F17"/>
  <c r="E17"/>
  <c r="D17"/>
  <c r="C17"/>
  <c r="G16"/>
  <c r="F16"/>
  <c r="E16"/>
  <c r="D16"/>
  <c r="C16"/>
  <c r="G15"/>
  <c r="F15"/>
  <c r="E15"/>
  <c r="D15"/>
  <c r="C15"/>
  <c r="G13"/>
  <c r="F13"/>
  <c r="E13"/>
  <c r="D13"/>
  <c r="C13"/>
  <c r="G27" i="84"/>
  <c r="F27"/>
  <c r="E27"/>
  <c r="D27"/>
  <c r="C27"/>
  <c r="G26"/>
  <c r="F26"/>
  <c r="E26"/>
  <c r="D26"/>
  <c r="C26"/>
  <c r="G25"/>
  <c r="F25"/>
  <c r="E25"/>
  <c r="D25"/>
  <c r="C25"/>
  <c r="G24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G20"/>
  <c r="F20"/>
  <c r="E20"/>
  <c r="D20"/>
  <c r="C20"/>
  <c r="G19"/>
  <c r="F19"/>
  <c r="E19"/>
  <c r="D19"/>
  <c r="C19"/>
  <c r="G18"/>
  <c r="F18"/>
  <c r="E18"/>
  <c r="D18"/>
  <c r="C18"/>
  <c r="G17"/>
  <c r="F17"/>
  <c r="E17"/>
  <c r="D17"/>
  <c r="C17"/>
  <c r="G16"/>
  <c r="F16"/>
  <c r="E16"/>
  <c r="D16"/>
  <c r="C16"/>
  <c r="G15"/>
  <c r="F15"/>
  <c r="E15"/>
  <c r="D15"/>
  <c r="C15"/>
  <c r="G13"/>
  <c r="F13"/>
  <c r="E13"/>
  <c r="D13"/>
  <c r="C13"/>
  <c r="G27" i="83"/>
  <c r="F27"/>
  <c r="E27"/>
  <c r="D27"/>
  <c r="C27"/>
  <c r="G26"/>
  <c r="F26"/>
  <c r="E26"/>
  <c r="D26"/>
  <c r="C26"/>
  <c r="G25"/>
  <c r="F25"/>
  <c r="E25"/>
  <c r="D25"/>
  <c r="C25"/>
  <c r="G24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G20"/>
  <c r="F20"/>
  <c r="E20"/>
  <c r="D20"/>
  <c r="C20"/>
  <c r="G19"/>
  <c r="F19"/>
  <c r="E19"/>
  <c r="D19"/>
  <c r="C19"/>
  <c r="G18"/>
  <c r="F18"/>
  <c r="E18"/>
  <c r="D18"/>
  <c r="C18"/>
  <c r="G17"/>
  <c r="F17"/>
  <c r="E17"/>
  <c r="D17"/>
  <c r="C17"/>
  <c r="G16"/>
  <c r="F16"/>
  <c r="E16"/>
  <c r="D16"/>
  <c r="C16"/>
  <c r="G15"/>
  <c r="F15"/>
  <c r="E15"/>
  <c r="D15"/>
  <c r="C15"/>
  <c r="G13"/>
  <c r="F13"/>
  <c r="E13"/>
  <c r="D13"/>
  <c r="C13"/>
  <c r="G27" i="82"/>
  <c r="F27"/>
  <c r="E27"/>
  <c r="D27"/>
  <c r="C27"/>
  <c r="G26"/>
  <c r="F26"/>
  <c r="E26"/>
  <c r="D26"/>
  <c r="C26"/>
  <c r="G25"/>
  <c r="F25"/>
  <c r="E25"/>
  <c r="D25"/>
  <c r="C25"/>
  <c r="G24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G20"/>
  <c r="F20"/>
  <c r="E20"/>
  <c r="D20"/>
  <c r="C20"/>
  <c r="G19"/>
  <c r="F19"/>
  <c r="E19"/>
  <c r="D19"/>
  <c r="C19"/>
  <c r="G18"/>
  <c r="F18"/>
  <c r="E18"/>
  <c r="D18"/>
  <c r="C18"/>
  <c r="G17"/>
  <c r="F17"/>
  <c r="E17"/>
  <c r="D17"/>
  <c r="C17"/>
  <c r="G16"/>
  <c r="F16"/>
  <c r="E16"/>
  <c r="D16"/>
  <c r="C16"/>
  <c r="G15"/>
  <c r="F15"/>
  <c r="E15"/>
  <c r="D15"/>
  <c r="C15"/>
  <c r="G13"/>
  <c r="F13"/>
  <c r="E13"/>
  <c r="D13"/>
  <c r="C13"/>
  <c r="G27" i="81"/>
  <c r="F27"/>
  <c r="E27"/>
  <c r="D27"/>
  <c r="C27"/>
  <c r="G26"/>
  <c r="F26"/>
  <c r="E26"/>
  <c r="D26"/>
  <c r="C26"/>
  <c r="G25"/>
  <c r="F25"/>
  <c r="E25"/>
  <c r="D25"/>
  <c r="C25"/>
  <c r="G24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G20"/>
  <c r="F20"/>
  <c r="E20"/>
  <c r="D20"/>
  <c r="C20"/>
  <c r="G19"/>
  <c r="F19"/>
  <c r="E19"/>
  <c r="D19"/>
  <c r="C19"/>
  <c r="G18"/>
  <c r="F18"/>
  <c r="E18"/>
  <c r="D18"/>
  <c r="C18"/>
  <c r="G17"/>
  <c r="F17"/>
  <c r="E17"/>
  <c r="D17"/>
  <c r="C17"/>
  <c r="G16"/>
  <c r="F16"/>
  <c r="E16"/>
  <c r="D16"/>
  <c r="C16"/>
  <c r="G15"/>
  <c r="F15"/>
  <c r="E15"/>
  <c r="D15"/>
  <c r="C15"/>
  <c r="G13"/>
  <c r="F13"/>
  <c r="E13"/>
  <c r="D13"/>
  <c r="C13"/>
  <c r="G27" i="80"/>
  <c r="F27"/>
  <c r="E27"/>
  <c r="D27"/>
  <c r="C27"/>
  <c r="G26"/>
  <c r="F26"/>
  <c r="E26"/>
  <c r="D26"/>
  <c r="C26"/>
  <c r="G25"/>
  <c r="F25"/>
  <c r="E25"/>
  <c r="D25"/>
  <c r="C25"/>
  <c r="G24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G20"/>
  <c r="F20"/>
  <c r="E20"/>
  <c r="D20"/>
  <c r="C20"/>
  <c r="G19"/>
  <c r="F19"/>
  <c r="E19"/>
  <c r="D19"/>
  <c r="C19"/>
  <c r="G18"/>
  <c r="F18"/>
  <c r="E18"/>
  <c r="D18"/>
  <c r="C18"/>
  <c r="G17"/>
  <c r="F17"/>
  <c r="E17"/>
  <c r="D17"/>
  <c r="C17"/>
  <c r="G16"/>
  <c r="F16"/>
  <c r="E16"/>
  <c r="D16"/>
  <c r="C16"/>
  <c r="G15"/>
  <c r="F15"/>
  <c r="E15"/>
  <c r="D15"/>
  <c r="C15"/>
  <c r="G13"/>
  <c r="F13"/>
  <c r="E13"/>
  <c r="D13"/>
  <c r="C13"/>
  <c r="G27" i="78"/>
  <c r="F27"/>
  <c r="E27"/>
  <c r="D27"/>
  <c r="C27"/>
  <c r="G26"/>
  <c r="F26"/>
  <c r="E26"/>
  <c r="D26"/>
  <c r="C26"/>
  <c r="G25"/>
  <c r="F25"/>
  <c r="E25"/>
  <c r="D25"/>
  <c r="C25"/>
  <c r="G24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G20"/>
  <c r="F20"/>
  <c r="E20"/>
  <c r="D20"/>
  <c r="C20"/>
  <c r="G19"/>
  <c r="F19"/>
  <c r="E19"/>
  <c r="D19"/>
  <c r="C19"/>
  <c r="G18"/>
  <c r="F18"/>
  <c r="E18"/>
  <c r="D18"/>
  <c r="C18"/>
  <c r="G17"/>
  <c r="F17"/>
  <c r="E17"/>
  <c r="D17"/>
  <c r="C17"/>
  <c r="G16"/>
  <c r="F16"/>
  <c r="E16"/>
  <c r="D16"/>
  <c r="C16"/>
  <c r="G15"/>
  <c r="F15"/>
  <c r="E15"/>
  <c r="D15"/>
  <c r="C15"/>
  <c r="G13"/>
  <c r="F13"/>
  <c r="E13"/>
  <c r="D13"/>
  <c r="C13"/>
  <c r="F24" i="91"/>
  <c r="E24"/>
  <c r="D24"/>
  <c r="C24"/>
  <c r="F23"/>
  <c r="E23"/>
  <c r="D23"/>
  <c r="C23"/>
  <c r="F22"/>
  <c r="E22"/>
  <c r="D22"/>
  <c r="C22"/>
  <c r="F21"/>
  <c r="E21"/>
  <c r="D21"/>
  <c r="C21"/>
  <c r="F20"/>
  <c r="E20"/>
  <c r="D20"/>
  <c r="C20"/>
  <c r="F19"/>
  <c r="E19"/>
  <c r="D19"/>
  <c r="C19"/>
  <c r="F18"/>
  <c r="E18"/>
  <c r="D18"/>
  <c r="C18"/>
  <c r="F17"/>
  <c r="E17"/>
  <c r="D17"/>
  <c r="C17"/>
  <c r="F16"/>
  <c r="E16"/>
  <c r="D16"/>
  <c r="C16"/>
  <c r="F15"/>
  <c r="E15"/>
  <c r="D15"/>
  <c r="C15"/>
  <c r="F14"/>
  <c r="E14"/>
  <c r="D14"/>
  <c r="C14"/>
  <c r="F13"/>
  <c r="E13"/>
  <c r="D13"/>
  <c r="C13"/>
  <c r="G27" i="77"/>
  <c r="F27"/>
  <c r="E27"/>
  <c r="D27"/>
  <c r="C27"/>
  <c r="G26"/>
  <c r="F26"/>
  <c r="E26"/>
  <c r="D26"/>
  <c r="C26"/>
  <c r="G25"/>
  <c r="F25"/>
  <c r="E25"/>
  <c r="D25"/>
  <c r="C25"/>
  <c r="G24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G20"/>
  <c r="F20"/>
  <c r="E20"/>
  <c r="D20"/>
  <c r="C20"/>
  <c r="G19"/>
  <c r="F19"/>
  <c r="E19"/>
  <c r="D19"/>
  <c r="C19"/>
  <c r="G18"/>
  <c r="F18"/>
  <c r="E18"/>
  <c r="D18"/>
  <c r="C18"/>
  <c r="G17"/>
  <c r="F17"/>
  <c r="E17"/>
  <c r="D17"/>
  <c r="C17"/>
  <c r="G16"/>
  <c r="F16"/>
  <c r="E16"/>
  <c r="D16"/>
  <c r="C16"/>
  <c r="G15"/>
  <c r="F15"/>
  <c r="E15"/>
  <c r="D15"/>
  <c r="C15"/>
  <c r="G13"/>
  <c r="F13"/>
  <c r="E13"/>
  <c r="D13"/>
  <c r="C13"/>
  <c r="G27" i="76"/>
  <c r="F27"/>
  <c r="E27"/>
  <c r="D27"/>
  <c r="C27"/>
  <c r="G26"/>
  <c r="F26"/>
  <c r="E26"/>
  <c r="D26"/>
  <c r="C26"/>
  <c r="G25"/>
  <c r="F25"/>
  <c r="E25"/>
  <c r="D25"/>
  <c r="C25"/>
  <c r="G24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G20"/>
  <c r="F20"/>
  <c r="E20"/>
  <c r="D20"/>
  <c r="C20"/>
  <c r="G19"/>
  <c r="F19"/>
  <c r="E19"/>
  <c r="D19"/>
  <c r="C19"/>
  <c r="G18"/>
  <c r="F18"/>
  <c r="E18"/>
  <c r="D18"/>
  <c r="C18"/>
  <c r="G17"/>
  <c r="F17"/>
  <c r="E17"/>
  <c r="D17"/>
  <c r="C17"/>
  <c r="G16"/>
  <c r="F16"/>
  <c r="E16"/>
  <c r="D16"/>
  <c r="C16"/>
  <c r="G15"/>
  <c r="F15"/>
  <c r="E15"/>
  <c r="D15"/>
  <c r="C15"/>
  <c r="G13"/>
  <c r="F13"/>
  <c r="E13"/>
  <c r="D13"/>
  <c r="C13"/>
  <c r="G27" i="75"/>
  <c r="F27"/>
  <c r="E27"/>
  <c r="D27"/>
  <c r="C27"/>
  <c r="G26"/>
  <c r="F26"/>
  <c r="E26"/>
  <c r="D26"/>
  <c r="C26"/>
  <c r="G25"/>
  <c r="F25"/>
  <c r="E25"/>
  <c r="D25"/>
  <c r="C25"/>
  <c r="G24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G20"/>
  <c r="F20"/>
  <c r="E20"/>
  <c r="D20"/>
  <c r="C20"/>
  <c r="G19"/>
  <c r="F19"/>
  <c r="E19"/>
  <c r="D19"/>
  <c r="C19"/>
  <c r="G18"/>
  <c r="F18"/>
  <c r="E18"/>
  <c r="D18"/>
  <c r="C18"/>
  <c r="G17"/>
  <c r="F17"/>
  <c r="E17"/>
  <c r="D17"/>
  <c r="C17"/>
  <c r="G16"/>
  <c r="F16"/>
  <c r="E16"/>
  <c r="D16"/>
  <c r="C16"/>
  <c r="G15"/>
  <c r="F15"/>
  <c r="E15"/>
  <c r="D15"/>
  <c r="C15"/>
  <c r="G13"/>
  <c r="F13"/>
  <c r="E13"/>
  <c r="D13"/>
  <c r="C13"/>
  <c r="G27" i="74"/>
  <c r="F27"/>
  <c r="E27"/>
  <c r="D27"/>
  <c r="C27"/>
  <c r="G26"/>
  <c r="F26"/>
  <c r="E26"/>
  <c r="D26"/>
  <c r="C26"/>
  <c r="G25"/>
  <c r="F25"/>
  <c r="E25"/>
  <c r="D25"/>
  <c r="C25"/>
  <c r="G24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G20"/>
  <c r="F20"/>
  <c r="E20"/>
  <c r="D20"/>
  <c r="C20"/>
  <c r="G19"/>
  <c r="F19"/>
  <c r="E19"/>
  <c r="D19"/>
  <c r="C19"/>
  <c r="G18"/>
  <c r="F18"/>
  <c r="E18"/>
  <c r="D18"/>
  <c r="C18"/>
  <c r="G17"/>
  <c r="F17"/>
  <c r="E17"/>
  <c r="D17"/>
  <c r="C17"/>
  <c r="G16"/>
  <c r="F16"/>
  <c r="E16"/>
  <c r="D16"/>
  <c r="C16"/>
  <c r="G15"/>
  <c r="F15"/>
  <c r="E15"/>
  <c r="D15"/>
  <c r="C15"/>
  <c r="G13"/>
  <c r="F13"/>
  <c r="E13"/>
  <c r="D13"/>
  <c r="C13"/>
  <c r="G27" i="73"/>
  <c r="F27"/>
  <c r="E27"/>
  <c r="D27"/>
  <c r="C27"/>
  <c r="G26"/>
  <c r="F26"/>
  <c r="E26"/>
  <c r="D26"/>
  <c r="C26"/>
  <c r="G25"/>
  <c r="F25"/>
  <c r="E25"/>
  <c r="D25"/>
  <c r="C25"/>
  <c r="G24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G20"/>
  <c r="F20"/>
  <c r="E20"/>
  <c r="D20"/>
  <c r="C20"/>
  <c r="G19"/>
  <c r="F19"/>
  <c r="E19"/>
  <c r="D19"/>
  <c r="C19"/>
  <c r="G18"/>
  <c r="F18"/>
  <c r="E18"/>
  <c r="D18"/>
  <c r="C18"/>
  <c r="G17"/>
  <c r="F17"/>
  <c r="E17"/>
  <c r="D17"/>
  <c r="C17"/>
  <c r="G16"/>
  <c r="F16"/>
  <c r="E16"/>
  <c r="D16"/>
  <c r="C16"/>
  <c r="G15"/>
  <c r="F15"/>
  <c r="E15"/>
  <c r="D15"/>
  <c r="C15"/>
  <c r="G13"/>
  <c r="F13"/>
  <c r="E13"/>
  <c r="D13"/>
  <c r="C13"/>
  <c r="G27" i="72"/>
  <c r="F27"/>
  <c r="E27"/>
  <c r="D27"/>
  <c r="C27"/>
  <c r="G26"/>
  <c r="F26"/>
  <c r="E26"/>
  <c r="D26"/>
  <c r="C26"/>
  <c r="G25"/>
  <c r="F25"/>
  <c r="E25"/>
  <c r="D25"/>
  <c r="C25"/>
  <c r="G24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G20"/>
  <c r="F20"/>
  <c r="E20"/>
  <c r="D20"/>
  <c r="C20"/>
  <c r="G19"/>
  <c r="F19"/>
  <c r="E19"/>
  <c r="D19"/>
  <c r="C19"/>
  <c r="G18"/>
  <c r="F18"/>
  <c r="E18"/>
  <c r="D18"/>
  <c r="C18"/>
  <c r="G17"/>
  <c r="F17"/>
  <c r="E17"/>
  <c r="D17"/>
  <c r="C17"/>
  <c r="G16"/>
  <c r="F16"/>
  <c r="E16"/>
  <c r="D16"/>
  <c r="C16"/>
  <c r="G15"/>
  <c r="F15"/>
  <c r="E15"/>
  <c r="D15"/>
  <c r="C15"/>
  <c r="G13"/>
  <c r="F13"/>
  <c r="E13"/>
  <c r="D13"/>
  <c r="C13"/>
  <c r="G27" i="71"/>
  <c r="F27"/>
  <c r="E27"/>
  <c r="D27"/>
  <c r="C27"/>
  <c r="G26"/>
  <c r="F26"/>
  <c r="E26"/>
  <c r="D26"/>
  <c r="C26"/>
  <c r="G25"/>
  <c r="F25"/>
  <c r="E25"/>
  <c r="D25"/>
  <c r="C25"/>
  <c r="G24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G20"/>
  <c r="F20"/>
  <c r="E20"/>
  <c r="D20"/>
  <c r="C20"/>
  <c r="G19"/>
  <c r="F19"/>
  <c r="E19"/>
  <c r="D19"/>
  <c r="C19"/>
  <c r="G18"/>
  <c r="F18"/>
  <c r="E18"/>
  <c r="D18"/>
  <c r="C18"/>
  <c r="G17"/>
  <c r="F17"/>
  <c r="E17"/>
  <c r="D17"/>
  <c r="C17"/>
  <c r="G16"/>
  <c r="F16"/>
  <c r="E16"/>
  <c r="D16"/>
  <c r="C16"/>
  <c r="G15"/>
  <c r="F15"/>
  <c r="E15"/>
  <c r="D15"/>
  <c r="C15"/>
  <c r="G13"/>
  <c r="F13"/>
  <c r="E13"/>
  <c r="D13"/>
  <c r="C13"/>
  <c r="G27" i="70"/>
  <c r="F27"/>
  <c r="E27"/>
  <c r="D27"/>
  <c r="C27"/>
  <c r="G26"/>
  <c r="F26"/>
  <c r="E26"/>
  <c r="D26"/>
  <c r="C26"/>
  <c r="G25"/>
  <c r="F25"/>
  <c r="E25"/>
  <c r="D25"/>
  <c r="C25"/>
  <c r="G24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G20"/>
  <c r="F20"/>
  <c r="E20"/>
  <c r="D20"/>
  <c r="C20"/>
  <c r="G19"/>
  <c r="F19"/>
  <c r="E19"/>
  <c r="D19"/>
  <c r="C19"/>
  <c r="G18"/>
  <c r="F18"/>
  <c r="E18"/>
  <c r="D18"/>
  <c r="C18"/>
  <c r="G17"/>
  <c r="F17"/>
  <c r="E17"/>
  <c r="D17"/>
  <c r="C17"/>
  <c r="G16"/>
  <c r="F16"/>
  <c r="E16"/>
  <c r="D16"/>
  <c r="C16"/>
  <c r="G15"/>
  <c r="F15"/>
  <c r="E15"/>
  <c r="D15"/>
  <c r="C15"/>
  <c r="G13"/>
  <c r="F13"/>
  <c r="E13"/>
  <c r="D13"/>
  <c r="C13"/>
  <c r="G27" i="67"/>
  <c r="F27"/>
  <c r="E27"/>
  <c r="D27"/>
  <c r="C27"/>
  <c r="G26"/>
  <c r="F26"/>
  <c r="E26"/>
  <c r="D26"/>
  <c r="C26"/>
  <c r="G25"/>
  <c r="F25"/>
  <c r="E25"/>
  <c r="D25"/>
  <c r="C25"/>
  <c r="G24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G20"/>
  <c r="F20"/>
  <c r="E20"/>
  <c r="D20"/>
  <c r="C20"/>
  <c r="G19"/>
  <c r="F19"/>
  <c r="E19"/>
  <c r="D19"/>
  <c r="C19"/>
  <c r="G18"/>
  <c r="F18"/>
  <c r="E18"/>
  <c r="D18"/>
  <c r="C18"/>
  <c r="G17"/>
  <c r="F17"/>
  <c r="E17"/>
  <c r="D17"/>
  <c r="C17"/>
  <c r="G16"/>
  <c r="F16"/>
  <c r="E16"/>
  <c r="D16"/>
  <c r="C16"/>
  <c r="G15"/>
  <c r="F15"/>
  <c r="E15"/>
  <c r="D15"/>
  <c r="C15"/>
  <c r="G13"/>
  <c r="F13"/>
  <c r="E13"/>
  <c r="D13"/>
  <c r="C13"/>
  <c r="G27" i="66"/>
  <c r="F27"/>
  <c r="E27"/>
  <c r="D27"/>
  <c r="C27"/>
  <c r="G26"/>
  <c r="F26"/>
  <c r="E26"/>
  <c r="D26"/>
  <c r="C26"/>
  <c r="G25"/>
  <c r="F25"/>
  <c r="E25"/>
  <c r="D25"/>
  <c r="C25"/>
  <c r="G24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G20"/>
  <c r="F20"/>
  <c r="E20"/>
  <c r="D20"/>
  <c r="C20"/>
  <c r="G19"/>
  <c r="F19"/>
  <c r="E19"/>
  <c r="D19"/>
  <c r="C19"/>
  <c r="G18"/>
  <c r="F18"/>
  <c r="E18"/>
  <c r="D18"/>
  <c r="C18"/>
  <c r="G17"/>
  <c r="F17"/>
  <c r="E17"/>
  <c r="D17"/>
  <c r="C17"/>
  <c r="G16"/>
  <c r="F16"/>
  <c r="E16"/>
  <c r="D16"/>
  <c r="C16"/>
  <c r="G15"/>
  <c r="F15"/>
  <c r="E15"/>
  <c r="D15"/>
  <c r="C15"/>
  <c r="G13"/>
  <c r="F13"/>
  <c r="E13"/>
  <c r="D13"/>
  <c r="C13"/>
  <c r="G27" i="65"/>
  <c r="F27"/>
  <c r="E27"/>
  <c r="D27"/>
  <c r="C27"/>
  <c r="G26"/>
  <c r="F26"/>
  <c r="E26"/>
  <c r="D26"/>
  <c r="C26"/>
  <c r="G25"/>
  <c r="F25"/>
  <c r="E25"/>
  <c r="D25"/>
  <c r="C25"/>
  <c r="G24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G20"/>
  <c r="F20"/>
  <c r="E20"/>
  <c r="D20"/>
  <c r="C20"/>
  <c r="G19"/>
  <c r="F19"/>
  <c r="E19"/>
  <c r="D19"/>
  <c r="C19"/>
  <c r="G18"/>
  <c r="F18"/>
  <c r="E18"/>
  <c r="D18"/>
  <c r="C18"/>
  <c r="G17"/>
  <c r="F17"/>
  <c r="E17"/>
  <c r="D17"/>
  <c r="C17"/>
  <c r="G16"/>
  <c r="F16"/>
  <c r="E16"/>
  <c r="D16"/>
  <c r="C16"/>
  <c r="G15"/>
  <c r="F15"/>
  <c r="E15"/>
  <c r="D15"/>
  <c r="C15"/>
  <c r="G13"/>
  <c r="F13"/>
  <c r="E13"/>
  <c r="D13"/>
  <c r="C13"/>
  <c r="F23" i="64"/>
  <c r="E23"/>
  <c r="D23"/>
  <c r="C23"/>
  <c r="F22"/>
  <c r="E22"/>
  <c r="D22"/>
  <c r="C22"/>
  <c r="F21"/>
  <c r="E21"/>
  <c r="D21"/>
  <c r="C21"/>
  <c r="F20"/>
  <c r="E20"/>
  <c r="D20"/>
  <c r="C20"/>
  <c r="F19"/>
  <c r="E19"/>
  <c r="D19"/>
  <c r="C19"/>
  <c r="F18"/>
  <c r="E18"/>
  <c r="D18"/>
  <c r="C18"/>
  <c r="F17"/>
  <c r="E17"/>
  <c r="D17"/>
  <c r="C17"/>
  <c r="F16"/>
  <c r="E16"/>
  <c r="D16"/>
  <c r="C16"/>
  <c r="F15"/>
  <c r="E15"/>
  <c r="D15"/>
  <c r="C15"/>
  <c r="F14"/>
  <c r="E14"/>
  <c r="D14"/>
  <c r="C14"/>
  <c r="F13"/>
  <c r="E13"/>
  <c r="D13"/>
  <c r="C13"/>
  <c r="K37" i="60"/>
  <c r="J37"/>
  <c r="I37"/>
  <c r="H37"/>
  <c r="G37"/>
  <c r="F37"/>
  <c r="E37"/>
  <c r="D37"/>
  <c r="C37"/>
  <c r="K36"/>
  <c r="J36"/>
  <c r="I36"/>
  <c r="H36"/>
  <c r="G36"/>
  <c r="F36"/>
  <c r="E36"/>
  <c r="D36"/>
  <c r="C36"/>
  <c r="K35"/>
  <c r="J35"/>
  <c r="I35"/>
  <c r="H35"/>
  <c r="G35"/>
  <c r="F35"/>
  <c r="E35"/>
  <c r="D35"/>
  <c r="C35"/>
  <c r="K34"/>
  <c r="J34"/>
  <c r="I34"/>
  <c r="H34"/>
  <c r="G34"/>
  <c r="F34"/>
  <c r="E34"/>
  <c r="D34"/>
  <c r="C34"/>
  <c r="K33"/>
  <c r="J33"/>
  <c r="I33"/>
  <c r="H33"/>
  <c r="G33"/>
  <c r="F33"/>
  <c r="E33"/>
  <c r="D33"/>
  <c r="C33"/>
  <c r="K32"/>
  <c r="J32"/>
  <c r="I32"/>
  <c r="H32"/>
  <c r="G32"/>
  <c r="F32"/>
  <c r="E32"/>
  <c r="D32"/>
  <c r="C32"/>
  <c r="K31"/>
  <c r="J31"/>
  <c r="I31"/>
  <c r="H31"/>
  <c r="G31"/>
  <c r="F31"/>
  <c r="E31"/>
  <c r="D31"/>
  <c r="C31"/>
  <c r="K30"/>
  <c r="J30"/>
  <c r="I30"/>
  <c r="H30"/>
  <c r="G30"/>
  <c r="F30"/>
  <c r="E30"/>
  <c r="D30"/>
  <c r="C30"/>
  <c r="K29"/>
  <c r="J29"/>
  <c r="I29"/>
  <c r="H29"/>
  <c r="G29"/>
  <c r="F29"/>
  <c r="E29"/>
  <c r="D29"/>
  <c r="C29"/>
  <c r="K28"/>
  <c r="J28"/>
  <c r="I28"/>
  <c r="H28"/>
  <c r="G28"/>
  <c r="F28"/>
  <c r="E28"/>
  <c r="D28"/>
  <c r="C28"/>
  <c r="K27"/>
  <c r="J27"/>
  <c r="I27"/>
  <c r="H27"/>
  <c r="G27"/>
  <c r="F27"/>
  <c r="E27"/>
  <c r="D27"/>
  <c r="C27"/>
  <c r="K26"/>
  <c r="J26"/>
  <c r="I26"/>
  <c r="H26"/>
  <c r="G26"/>
  <c r="F26"/>
  <c r="E26"/>
  <c r="D26"/>
  <c r="C26"/>
  <c r="K25"/>
  <c r="J25"/>
  <c r="I25"/>
  <c r="H25"/>
  <c r="G25"/>
  <c r="F25"/>
  <c r="E25"/>
  <c r="D25"/>
  <c r="C25"/>
  <c r="K24"/>
  <c r="J24"/>
  <c r="I24"/>
  <c r="H24"/>
  <c r="G24"/>
  <c r="F24"/>
  <c r="E24"/>
  <c r="D24"/>
  <c r="C24"/>
  <c r="K23"/>
  <c r="J23"/>
  <c r="I23"/>
  <c r="H23"/>
  <c r="G23"/>
  <c r="F23"/>
  <c r="E23"/>
  <c r="D23"/>
  <c r="C23"/>
  <c r="K22"/>
  <c r="J22"/>
  <c r="I22"/>
  <c r="H22"/>
  <c r="G22"/>
  <c r="F22"/>
  <c r="E22"/>
  <c r="D22"/>
  <c r="C22"/>
  <c r="K21"/>
  <c r="J21"/>
  <c r="I21"/>
  <c r="H21"/>
  <c r="G21"/>
  <c r="F21"/>
  <c r="E21"/>
  <c r="D21"/>
  <c r="C21"/>
  <c r="K20"/>
  <c r="J20"/>
  <c r="I20"/>
  <c r="H20"/>
  <c r="G20"/>
  <c r="F20"/>
  <c r="E20"/>
  <c r="D20"/>
  <c r="C20"/>
  <c r="K19"/>
  <c r="J19"/>
  <c r="I19"/>
  <c r="H19"/>
  <c r="G19"/>
  <c r="F19"/>
  <c r="E19"/>
  <c r="D19"/>
  <c r="C19"/>
  <c r="K18"/>
  <c r="J18"/>
  <c r="I18"/>
  <c r="H18"/>
  <c r="G18"/>
  <c r="F18"/>
  <c r="E18"/>
  <c r="D18"/>
  <c r="C18"/>
  <c r="K17"/>
  <c r="J17"/>
  <c r="I17"/>
  <c r="H17"/>
  <c r="G17"/>
  <c r="F17"/>
  <c r="E17"/>
  <c r="D17"/>
  <c r="C17"/>
  <c r="K16"/>
  <c r="J16"/>
  <c r="I16"/>
  <c r="H16"/>
  <c r="G16"/>
  <c r="F16"/>
  <c r="E16"/>
  <c r="D16"/>
  <c r="C16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K13"/>
  <c r="J13"/>
  <c r="I13"/>
  <c r="H13"/>
  <c r="G13"/>
  <c r="F13"/>
  <c r="E13"/>
  <c r="D13"/>
  <c r="C13"/>
  <c r="K26" i="59"/>
  <c r="J26"/>
  <c r="I26"/>
  <c r="H26"/>
  <c r="G26"/>
  <c r="F26"/>
  <c r="E26"/>
  <c r="D26"/>
  <c r="C26"/>
  <c r="K25"/>
  <c r="J25"/>
  <c r="I25"/>
  <c r="H25"/>
  <c r="G25"/>
  <c r="F25"/>
  <c r="E25"/>
  <c r="D25"/>
  <c r="C25"/>
  <c r="K24"/>
  <c r="J24"/>
  <c r="I24"/>
  <c r="H24"/>
  <c r="G24"/>
  <c r="F24"/>
  <c r="E24"/>
  <c r="D24"/>
  <c r="C24"/>
  <c r="K23"/>
  <c r="J23"/>
  <c r="I23"/>
  <c r="H23"/>
  <c r="G23"/>
  <c r="F23"/>
  <c r="E23"/>
  <c r="D23"/>
  <c r="C23"/>
  <c r="K22"/>
  <c r="J22"/>
  <c r="I22"/>
  <c r="H22"/>
  <c r="G22"/>
  <c r="F22"/>
  <c r="E22"/>
  <c r="D22"/>
  <c r="C22"/>
  <c r="K21"/>
  <c r="J21"/>
  <c r="I21"/>
  <c r="H21"/>
  <c r="G21"/>
  <c r="F21"/>
  <c r="E21"/>
  <c r="D21"/>
  <c r="C21"/>
  <c r="K20"/>
  <c r="J20"/>
  <c r="I20"/>
  <c r="H20"/>
  <c r="G20"/>
  <c r="F20"/>
  <c r="E20"/>
  <c r="D20"/>
  <c r="C20"/>
  <c r="K19"/>
  <c r="J19"/>
  <c r="I19"/>
  <c r="H19"/>
  <c r="G19"/>
  <c r="F19"/>
  <c r="E19"/>
  <c r="D19"/>
  <c r="C19"/>
  <c r="K18"/>
  <c r="J18"/>
  <c r="I18"/>
  <c r="H18"/>
  <c r="G18"/>
  <c r="F18"/>
  <c r="E18"/>
  <c r="D18"/>
  <c r="C18"/>
  <c r="K17"/>
  <c r="J17"/>
  <c r="I17"/>
  <c r="H17"/>
  <c r="G17"/>
  <c r="F17"/>
  <c r="E17"/>
  <c r="D17"/>
  <c r="C17"/>
  <c r="K16"/>
  <c r="J16"/>
  <c r="I16"/>
  <c r="H16"/>
  <c r="G16"/>
  <c r="F16"/>
  <c r="E16"/>
  <c r="D16"/>
  <c r="C16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K13"/>
  <c r="J13"/>
  <c r="I13"/>
  <c r="H13"/>
  <c r="G13"/>
  <c r="F13"/>
  <c r="E13"/>
  <c r="D13"/>
  <c r="C13"/>
  <c r="G38" i="58"/>
  <c r="F38"/>
  <c r="E38"/>
  <c r="D38"/>
  <c r="C38"/>
  <c r="G37"/>
  <c r="F37"/>
  <c r="E37"/>
  <c r="D37"/>
  <c r="C37"/>
  <c r="G36"/>
  <c r="F36"/>
  <c r="E36"/>
  <c r="D36"/>
  <c r="C36"/>
  <c r="G35"/>
  <c r="F35"/>
  <c r="E35"/>
  <c r="D35"/>
  <c r="C35"/>
  <c r="G34"/>
  <c r="F34"/>
  <c r="E34"/>
  <c r="D34"/>
  <c r="C34"/>
  <c r="G33"/>
  <c r="F33"/>
  <c r="E33"/>
  <c r="D33"/>
  <c r="C33"/>
  <c r="G32"/>
  <c r="F32"/>
  <c r="E32"/>
  <c r="D32"/>
  <c r="C32"/>
  <c r="G31"/>
  <c r="F31"/>
  <c r="E31"/>
  <c r="D31"/>
  <c r="C31"/>
  <c r="G30"/>
  <c r="F30"/>
  <c r="E30"/>
  <c r="D30"/>
  <c r="C30"/>
  <c r="G29"/>
  <c r="F29"/>
  <c r="E29"/>
  <c r="D29"/>
  <c r="C29"/>
  <c r="G28"/>
  <c r="F28"/>
  <c r="E28"/>
  <c r="D28"/>
  <c r="C28"/>
  <c r="G27"/>
  <c r="F27"/>
  <c r="E27"/>
  <c r="D27"/>
  <c r="C27"/>
  <c r="G26"/>
  <c r="F26"/>
  <c r="E26"/>
  <c r="D26"/>
  <c r="C26"/>
  <c r="G25"/>
  <c r="F25"/>
  <c r="E25"/>
  <c r="D25"/>
  <c r="C25"/>
  <c r="G24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G20"/>
  <c r="F20"/>
  <c r="E20"/>
  <c r="D20"/>
  <c r="C20"/>
  <c r="G19"/>
  <c r="F19"/>
  <c r="E19"/>
  <c r="D19"/>
  <c r="C19"/>
  <c r="G18"/>
  <c r="F18"/>
  <c r="E18"/>
  <c r="D18"/>
  <c r="C18"/>
  <c r="G17"/>
  <c r="F17"/>
  <c r="E17"/>
  <c r="D17"/>
  <c r="C17"/>
  <c r="G16"/>
  <c r="F16"/>
  <c r="E16"/>
  <c r="D16"/>
  <c r="C16"/>
  <c r="G15"/>
  <c r="F15"/>
  <c r="E15"/>
  <c r="D15"/>
  <c r="C15"/>
  <c r="G13"/>
  <c r="F13"/>
  <c r="E13"/>
  <c r="D13"/>
  <c r="C13"/>
  <c r="G27" i="57"/>
  <c r="F27"/>
  <c r="E27"/>
  <c r="D27"/>
  <c r="C27"/>
  <c r="G26"/>
  <c r="F26"/>
  <c r="E26"/>
  <c r="D26"/>
  <c r="C26"/>
  <c r="G25"/>
  <c r="F25"/>
  <c r="E25"/>
  <c r="D25"/>
  <c r="C25"/>
  <c r="G24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G20"/>
  <c r="F20"/>
  <c r="E20"/>
  <c r="D20"/>
  <c r="C20"/>
  <c r="G19"/>
  <c r="F19"/>
  <c r="E19"/>
  <c r="D19"/>
  <c r="C19"/>
  <c r="G18"/>
  <c r="F18"/>
  <c r="E18"/>
  <c r="D18"/>
  <c r="C18"/>
  <c r="G17"/>
  <c r="F17"/>
  <c r="E17"/>
  <c r="D17"/>
  <c r="C17"/>
  <c r="G16"/>
  <c r="F16"/>
  <c r="E16"/>
  <c r="D16"/>
  <c r="C16"/>
  <c r="G15"/>
  <c r="F15"/>
  <c r="E15"/>
  <c r="D15"/>
  <c r="C15"/>
  <c r="G13"/>
  <c r="F13"/>
  <c r="E13"/>
  <c r="D13"/>
  <c r="C13"/>
  <c r="F14" i="62"/>
  <c r="E14"/>
  <c r="D14"/>
  <c r="C14"/>
  <c r="F13"/>
  <c r="E13"/>
  <c r="D13"/>
  <c r="C13"/>
  <c r="G27" i="56"/>
  <c r="F27"/>
  <c r="E27"/>
  <c r="D27"/>
  <c r="C27"/>
  <c r="G26"/>
  <c r="F26"/>
  <c r="E26"/>
  <c r="D26"/>
  <c r="C26"/>
  <c r="G25"/>
  <c r="F25"/>
  <c r="E25"/>
  <c r="D25"/>
  <c r="C25"/>
  <c r="G24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G20"/>
  <c r="F20"/>
  <c r="E20"/>
  <c r="D20"/>
  <c r="C20"/>
  <c r="G19"/>
  <c r="F19"/>
  <c r="E19"/>
  <c r="D19"/>
  <c r="C19"/>
  <c r="G18"/>
  <c r="F18"/>
  <c r="E18"/>
  <c r="D18"/>
  <c r="C18"/>
  <c r="G17"/>
  <c r="F17"/>
  <c r="E17"/>
  <c r="D17"/>
  <c r="C17"/>
  <c r="G16"/>
  <c r="F16"/>
  <c r="E16"/>
  <c r="D16"/>
  <c r="C16"/>
  <c r="G15"/>
  <c r="F15"/>
  <c r="E15"/>
  <c r="D15"/>
  <c r="C15"/>
  <c r="G13"/>
  <c r="F13"/>
  <c r="E13"/>
  <c r="D13"/>
  <c r="C13"/>
  <c r="G27" i="55"/>
  <c r="F27"/>
  <c r="E27"/>
  <c r="D27"/>
  <c r="C27"/>
  <c r="G26"/>
  <c r="F26"/>
  <c r="E26"/>
  <c r="D26"/>
  <c r="C26"/>
  <c r="G25"/>
  <c r="F25"/>
  <c r="E25"/>
  <c r="D25"/>
  <c r="C25"/>
  <c r="G24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G20"/>
  <c r="F20"/>
  <c r="E20"/>
  <c r="D20"/>
  <c r="C20"/>
  <c r="G19"/>
  <c r="F19"/>
  <c r="E19"/>
  <c r="D19"/>
  <c r="C19"/>
  <c r="G18"/>
  <c r="F18"/>
  <c r="E18"/>
  <c r="D18"/>
  <c r="C18"/>
  <c r="G17"/>
  <c r="F17"/>
  <c r="E17"/>
  <c r="D17"/>
  <c r="C17"/>
  <c r="G16"/>
  <c r="F16"/>
  <c r="E16"/>
  <c r="D16"/>
  <c r="C16"/>
  <c r="G15"/>
  <c r="F15"/>
  <c r="E15"/>
  <c r="D15"/>
  <c r="C15"/>
  <c r="G13"/>
  <c r="F13"/>
  <c r="E13"/>
  <c r="D13"/>
  <c r="C13"/>
  <c r="G27" i="54"/>
  <c r="F27"/>
  <c r="E27"/>
  <c r="D27"/>
  <c r="C27"/>
  <c r="G26"/>
  <c r="F26"/>
  <c r="E26"/>
  <c r="D26"/>
  <c r="C26"/>
  <c r="G25"/>
  <c r="F25"/>
  <c r="E25"/>
  <c r="D25"/>
  <c r="C25"/>
  <c r="G24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G20"/>
  <c r="F20"/>
  <c r="E20"/>
  <c r="D20"/>
  <c r="C20"/>
  <c r="G19"/>
  <c r="F19"/>
  <c r="E19"/>
  <c r="D19"/>
  <c r="C19"/>
  <c r="G18"/>
  <c r="F18"/>
  <c r="E18"/>
  <c r="D18"/>
  <c r="C18"/>
  <c r="G17"/>
  <c r="F17"/>
  <c r="E17"/>
  <c r="D17"/>
  <c r="C17"/>
  <c r="G16"/>
  <c r="F16"/>
  <c r="E16"/>
  <c r="D16"/>
  <c r="C16"/>
  <c r="G15"/>
  <c r="F15"/>
  <c r="E15"/>
  <c r="D15"/>
  <c r="C15"/>
  <c r="G13"/>
  <c r="F13"/>
  <c r="E13"/>
  <c r="D13"/>
  <c r="C13"/>
  <c r="G27" i="53"/>
  <c r="F27"/>
  <c r="E27"/>
  <c r="D27"/>
  <c r="C27"/>
  <c r="G26"/>
  <c r="F26"/>
  <c r="E26"/>
  <c r="D26"/>
  <c r="C26"/>
  <c r="G25"/>
  <c r="F25"/>
  <c r="E25"/>
  <c r="D25"/>
  <c r="C25"/>
  <c r="G24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G20"/>
  <c r="F20"/>
  <c r="E20"/>
  <c r="D20"/>
  <c r="C20"/>
  <c r="G19"/>
  <c r="F19"/>
  <c r="E19"/>
  <c r="D19"/>
  <c r="C19"/>
  <c r="G18"/>
  <c r="F18"/>
  <c r="E18"/>
  <c r="D18"/>
  <c r="C18"/>
  <c r="G17"/>
  <c r="F17"/>
  <c r="E17"/>
  <c r="D17"/>
  <c r="C17"/>
  <c r="G16"/>
  <c r="F16"/>
  <c r="E16"/>
  <c r="D16"/>
  <c r="C16"/>
  <c r="G15"/>
  <c r="F15"/>
  <c r="E15"/>
  <c r="D15"/>
  <c r="C15"/>
  <c r="G13"/>
  <c r="F13"/>
  <c r="E13"/>
  <c r="D13"/>
  <c r="C13"/>
  <c r="G27" i="52"/>
  <c r="F27"/>
  <c r="E27"/>
  <c r="D27"/>
  <c r="C27"/>
  <c r="G26"/>
  <c r="F26"/>
  <c r="E26"/>
  <c r="D26"/>
  <c r="C26"/>
  <c r="G25"/>
  <c r="F25"/>
  <c r="E25"/>
  <c r="D25"/>
  <c r="C25"/>
  <c r="G24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G20"/>
  <c r="F20"/>
  <c r="E20"/>
  <c r="D20"/>
  <c r="C20"/>
  <c r="G19"/>
  <c r="F19"/>
  <c r="E19"/>
  <c r="D19"/>
  <c r="C19"/>
  <c r="G18"/>
  <c r="F18"/>
  <c r="E18"/>
  <c r="D18"/>
  <c r="C18"/>
  <c r="G17"/>
  <c r="F17"/>
  <c r="E17"/>
  <c r="D17"/>
  <c r="C17"/>
  <c r="G16"/>
  <c r="F16"/>
  <c r="E16"/>
  <c r="D16"/>
  <c r="C16"/>
  <c r="G15"/>
  <c r="F15"/>
  <c r="E15"/>
  <c r="D15"/>
  <c r="C15"/>
  <c r="G13"/>
  <c r="F13"/>
  <c r="E13"/>
  <c r="D13"/>
  <c r="C13"/>
  <c r="G27" i="51"/>
  <c r="F27"/>
  <c r="E27"/>
  <c r="D27"/>
  <c r="C27"/>
  <c r="G26"/>
  <c r="F26"/>
  <c r="E26"/>
  <c r="D26"/>
  <c r="C26"/>
  <c r="G25"/>
  <c r="F25"/>
  <c r="E25"/>
  <c r="D25"/>
  <c r="C25"/>
  <c r="G24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G20"/>
  <c r="F20"/>
  <c r="E20"/>
  <c r="D20"/>
  <c r="C20"/>
  <c r="G19"/>
  <c r="F19"/>
  <c r="E19"/>
  <c r="D19"/>
  <c r="C19"/>
  <c r="G18"/>
  <c r="F18"/>
  <c r="E18"/>
  <c r="D18"/>
  <c r="C18"/>
  <c r="G17"/>
  <c r="F17"/>
  <c r="E17"/>
  <c r="D17"/>
  <c r="C17"/>
  <c r="G16"/>
  <c r="F16"/>
  <c r="E16"/>
  <c r="D16"/>
  <c r="C16"/>
  <c r="G15"/>
  <c r="F15"/>
  <c r="E15"/>
  <c r="D15"/>
  <c r="C15"/>
  <c r="G13"/>
  <c r="F13"/>
  <c r="E13"/>
  <c r="D13"/>
  <c r="C13"/>
  <c r="G27" i="50"/>
  <c r="F27"/>
  <c r="E27"/>
  <c r="D27"/>
  <c r="C27"/>
  <c r="G26"/>
  <c r="F26"/>
  <c r="E26"/>
  <c r="D26"/>
  <c r="C26"/>
  <c r="G25"/>
  <c r="F25"/>
  <c r="E25"/>
  <c r="D25"/>
  <c r="C25"/>
  <c r="G24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G20"/>
  <c r="F20"/>
  <c r="E20"/>
  <c r="D20"/>
  <c r="C20"/>
  <c r="G19"/>
  <c r="F19"/>
  <c r="E19"/>
  <c r="D19"/>
  <c r="C19"/>
  <c r="G18"/>
  <c r="F18"/>
  <c r="E18"/>
  <c r="D18"/>
  <c r="C18"/>
  <c r="G17"/>
  <c r="F17"/>
  <c r="E17"/>
  <c r="D17"/>
  <c r="C17"/>
  <c r="G16"/>
  <c r="F16"/>
  <c r="E16"/>
  <c r="D16"/>
  <c r="C16"/>
  <c r="G15"/>
  <c r="F15"/>
  <c r="E15"/>
  <c r="D15"/>
  <c r="C15"/>
  <c r="G13"/>
  <c r="F13"/>
  <c r="E13"/>
  <c r="D13"/>
  <c r="C13"/>
  <c r="G27" i="49"/>
  <c r="F27"/>
  <c r="E27"/>
  <c r="D27"/>
  <c r="C27"/>
  <c r="G26"/>
  <c r="F26"/>
  <c r="E26"/>
  <c r="D26"/>
  <c r="C26"/>
  <c r="G25"/>
  <c r="F25"/>
  <c r="E25"/>
  <c r="D25"/>
  <c r="C25"/>
  <c r="G24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G20"/>
  <c r="F20"/>
  <c r="E20"/>
  <c r="D20"/>
  <c r="C20"/>
  <c r="G19"/>
  <c r="F19"/>
  <c r="E19"/>
  <c r="D19"/>
  <c r="C19"/>
  <c r="G18"/>
  <c r="F18"/>
  <c r="E18"/>
  <c r="D18"/>
  <c r="C18"/>
  <c r="G17"/>
  <c r="F17"/>
  <c r="E17"/>
  <c r="D17"/>
  <c r="C17"/>
  <c r="G16"/>
  <c r="F16"/>
  <c r="E16"/>
  <c r="D16"/>
  <c r="C16"/>
  <c r="G15"/>
  <c r="F15"/>
  <c r="E15"/>
  <c r="D15"/>
  <c r="C15"/>
  <c r="G13"/>
  <c r="F13"/>
  <c r="E13"/>
  <c r="D13"/>
  <c r="C13"/>
  <c r="G27" i="48"/>
  <c r="F27"/>
  <c r="E27"/>
  <c r="D27"/>
  <c r="C27"/>
  <c r="G26"/>
  <c r="F26"/>
  <c r="E26"/>
  <c r="D26"/>
  <c r="C26"/>
  <c r="G25"/>
  <c r="F25"/>
  <c r="E25"/>
  <c r="D25"/>
  <c r="C25"/>
  <c r="G24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G20"/>
  <c r="F20"/>
  <c r="E20"/>
  <c r="D20"/>
  <c r="C20"/>
  <c r="G19"/>
  <c r="F19"/>
  <c r="E19"/>
  <c r="D19"/>
  <c r="C19"/>
  <c r="G18"/>
  <c r="F18"/>
  <c r="E18"/>
  <c r="D18"/>
  <c r="C18"/>
  <c r="G17"/>
  <c r="F17"/>
  <c r="E17"/>
  <c r="D17"/>
  <c r="C17"/>
  <c r="G16"/>
  <c r="F16"/>
  <c r="E16"/>
  <c r="D16"/>
  <c r="C16"/>
  <c r="G15"/>
  <c r="F15"/>
  <c r="E15"/>
  <c r="D15"/>
  <c r="C15"/>
  <c r="G13"/>
  <c r="F13"/>
  <c r="E13"/>
  <c r="D13"/>
  <c r="C13"/>
  <c r="F22" i="61"/>
  <c r="E22"/>
  <c r="D22"/>
  <c r="C22"/>
  <c r="F21"/>
  <c r="E21"/>
  <c r="D21"/>
  <c r="C21"/>
  <c r="F20"/>
  <c r="E20"/>
  <c r="D20"/>
  <c r="C20"/>
  <c r="F19"/>
  <c r="E19"/>
  <c r="D19"/>
  <c r="C19"/>
  <c r="F18"/>
  <c r="E18"/>
  <c r="D18"/>
  <c r="C18"/>
  <c r="F17"/>
  <c r="E17"/>
  <c r="D17"/>
  <c r="C17"/>
  <c r="F16"/>
  <c r="E16"/>
  <c r="D16"/>
  <c r="C16"/>
  <c r="F15"/>
  <c r="E15"/>
  <c r="D15"/>
  <c r="C15"/>
  <c r="F14"/>
  <c r="E14"/>
  <c r="D14"/>
  <c r="C14"/>
  <c r="F13"/>
  <c r="E13"/>
  <c r="D13"/>
  <c r="C13"/>
  <c r="G38" i="47"/>
  <c r="F38"/>
  <c r="E38"/>
  <c r="D38"/>
  <c r="C38"/>
  <c r="G37"/>
  <c r="F37"/>
  <c r="E37"/>
  <c r="D37"/>
  <c r="C37"/>
  <c r="G36"/>
  <c r="F36"/>
  <c r="E36"/>
  <c r="D36"/>
  <c r="C36"/>
  <c r="G35"/>
  <c r="F35"/>
  <c r="E35"/>
  <c r="D35"/>
  <c r="C35"/>
  <c r="G34"/>
  <c r="F34"/>
  <c r="E34"/>
  <c r="D34"/>
  <c r="C34"/>
  <c r="G33"/>
  <c r="F33"/>
  <c r="E33"/>
  <c r="D33"/>
  <c r="C33"/>
  <c r="G32"/>
  <c r="F32"/>
  <c r="E32"/>
  <c r="D32"/>
  <c r="C32"/>
  <c r="G31"/>
  <c r="F31"/>
  <c r="E31"/>
  <c r="D31"/>
  <c r="C31"/>
  <c r="G30"/>
  <c r="F30"/>
  <c r="E30"/>
  <c r="D30"/>
  <c r="C30"/>
  <c r="G29"/>
  <c r="F29"/>
  <c r="E29"/>
  <c r="D29"/>
  <c r="C29"/>
  <c r="G28"/>
  <c r="F28"/>
  <c r="E28"/>
  <c r="D28"/>
  <c r="C28"/>
  <c r="G27"/>
  <c r="F27"/>
  <c r="E27"/>
  <c r="D27"/>
  <c r="C27"/>
  <c r="G26"/>
  <c r="F26"/>
  <c r="E26"/>
  <c r="D26"/>
  <c r="C26"/>
  <c r="G25"/>
  <c r="F25"/>
  <c r="E25"/>
  <c r="D25"/>
  <c r="C25"/>
  <c r="G24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G20"/>
  <c r="F20"/>
  <c r="E20"/>
  <c r="D20"/>
  <c r="C20"/>
  <c r="G19"/>
  <c r="F19"/>
  <c r="E19"/>
  <c r="D19"/>
  <c r="C19"/>
  <c r="G18"/>
  <c r="F18"/>
  <c r="E18"/>
  <c r="D18"/>
  <c r="C18"/>
  <c r="G17"/>
  <c r="F17"/>
  <c r="E17"/>
  <c r="D17"/>
  <c r="C17"/>
  <c r="G16"/>
  <c r="F16"/>
  <c r="E16"/>
  <c r="D16"/>
  <c r="C16"/>
  <c r="G15"/>
  <c r="F15"/>
  <c r="E15"/>
  <c r="D15"/>
  <c r="C15"/>
  <c r="G13"/>
  <c r="F13"/>
  <c r="E13"/>
  <c r="D13"/>
  <c r="C13"/>
  <c r="G38" i="46"/>
  <c r="F38"/>
  <c r="E38"/>
  <c r="D38"/>
  <c r="C38"/>
  <c r="G37"/>
  <c r="F37"/>
  <c r="E37"/>
  <c r="D37"/>
  <c r="C37"/>
  <c r="G36"/>
  <c r="F36"/>
  <c r="E36"/>
  <c r="D36"/>
  <c r="C36"/>
  <c r="G35"/>
  <c r="F35"/>
  <c r="E35"/>
  <c r="D35"/>
  <c r="C35"/>
  <c r="G34"/>
  <c r="F34"/>
  <c r="E34"/>
  <c r="D34"/>
  <c r="C34"/>
  <c r="G33"/>
  <c r="F33"/>
  <c r="E33"/>
  <c r="D33"/>
  <c r="C33"/>
  <c r="G32"/>
  <c r="F32"/>
  <c r="E32"/>
  <c r="D32"/>
  <c r="C32"/>
  <c r="G31"/>
  <c r="F31"/>
  <c r="E31"/>
  <c r="D31"/>
  <c r="C31"/>
  <c r="G30"/>
  <c r="F30"/>
  <c r="E30"/>
  <c r="D30"/>
  <c r="C30"/>
  <c r="G29"/>
  <c r="F29"/>
  <c r="E29"/>
  <c r="D29"/>
  <c r="C29"/>
  <c r="G28"/>
  <c r="F28"/>
  <c r="E28"/>
  <c r="D28"/>
  <c r="C28"/>
  <c r="G27"/>
  <c r="F27"/>
  <c r="E27"/>
  <c r="D27"/>
  <c r="C27"/>
  <c r="G26"/>
  <c r="F26"/>
  <c r="E26"/>
  <c r="D26"/>
  <c r="C26"/>
  <c r="G25"/>
  <c r="F25"/>
  <c r="E25"/>
  <c r="D25"/>
  <c r="C25"/>
  <c r="G24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G20"/>
  <c r="F20"/>
  <c r="E20"/>
  <c r="D20"/>
  <c r="C20"/>
  <c r="G19"/>
  <c r="F19"/>
  <c r="E19"/>
  <c r="D19"/>
  <c r="C19"/>
  <c r="G18"/>
  <c r="F18"/>
  <c r="E18"/>
  <c r="D18"/>
  <c r="C18"/>
  <c r="G17"/>
  <c r="F17"/>
  <c r="E17"/>
  <c r="D17"/>
  <c r="C17"/>
  <c r="G16"/>
  <c r="F16"/>
  <c r="E16"/>
  <c r="D16"/>
  <c r="C16"/>
  <c r="G15"/>
  <c r="F15"/>
  <c r="E15"/>
  <c r="D15"/>
  <c r="C15"/>
  <c r="G13"/>
  <c r="F13"/>
  <c r="E13"/>
  <c r="D13"/>
  <c r="C13"/>
  <c r="G38" i="45"/>
  <c r="F38"/>
  <c r="E38"/>
  <c r="D38"/>
  <c r="C38"/>
  <c r="G37"/>
  <c r="F37"/>
  <c r="E37"/>
  <c r="D37"/>
  <c r="C37"/>
  <c r="G36"/>
  <c r="F36"/>
  <c r="E36"/>
  <c r="D36"/>
  <c r="C36"/>
  <c r="G35"/>
  <c r="F35"/>
  <c r="E35"/>
  <c r="D35"/>
  <c r="C35"/>
  <c r="G34"/>
  <c r="F34"/>
  <c r="E34"/>
  <c r="D34"/>
  <c r="C34"/>
  <c r="G33"/>
  <c r="F33"/>
  <c r="E33"/>
  <c r="D33"/>
  <c r="C33"/>
  <c r="G32"/>
  <c r="F32"/>
  <c r="E32"/>
  <c r="D32"/>
  <c r="C32"/>
  <c r="G31"/>
  <c r="F31"/>
  <c r="E31"/>
  <c r="D31"/>
  <c r="C31"/>
  <c r="G30"/>
  <c r="F30"/>
  <c r="E30"/>
  <c r="D30"/>
  <c r="C30"/>
  <c r="G29"/>
  <c r="F29"/>
  <c r="E29"/>
  <c r="D29"/>
  <c r="C29"/>
  <c r="G28"/>
  <c r="F28"/>
  <c r="E28"/>
  <c r="D28"/>
  <c r="C28"/>
  <c r="G27"/>
  <c r="F27"/>
  <c r="E27"/>
  <c r="D27"/>
  <c r="C27"/>
  <c r="G26"/>
  <c r="F26"/>
  <c r="E26"/>
  <c r="D26"/>
  <c r="C26"/>
  <c r="G25"/>
  <c r="F25"/>
  <c r="E25"/>
  <c r="D25"/>
  <c r="C25"/>
  <c r="G24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G20"/>
  <c r="F20"/>
  <c r="E20"/>
  <c r="D20"/>
  <c r="C20"/>
  <c r="G19"/>
  <c r="F19"/>
  <c r="E19"/>
  <c r="D19"/>
  <c r="C19"/>
  <c r="G18"/>
  <c r="F18"/>
  <c r="E18"/>
  <c r="D18"/>
  <c r="C18"/>
  <c r="G17"/>
  <c r="F17"/>
  <c r="E17"/>
  <c r="D17"/>
  <c r="C17"/>
  <c r="G16"/>
  <c r="F16"/>
  <c r="E16"/>
  <c r="D16"/>
  <c r="C16"/>
  <c r="G15"/>
  <c r="F15"/>
  <c r="E15"/>
  <c r="D15"/>
  <c r="C15"/>
  <c r="G13"/>
  <c r="F13"/>
  <c r="E13"/>
  <c r="D13"/>
  <c r="C13"/>
  <c r="G38" i="44"/>
  <c r="F38"/>
  <c r="E38"/>
  <c r="D38"/>
  <c r="C38"/>
  <c r="G37"/>
  <c r="F37"/>
  <c r="E37"/>
  <c r="D37"/>
  <c r="C37"/>
  <c r="G36"/>
  <c r="F36"/>
  <c r="E36"/>
  <c r="D36"/>
  <c r="C36"/>
  <c r="G35"/>
  <c r="F35"/>
  <c r="E35"/>
  <c r="D35"/>
  <c r="C35"/>
  <c r="G34"/>
  <c r="F34"/>
  <c r="E34"/>
  <c r="D34"/>
  <c r="C34"/>
  <c r="G33"/>
  <c r="F33"/>
  <c r="E33"/>
  <c r="D33"/>
  <c r="C33"/>
  <c r="G32"/>
  <c r="F32"/>
  <c r="E32"/>
  <c r="D32"/>
  <c r="C32"/>
  <c r="G31"/>
  <c r="F31"/>
  <c r="E31"/>
  <c r="D31"/>
  <c r="C31"/>
  <c r="G30"/>
  <c r="F30"/>
  <c r="E30"/>
  <c r="D30"/>
  <c r="C30"/>
  <c r="G29"/>
  <c r="F29"/>
  <c r="E29"/>
  <c r="D29"/>
  <c r="C29"/>
  <c r="G28"/>
  <c r="F28"/>
  <c r="E28"/>
  <c r="D28"/>
  <c r="C28"/>
  <c r="G27"/>
  <c r="F27"/>
  <c r="E27"/>
  <c r="D27"/>
  <c r="C27"/>
  <c r="G26"/>
  <c r="F26"/>
  <c r="E26"/>
  <c r="D26"/>
  <c r="C26"/>
  <c r="G25"/>
  <c r="F25"/>
  <c r="E25"/>
  <c r="D25"/>
  <c r="C25"/>
  <c r="G24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G20"/>
  <c r="F20"/>
  <c r="E20"/>
  <c r="D20"/>
  <c r="C20"/>
  <c r="G19"/>
  <c r="F19"/>
  <c r="E19"/>
  <c r="D19"/>
  <c r="C19"/>
  <c r="G18"/>
  <c r="F18"/>
  <c r="E18"/>
  <c r="D18"/>
  <c r="C18"/>
  <c r="G17"/>
  <c r="F17"/>
  <c r="E17"/>
  <c r="D17"/>
  <c r="C17"/>
  <c r="G16"/>
  <c r="F16"/>
  <c r="E16"/>
  <c r="D16"/>
  <c r="C16"/>
  <c r="G15"/>
  <c r="F15"/>
  <c r="E15"/>
  <c r="D15"/>
  <c r="C15"/>
  <c r="G13"/>
  <c r="F13"/>
  <c r="E13"/>
  <c r="D13"/>
  <c r="C13"/>
  <c r="G38" i="43"/>
  <c r="F38"/>
  <c r="E38"/>
  <c r="D38"/>
  <c r="C38"/>
  <c r="G37"/>
  <c r="F37"/>
  <c r="E37"/>
  <c r="D37"/>
  <c r="C37"/>
  <c r="G36"/>
  <c r="F36"/>
  <c r="E36"/>
  <c r="D36"/>
  <c r="C36"/>
  <c r="G35"/>
  <c r="F35"/>
  <c r="E35"/>
  <c r="D35"/>
  <c r="C35"/>
  <c r="G34"/>
  <c r="F34"/>
  <c r="E34"/>
  <c r="D34"/>
  <c r="C34"/>
  <c r="G33"/>
  <c r="F33"/>
  <c r="E33"/>
  <c r="D33"/>
  <c r="C33"/>
  <c r="G32"/>
  <c r="F32"/>
  <c r="E32"/>
  <c r="D32"/>
  <c r="C32"/>
  <c r="G31"/>
  <c r="F31"/>
  <c r="E31"/>
  <c r="D31"/>
  <c r="C31"/>
  <c r="G30"/>
  <c r="F30"/>
  <c r="E30"/>
  <c r="D30"/>
  <c r="C30"/>
  <c r="G29"/>
  <c r="F29"/>
  <c r="E29"/>
  <c r="D29"/>
  <c r="C29"/>
  <c r="G28"/>
  <c r="F28"/>
  <c r="E28"/>
  <c r="D28"/>
  <c r="C28"/>
  <c r="G27"/>
  <c r="F27"/>
  <c r="E27"/>
  <c r="D27"/>
  <c r="C27"/>
  <c r="G26"/>
  <c r="F26"/>
  <c r="E26"/>
  <c r="D26"/>
  <c r="C26"/>
  <c r="G25"/>
  <c r="F25"/>
  <c r="E25"/>
  <c r="D25"/>
  <c r="C25"/>
  <c r="G24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G20"/>
  <c r="F20"/>
  <c r="E20"/>
  <c r="D20"/>
  <c r="C20"/>
  <c r="G19"/>
  <c r="F19"/>
  <c r="E19"/>
  <c r="D19"/>
  <c r="C19"/>
  <c r="G18"/>
  <c r="F18"/>
  <c r="E18"/>
  <c r="D18"/>
  <c r="C18"/>
  <c r="G17"/>
  <c r="F17"/>
  <c r="E17"/>
  <c r="D17"/>
  <c r="C17"/>
  <c r="G16"/>
  <c r="F16"/>
  <c r="E16"/>
  <c r="D16"/>
  <c r="C16"/>
  <c r="G15"/>
  <c r="F15"/>
  <c r="E15"/>
  <c r="D15"/>
  <c r="C15"/>
  <c r="G13"/>
  <c r="F13"/>
  <c r="E13"/>
  <c r="D13"/>
  <c r="C13"/>
  <c r="G38" i="42"/>
  <c r="F38"/>
  <c r="E38"/>
  <c r="D38"/>
  <c r="C38"/>
  <c r="G37"/>
  <c r="F37"/>
  <c r="E37"/>
  <c r="D37"/>
  <c r="C37"/>
  <c r="G36"/>
  <c r="F36"/>
  <c r="E36"/>
  <c r="D36"/>
  <c r="C36"/>
  <c r="G35"/>
  <c r="F35"/>
  <c r="E35"/>
  <c r="D35"/>
  <c r="C35"/>
  <c r="G34"/>
  <c r="F34"/>
  <c r="E34"/>
  <c r="D34"/>
  <c r="C34"/>
  <c r="G33"/>
  <c r="F33"/>
  <c r="E33"/>
  <c r="D33"/>
  <c r="C33"/>
  <c r="G32"/>
  <c r="F32"/>
  <c r="E32"/>
  <c r="D32"/>
  <c r="C32"/>
  <c r="G31"/>
  <c r="F31"/>
  <c r="E31"/>
  <c r="D31"/>
  <c r="C31"/>
  <c r="G30"/>
  <c r="F30"/>
  <c r="E30"/>
  <c r="D30"/>
  <c r="C30"/>
  <c r="G29"/>
  <c r="F29"/>
  <c r="E29"/>
  <c r="D29"/>
  <c r="C29"/>
  <c r="G28"/>
  <c r="F28"/>
  <c r="E28"/>
  <c r="D28"/>
  <c r="C28"/>
  <c r="G27"/>
  <c r="F27"/>
  <c r="E27"/>
  <c r="D27"/>
  <c r="C27"/>
  <c r="G26"/>
  <c r="F26"/>
  <c r="E26"/>
  <c r="D26"/>
  <c r="C26"/>
  <c r="G25"/>
  <c r="F25"/>
  <c r="E25"/>
  <c r="D25"/>
  <c r="C25"/>
  <c r="G24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G20"/>
  <c r="F20"/>
  <c r="E20"/>
  <c r="D20"/>
  <c r="C20"/>
  <c r="G19"/>
  <c r="F19"/>
  <c r="E19"/>
  <c r="D19"/>
  <c r="C19"/>
  <c r="G18"/>
  <c r="F18"/>
  <c r="E18"/>
  <c r="D18"/>
  <c r="C18"/>
  <c r="G17"/>
  <c r="F17"/>
  <c r="E17"/>
  <c r="D17"/>
  <c r="C17"/>
  <c r="G16"/>
  <c r="F16"/>
  <c r="E16"/>
  <c r="D16"/>
  <c r="C16"/>
  <c r="G15"/>
  <c r="F15"/>
  <c r="E15"/>
  <c r="D15"/>
  <c r="C15"/>
  <c r="G13"/>
  <c r="F13"/>
  <c r="E13"/>
  <c r="D13"/>
  <c r="C13"/>
  <c r="G38" i="41"/>
  <c r="F38"/>
  <c r="E38"/>
  <c r="D38"/>
  <c r="C38"/>
  <c r="G37"/>
  <c r="F37"/>
  <c r="E37"/>
  <c r="D37"/>
  <c r="C37"/>
  <c r="G36"/>
  <c r="F36"/>
  <c r="E36"/>
  <c r="D36"/>
  <c r="C36"/>
  <c r="G35"/>
  <c r="F35"/>
  <c r="E35"/>
  <c r="D35"/>
  <c r="C35"/>
  <c r="G34"/>
  <c r="F34"/>
  <c r="E34"/>
  <c r="D34"/>
  <c r="C34"/>
  <c r="G33"/>
  <c r="F33"/>
  <c r="E33"/>
  <c r="D33"/>
  <c r="C33"/>
  <c r="G32"/>
  <c r="F32"/>
  <c r="E32"/>
  <c r="D32"/>
  <c r="C32"/>
  <c r="G31"/>
  <c r="F31"/>
  <c r="E31"/>
  <c r="D31"/>
  <c r="C31"/>
  <c r="G30"/>
  <c r="F30"/>
  <c r="E30"/>
  <c r="D30"/>
  <c r="C30"/>
  <c r="G29"/>
  <c r="F29"/>
  <c r="E29"/>
  <c r="D29"/>
  <c r="C29"/>
  <c r="G28"/>
  <c r="F28"/>
  <c r="E28"/>
  <c r="D28"/>
  <c r="C28"/>
  <c r="G27"/>
  <c r="F27"/>
  <c r="E27"/>
  <c r="D27"/>
  <c r="C27"/>
  <c r="G26"/>
  <c r="F26"/>
  <c r="E26"/>
  <c r="D26"/>
  <c r="C26"/>
  <c r="G25"/>
  <c r="F25"/>
  <c r="E25"/>
  <c r="D25"/>
  <c r="C25"/>
  <c r="G24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G20"/>
  <c r="F20"/>
  <c r="E20"/>
  <c r="D20"/>
  <c r="C20"/>
  <c r="G19"/>
  <c r="F19"/>
  <c r="E19"/>
  <c r="D19"/>
  <c r="C19"/>
  <c r="G18"/>
  <c r="F18"/>
  <c r="E18"/>
  <c r="D18"/>
  <c r="C18"/>
  <c r="G17"/>
  <c r="F17"/>
  <c r="E17"/>
  <c r="D17"/>
  <c r="C17"/>
  <c r="G16"/>
  <c r="F16"/>
  <c r="E16"/>
  <c r="D16"/>
  <c r="C16"/>
  <c r="G15"/>
  <c r="F15"/>
  <c r="E15"/>
  <c r="D15"/>
  <c r="C15"/>
  <c r="G13"/>
  <c r="F13"/>
  <c r="E13"/>
  <c r="D13"/>
  <c r="C13"/>
  <c r="G38" i="40"/>
  <c r="F38"/>
  <c r="E38"/>
  <c r="D38"/>
  <c r="C38"/>
  <c r="G37"/>
  <c r="F37"/>
  <c r="E37"/>
  <c r="D37"/>
  <c r="C37"/>
  <c r="G36"/>
  <c r="F36"/>
  <c r="E36"/>
  <c r="D36"/>
  <c r="C36"/>
  <c r="G35"/>
  <c r="F35"/>
  <c r="E35"/>
  <c r="D35"/>
  <c r="C35"/>
  <c r="G34"/>
  <c r="F34"/>
  <c r="E34"/>
  <c r="D34"/>
  <c r="C34"/>
  <c r="G33"/>
  <c r="F33"/>
  <c r="E33"/>
  <c r="D33"/>
  <c r="C33"/>
  <c r="G32"/>
  <c r="F32"/>
  <c r="E32"/>
  <c r="D32"/>
  <c r="C32"/>
  <c r="G31"/>
  <c r="F31"/>
  <c r="E31"/>
  <c r="D31"/>
  <c r="C31"/>
  <c r="G30"/>
  <c r="F30"/>
  <c r="E30"/>
  <c r="D30"/>
  <c r="C30"/>
  <c r="G29"/>
  <c r="F29"/>
  <c r="E29"/>
  <c r="D29"/>
  <c r="C29"/>
  <c r="G28"/>
  <c r="F28"/>
  <c r="E28"/>
  <c r="D28"/>
  <c r="C28"/>
  <c r="G27"/>
  <c r="F27"/>
  <c r="E27"/>
  <c r="D27"/>
  <c r="C27"/>
  <c r="G26"/>
  <c r="F26"/>
  <c r="E26"/>
  <c r="D26"/>
  <c r="C26"/>
  <c r="G25"/>
  <c r="F25"/>
  <c r="E25"/>
  <c r="D25"/>
  <c r="C25"/>
  <c r="G24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G20"/>
  <c r="F20"/>
  <c r="E20"/>
  <c r="D20"/>
  <c r="C20"/>
  <c r="G19"/>
  <c r="F19"/>
  <c r="E19"/>
  <c r="D19"/>
  <c r="C19"/>
  <c r="G18"/>
  <c r="F18"/>
  <c r="E18"/>
  <c r="D18"/>
  <c r="C18"/>
  <c r="G17"/>
  <c r="F17"/>
  <c r="E17"/>
  <c r="D17"/>
  <c r="C17"/>
  <c r="G16"/>
  <c r="F16"/>
  <c r="E16"/>
  <c r="D16"/>
  <c r="C16"/>
  <c r="G15"/>
  <c r="F15"/>
  <c r="E15"/>
  <c r="D15"/>
  <c r="C15"/>
  <c r="G13"/>
  <c r="F13"/>
  <c r="E13"/>
  <c r="D13"/>
  <c r="C13"/>
  <c r="G38" i="39"/>
  <c r="F38"/>
  <c r="E38"/>
  <c r="D38"/>
  <c r="C38"/>
  <c r="G37"/>
  <c r="F37"/>
  <c r="E37"/>
  <c r="D37"/>
  <c r="C37"/>
  <c r="G36"/>
  <c r="F36"/>
  <c r="E36"/>
  <c r="D36"/>
  <c r="C36"/>
  <c r="G35"/>
  <c r="F35"/>
  <c r="E35"/>
  <c r="D35"/>
  <c r="C35"/>
  <c r="G34"/>
  <c r="F34"/>
  <c r="E34"/>
  <c r="D34"/>
  <c r="C34"/>
  <c r="G33"/>
  <c r="F33"/>
  <c r="E33"/>
  <c r="D33"/>
  <c r="C33"/>
  <c r="G32"/>
  <c r="F32"/>
  <c r="E32"/>
  <c r="D32"/>
  <c r="C32"/>
  <c r="G31"/>
  <c r="F31"/>
  <c r="E31"/>
  <c r="D31"/>
  <c r="C31"/>
  <c r="G30"/>
  <c r="F30"/>
  <c r="E30"/>
  <c r="D30"/>
  <c r="C30"/>
  <c r="G29"/>
  <c r="F29"/>
  <c r="E29"/>
  <c r="D29"/>
  <c r="C29"/>
  <c r="G28"/>
  <c r="F28"/>
  <c r="E28"/>
  <c r="D28"/>
  <c r="C28"/>
  <c r="G27"/>
  <c r="F27"/>
  <c r="E27"/>
  <c r="D27"/>
  <c r="C27"/>
  <c r="G26"/>
  <c r="F26"/>
  <c r="E26"/>
  <c r="D26"/>
  <c r="C26"/>
  <c r="G25"/>
  <c r="F25"/>
  <c r="E25"/>
  <c r="D25"/>
  <c r="C25"/>
  <c r="G24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G20"/>
  <c r="F20"/>
  <c r="E20"/>
  <c r="D20"/>
  <c r="C20"/>
  <c r="G19"/>
  <c r="F19"/>
  <c r="E19"/>
  <c r="D19"/>
  <c r="C19"/>
  <c r="G18"/>
  <c r="F18"/>
  <c r="E18"/>
  <c r="D18"/>
  <c r="C18"/>
  <c r="G17"/>
  <c r="F17"/>
  <c r="E17"/>
  <c r="D17"/>
  <c r="C17"/>
  <c r="G16"/>
  <c r="F16"/>
  <c r="E16"/>
  <c r="D16"/>
  <c r="C16"/>
  <c r="G15"/>
  <c r="F15"/>
  <c r="E15"/>
  <c r="D15"/>
  <c r="C15"/>
  <c r="G13"/>
  <c r="F13"/>
  <c r="E13"/>
  <c r="D13"/>
  <c r="C13"/>
  <c r="G38" i="38"/>
  <c r="F38"/>
  <c r="E38"/>
  <c r="D38"/>
  <c r="C38"/>
  <c r="G37"/>
  <c r="F37"/>
  <c r="E37"/>
  <c r="D37"/>
  <c r="C37"/>
  <c r="G36"/>
  <c r="F36"/>
  <c r="E36"/>
  <c r="D36"/>
  <c r="C36"/>
  <c r="G35"/>
  <c r="F35"/>
  <c r="E35"/>
  <c r="D35"/>
  <c r="C35"/>
  <c r="G34"/>
  <c r="F34"/>
  <c r="E34"/>
  <c r="D34"/>
  <c r="C34"/>
  <c r="G33"/>
  <c r="F33"/>
  <c r="E33"/>
  <c r="D33"/>
  <c r="C33"/>
  <c r="G32"/>
  <c r="F32"/>
  <c r="E32"/>
  <c r="D32"/>
  <c r="C32"/>
  <c r="G31"/>
  <c r="F31"/>
  <c r="E31"/>
  <c r="D31"/>
  <c r="C31"/>
  <c r="G30"/>
  <c r="F30"/>
  <c r="E30"/>
  <c r="D30"/>
  <c r="C30"/>
  <c r="G29"/>
  <c r="F29"/>
  <c r="E29"/>
  <c r="D29"/>
  <c r="C29"/>
  <c r="G28"/>
  <c r="F28"/>
  <c r="E28"/>
  <c r="D28"/>
  <c r="C28"/>
  <c r="G27"/>
  <c r="F27"/>
  <c r="E27"/>
  <c r="D27"/>
  <c r="C27"/>
  <c r="G26"/>
  <c r="F26"/>
  <c r="E26"/>
  <c r="D26"/>
  <c r="C26"/>
  <c r="G25"/>
  <c r="F25"/>
  <c r="E25"/>
  <c r="D25"/>
  <c r="C25"/>
  <c r="G24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G20"/>
  <c r="F20"/>
  <c r="E20"/>
  <c r="D20"/>
  <c r="C20"/>
  <c r="G19"/>
  <c r="F19"/>
  <c r="E19"/>
  <c r="D19"/>
  <c r="C19"/>
  <c r="G18"/>
  <c r="F18"/>
  <c r="E18"/>
  <c r="D18"/>
  <c r="C18"/>
  <c r="G17"/>
  <c r="F17"/>
  <c r="E17"/>
  <c r="D17"/>
  <c r="C17"/>
  <c r="G16"/>
  <c r="F16"/>
  <c r="E16"/>
  <c r="D16"/>
  <c r="C16"/>
  <c r="G15"/>
  <c r="F15"/>
  <c r="E15"/>
  <c r="D15"/>
  <c r="C15"/>
  <c r="G13"/>
  <c r="F13"/>
  <c r="E13"/>
  <c r="D13"/>
  <c r="C13"/>
  <c r="G38" i="37"/>
  <c r="F38"/>
  <c r="E38"/>
  <c r="D38"/>
  <c r="C38"/>
  <c r="G37"/>
  <c r="F37"/>
  <c r="E37"/>
  <c r="D37"/>
  <c r="C37"/>
  <c r="G36"/>
  <c r="F36"/>
  <c r="E36"/>
  <c r="D36"/>
  <c r="C36"/>
  <c r="G35"/>
  <c r="F35"/>
  <c r="E35"/>
  <c r="D35"/>
  <c r="C35"/>
  <c r="G34"/>
  <c r="F34"/>
  <c r="E34"/>
  <c r="D34"/>
  <c r="C34"/>
  <c r="G33"/>
  <c r="F33"/>
  <c r="E33"/>
  <c r="D33"/>
  <c r="C33"/>
  <c r="G32"/>
  <c r="F32"/>
  <c r="E32"/>
  <c r="D32"/>
  <c r="C32"/>
  <c r="G31"/>
  <c r="F31"/>
  <c r="E31"/>
  <c r="D31"/>
  <c r="C31"/>
  <c r="G30"/>
  <c r="F30"/>
  <c r="E30"/>
  <c r="D30"/>
  <c r="C30"/>
  <c r="G29"/>
  <c r="F29"/>
  <c r="E29"/>
  <c r="D29"/>
  <c r="C29"/>
  <c r="G28"/>
  <c r="F28"/>
  <c r="E28"/>
  <c r="D28"/>
  <c r="C28"/>
  <c r="G27"/>
  <c r="F27"/>
  <c r="E27"/>
  <c r="D27"/>
  <c r="C27"/>
  <c r="G26"/>
  <c r="F26"/>
  <c r="E26"/>
  <c r="D26"/>
  <c r="C26"/>
  <c r="G25"/>
  <c r="F25"/>
  <c r="E25"/>
  <c r="D25"/>
  <c r="C25"/>
  <c r="G24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G20"/>
  <c r="F20"/>
  <c r="E20"/>
  <c r="D20"/>
  <c r="C20"/>
  <c r="G19"/>
  <c r="F19"/>
  <c r="E19"/>
  <c r="D19"/>
  <c r="C19"/>
  <c r="G18"/>
  <c r="F18"/>
  <c r="E18"/>
  <c r="D18"/>
  <c r="C18"/>
  <c r="G17"/>
  <c r="F17"/>
  <c r="E17"/>
  <c r="D17"/>
  <c r="C17"/>
  <c r="G16"/>
  <c r="F16"/>
  <c r="E16"/>
  <c r="D16"/>
  <c r="C16"/>
  <c r="G15"/>
  <c r="F15"/>
  <c r="E15"/>
  <c r="D15"/>
  <c r="C15"/>
  <c r="G13"/>
  <c r="F13"/>
  <c r="E13"/>
  <c r="D13"/>
  <c r="C13"/>
  <c r="G38" i="36"/>
  <c r="F38"/>
  <c r="E38"/>
  <c r="D38"/>
  <c r="C38"/>
  <c r="G37"/>
  <c r="F37"/>
  <c r="E37"/>
  <c r="D37"/>
  <c r="C37"/>
  <c r="G36"/>
  <c r="F36"/>
  <c r="E36"/>
  <c r="D36"/>
  <c r="C36"/>
  <c r="G35"/>
  <c r="F35"/>
  <c r="E35"/>
  <c r="D35"/>
  <c r="C35"/>
  <c r="G34"/>
  <c r="F34"/>
  <c r="E34"/>
  <c r="D34"/>
  <c r="C34"/>
  <c r="G33"/>
  <c r="F33"/>
  <c r="E33"/>
  <c r="D33"/>
  <c r="C33"/>
  <c r="G32"/>
  <c r="F32"/>
  <c r="E32"/>
  <c r="D32"/>
  <c r="C32"/>
  <c r="G31"/>
  <c r="F31"/>
  <c r="E31"/>
  <c r="D31"/>
  <c r="C31"/>
  <c r="G30"/>
  <c r="F30"/>
  <c r="E30"/>
  <c r="D30"/>
  <c r="C30"/>
  <c r="G29"/>
  <c r="F29"/>
  <c r="E29"/>
  <c r="D29"/>
  <c r="C29"/>
  <c r="G28"/>
  <c r="F28"/>
  <c r="E28"/>
  <c r="D28"/>
  <c r="C28"/>
  <c r="G27"/>
  <c r="F27"/>
  <c r="E27"/>
  <c r="D27"/>
  <c r="C27"/>
  <c r="G26"/>
  <c r="F26"/>
  <c r="E26"/>
  <c r="D26"/>
  <c r="C26"/>
  <c r="G25"/>
  <c r="F25"/>
  <c r="E25"/>
  <c r="D25"/>
  <c r="C25"/>
  <c r="G24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G20"/>
  <c r="F20"/>
  <c r="E20"/>
  <c r="D20"/>
  <c r="C20"/>
  <c r="G19"/>
  <c r="F19"/>
  <c r="E19"/>
  <c r="D19"/>
  <c r="C19"/>
  <c r="G18"/>
  <c r="F18"/>
  <c r="E18"/>
  <c r="D18"/>
  <c r="C18"/>
  <c r="G17"/>
  <c r="F17"/>
  <c r="E17"/>
  <c r="D17"/>
  <c r="C17"/>
  <c r="G16"/>
  <c r="F16"/>
  <c r="E16"/>
  <c r="D16"/>
  <c r="C16"/>
  <c r="G15"/>
  <c r="F15"/>
  <c r="E15"/>
  <c r="D15"/>
  <c r="C15"/>
  <c r="G13"/>
  <c r="F13"/>
  <c r="E13"/>
  <c r="D13"/>
  <c r="C13"/>
  <c r="G38" i="35"/>
  <c r="F38"/>
  <c r="E38"/>
  <c r="D38"/>
  <c r="C38"/>
  <c r="G37"/>
  <c r="F37"/>
  <c r="E37"/>
  <c r="D37"/>
  <c r="C37"/>
  <c r="G36"/>
  <c r="F36"/>
  <c r="E36"/>
  <c r="D36"/>
  <c r="C36"/>
  <c r="G35"/>
  <c r="F35"/>
  <c r="E35"/>
  <c r="D35"/>
  <c r="C35"/>
  <c r="G34"/>
  <c r="F34"/>
  <c r="E34"/>
  <c r="D34"/>
  <c r="C34"/>
  <c r="G33"/>
  <c r="F33"/>
  <c r="E33"/>
  <c r="D33"/>
  <c r="C33"/>
  <c r="G32"/>
  <c r="F32"/>
  <c r="E32"/>
  <c r="D32"/>
  <c r="C32"/>
  <c r="G31"/>
  <c r="F31"/>
  <c r="E31"/>
  <c r="D31"/>
  <c r="C31"/>
  <c r="G30"/>
  <c r="F30"/>
  <c r="E30"/>
  <c r="D30"/>
  <c r="C30"/>
  <c r="G29"/>
  <c r="F29"/>
  <c r="E29"/>
  <c r="D29"/>
  <c r="C29"/>
  <c r="G28"/>
  <c r="F28"/>
  <c r="E28"/>
  <c r="D28"/>
  <c r="C28"/>
  <c r="G27"/>
  <c r="F27"/>
  <c r="E27"/>
  <c r="D27"/>
  <c r="C27"/>
  <c r="G26"/>
  <c r="F26"/>
  <c r="E26"/>
  <c r="D26"/>
  <c r="C26"/>
  <c r="G25"/>
  <c r="F25"/>
  <c r="E25"/>
  <c r="D25"/>
  <c r="C25"/>
  <c r="G24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G20"/>
  <c r="F20"/>
  <c r="E20"/>
  <c r="D20"/>
  <c r="C20"/>
  <c r="G19"/>
  <c r="F19"/>
  <c r="E19"/>
  <c r="D19"/>
  <c r="C19"/>
  <c r="G18"/>
  <c r="F18"/>
  <c r="E18"/>
  <c r="D18"/>
  <c r="C18"/>
  <c r="G17"/>
  <c r="F17"/>
  <c r="E17"/>
  <c r="D17"/>
  <c r="C17"/>
  <c r="G16"/>
  <c r="F16"/>
  <c r="E16"/>
  <c r="D16"/>
  <c r="C16"/>
  <c r="G15"/>
  <c r="F15"/>
  <c r="E15"/>
  <c r="D15"/>
  <c r="C15"/>
  <c r="G13"/>
  <c r="F13"/>
  <c r="E13"/>
  <c r="D13"/>
  <c r="C13"/>
  <c r="G38" i="21"/>
  <c r="F38"/>
  <c r="E38"/>
  <c r="D38"/>
  <c r="C38"/>
  <c r="G37"/>
  <c r="F37"/>
  <c r="E37"/>
  <c r="D37"/>
  <c r="C37"/>
  <c r="G36"/>
  <c r="F36"/>
  <c r="E36"/>
  <c r="D36"/>
  <c r="C36"/>
  <c r="G35"/>
  <c r="F35"/>
  <c r="E35"/>
  <c r="D35"/>
  <c r="C35"/>
  <c r="G34"/>
  <c r="F34"/>
  <c r="E34"/>
  <c r="D34"/>
  <c r="C34"/>
  <c r="G33"/>
  <c r="F33"/>
  <c r="E33"/>
  <c r="D33"/>
  <c r="C33"/>
  <c r="G32"/>
  <c r="F32"/>
  <c r="E32"/>
  <c r="D32"/>
  <c r="C32"/>
  <c r="G31"/>
  <c r="F31"/>
  <c r="E31"/>
  <c r="D31"/>
  <c r="C31"/>
  <c r="G30"/>
  <c r="F30"/>
  <c r="E30"/>
  <c r="D30"/>
  <c r="C30"/>
  <c r="G29"/>
  <c r="F29"/>
  <c r="E29"/>
  <c r="D29"/>
  <c r="C29"/>
  <c r="G28"/>
  <c r="F28"/>
  <c r="E28"/>
  <c r="D28"/>
  <c r="C28"/>
  <c r="G27"/>
  <c r="F27"/>
  <c r="E27"/>
  <c r="D27"/>
  <c r="C27"/>
  <c r="G26"/>
  <c r="F26"/>
  <c r="E26"/>
  <c r="D26"/>
  <c r="C26"/>
  <c r="G25"/>
  <c r="F25"/>
  <c r="E25"/>
  <c r="D25"/>
  <c r="C25"/>
  <c r="G24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G20"/>
  <c r="F20"/>
  <c r="E20"/>
  <c r="D20"/>
  <c r="C20"/>
  <c r="G19"/>
  <c r="F19"/>
  <c r="E19"/>
  <c r="D19"/>
  <c r="C19"/>
  <c r="G18"/>
  <c r="F18"/>
  <c r="E18"/>
  <c r="D18"/>
  <c r="C18"/>
  <c r="G17"/>
  <c r="F17"/>
  <c r="E17"/>
  <c r="D17"/>
  <c r="C17"/>
  <c r="G16"/>
  <c r="F16"/>
  <c r="E16"/>
  <c r="D16"/>
  <c r="C16"/>
  <c r="G15"/>
  <c r="F15"/>
  <c r="E15"/>
  <c r="D15"/>
  <c r="C15"/>
  <c r="G13"/>
  <c r="F13"/>
  <c r="E13"/>
  <c r="D13"/>
  <c r="C13"/>
  <c r="G38" i="1"/>
  <c r="F38"/>
  <c r="E38"/>
  <c r="D38"/>
  <c r="C38"/>
  <c r="G37"/>
  <c r="F37"/>
  <c r="E37"/>
  <c r="D37"/>
  <c r="C37"/>
  <c r="G36"/>
  <c r="F36"/>
  <c r="E36"/>
  <c r="D36"/>
  <c r="C36"/>
  <c r="G35"/>
  <c r="F35"/>
  <c r="E35"/>
  <c r="D35"/>
  <c r="C35"/>
  <c r="G34"/>
  <c r="F34"/>
  <c r="E34"/>
  <c r="D34"/>
  <c r="C34"/>
  <c r="G33"/>
  <c r="F33"/>
  <c r="E33"/>
  <c r="D33"/>
  <c r="C33"/>
  <c r="G32"/>
  <c r="F32"/>
  <c r="E32"/>
  <c r="D32"/>
  <c r="C32"/>
  <c r="G31"/>
  <c r="F31"/>
  <c r="E31"/>
  <c r="D31"/>
  <c r="C31"/>
  <c r="G30"/>
  <c r="F30"/>
  <c r="E30"/>
  <c r="D30"/>
  <c r="C30"/>
  <c r="G29"/>
  <c r="F29"/>
  <c r="E29"/>
  <c r="D29"/>
  <c r="C29"/>
  <c r="G28"/>
  <c r="F28"/>
  <c r="E28"/>
  <c r="D28"/>
  <c r="C28"/>
  <c r="G27"/>
  <c r="F27"/>
  <c r="E27"/>
  <c r="D27"/>
  <c r="C27"/>
  <c r="G26"/>
  <c r="F26"/>
  <c r="E26"/>
  <c r="D26"/>
  <c r="C26"/>
  <c r="G25"/>
  <c r="F25"/>
  <c r="E25"/>
  <c r="D25"/>
  <c r="C25"/>
  <c r="G24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G20"/>
  <c r="F20"/>
  <c r="E20"/>
  <c r="D20"/>
  <c r="C20"/>
  <c r="G19"/>
  <c r="F19"/>
  <c r="E19"/>
  <c r="D19"/>
  <c r="C19"/>
  <c r="G18"/>
  <c r="F18"/>
  <c r="E18"/>
  <c r="D18"/>
  <c r="C18"/>
  <c r="G17"/>
  <c r="F17"/>
  <c r="E17"/>
  <c r="D17"/>
  <c r="C17"/>
  <c r="G16"/>
  <c r="F16"/>
  <c r="E16"/>
  <c r="D16"/>
  <c r="C16"/>
  <c r="G15"/>
  <c r="F15"/>
  <c r="E15"/>
  <c r="D15"/>
  <c r="C15"/>
  <c r="G13"/>
  <c r="F13"/>
  <c r="E13"/>
  <c r="D13"/>
  <c r="C13"/>
  <c r="G38" i="92"/>
  <c r="F38"/>
  <c r="E38"/>
  <c r="D38"/>
  <c r="C38"/>
  <c r="G37"/>
  <c r="F37"/>
  <c r="E37"/>
  <c r="D37"/>
  <c r="C37"/>
  <c r="G36"/>
  <c r="F36"/>
  <c r="E36"/>
  <c r="D36"/>
  <c r="C36"/>
  <c r="G35"/>
  <c r="F35"/>
  <c r="E35"/>
  <c r="D35"/>
  <c r="C35"/>
  <c r="G34"/>
  <c r="F34"/>
  <c r="E34"/>
  <c r="D34"/>
  <c r="C34"/>
  <c r="G33"/>
  <c r="F33"/>
  <c r="E33"/>
  <c r="D33"/>
  <c r="C33"/>
  <c r="G32"/>
  <c r="F32"/>
  <c r="E32"/>
  <c r="D32"/>
  <c r="C32"/>
  <c r="G31"/>
  <c r="F31"/>
  <c r="E31"/>
  <c r="D31"/>
  <c r="C31"/>
  <c r="G30"/>
  <c r="F30"/>
  <c r="E30"/>
  <c r="D30"/>
  <c r="C30"/>
  <c r="G29"/>
  <c r="F29"/>
  <c r="E29"/>
  <c r="D29"/>
  <c r="C29"/>
  <c r="G28"/>
  <c r="F28"/>
  <c r="E28"/>
  <c r="D28"/>
  <c r="C28"/>
  <c r="G27"/>
  <c r="F27"/>
  <c r="E27"/>
  <c r="D27"/>
  <c r="C27"/>
  <c r="G26"/>
  <c r="F26"/>
  <c r="E26"/>
  <c r="D26"/>
  <c r="C26"/>
  <c r="G25"/>
  <c r="F25"/>
  <c r="E25"/>
  <c r="D25"/>
  <c r="C25"/>
  <c r="G24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G20"/>
  <c r="F20"/>
  <c r="E20"/>
  <c r="D20"/>
  <c r="C20"/>
  <c r="G19"/>
  <c r="F19"/>
  <c r="E19"/>
  <c r="D19"/>
  <c r="C19"/>
  <c r="G18"/>
  <c r="F18"/>
  <c r="E18"/>
  <c r="D18"/>
  <c r="C18"/>
  <c r="G17"/>
  <c r="F17"/>
  <c r="E17"/>
  <c r="D17"/>
  <c r="C17"/>
  <c r="G16"/>
  <c r="F16"/>
  <c r="E16"/>
  <c r="D16"/>
  <c r="C16"/>
  <c r="G15"/>
  <c r="F15"/>
  <c r="E15"/>
  <c r="D15"/>
  <c r="C15"/>
  <c r="G13"/>
  <c r="F13"/>
  <c r="E13"/>
  <c r="D13"/>
  <c r="C13"/>
  <c r="F31" i="17"/>
  <c r="E31"/>
  <c r="D31"/>
  <c r="C31"/>
  <c r="F30"/>
  <c r="E30"/>
  <c r="D30"/>
  <c r="C30"/>
  <c r="F29"/>
  <c r="E29"/>
  <c r="D29"/>
  <c r="C29"/>
  <c r="F28"/>
  <c r="E28"/>
  <c r="D28"/>
  <c r="C28"/>
  <c r="F27"/>
  <c r="E27"/>
  <c r="D27"/>
  <c r="C27"/>
  <c r="F26"/>
  <c r="E26"/>
  <c r="D26"/>
  <c r="C26"/>
  <c r="F25"/>
  <c r="E25"/>
  <c r="D25"/>
  <c r="C25"/>
  <c r="F24"/>
  <c r="E24"/>
  <c r="D24"/>
  <c r="C24"/>
  <c r="F23"/>
  <c r="E23"/>
  <c r="D23"/>
  <c r="C23"/>
  <c r="F22"/>
  <c r="E22"/>
  <c r="D22"/>
  <c r="C22"/>
  <c r="F21"/>
  <c r="E21"/>
  <c r="D21"/>
  <c r="C21"/>
  <c r="F20"/>
  <c r="E20"/>
  <c r="D20"/>
  <c r="C20"/>
  <c r="F19"/>
  <c r="E19"/>
  <c r="D19"/>
  <c r="C19"/>
  <c r="F18"/>
  <c r="E18"/>
  <c r="D18"/>
  <c r="C18"/>
  <c r="F17"/>
  <c r="E17"/>
  <c r="D17"/>
  <c r="C17"/>
  <c r="F16"/>
  <c r="E16"/>
  <c r="D16"/>
  <c r="C16"/>
  <c r="F15"/>
  <c r="E15"/>
  <c r="D15"/>
  <c r="C15"/>
  <c r="F14"/>
  <c r="E14"/>
  <c r="D14"/>
  <c r="C14"/>
  <c r="F13"/>
  <c r="E13"/>
  <c r="D13"/>
  <c r="C13"/>
  <c r="K37" i="33"/>
  <c r="J37"/>
  <c r="I37"/>
  <c r="H37"/>
  <c r="G37"/>
  <c r="F37"/>
  <c r="E37"/>
  <c r="D37"/>
  <c r="C37"/>
  <c r="K36"/>
  <c r="J36"/>
  <c r="I36"/>
  <c r="H36"/>
  <c r="G36"/>
  <c r="F36"/>
  <c r="E36"/>
  <c r="D36"/>
  <c r="C36"/>
  <c r="K35"/>
  <c r="J35"/>
  <c r="I35"/>
  <c r="H35"/>
  <c r="G35"/>
  <c r="F35"/>
  <c r="E35"/>
  <c r="D35"/>
  <c r="C35"/>
  <c r="K34"/>
  <c r="J34"/>
  <c r="I34"/>
  <c r="H34"/>
  <c r="G34"/>
  <c r="F34"/>
  <c r="E34"/>
  <c r="D34"/>
  <c r="C34"/>
  <c r="K33"/>
  <c r="J33"/>
  <c r="I33"/>
  <c r="H33"/>
  <c r="G33"/>
  <c r="F33"/>
  <c r="E33"/>
  <c r="D33"/>
  <c r="C33"/>
  <c r="K32"/>
  <c r="J32"/>
  <c r="I32"/>
  <c r="H32"/>
  <c r="G32"/>
  <c r="F32"/>
  <c r="E32"/>
  <c r="D32"/>
  <c r="C32"/>
  <c r="K31"/>
  <c r="J31"/>
  <c r="I31"/>
  <c r="H31"/>
  <c r="G31"/>
  <c r="F31"/>
  <c r="E31"/>
  <c r="D31"/>
  <c r="C31"/>
  <c r="K30"/>
  <c r="J30"/>
  <c r="I30"/>
  <c r="H30"/>
  <c r="G30"/>
  <c r="F30"/>
  <c r="E30"/>
  <c r="D30"/>
  <c r="C30"/>
  <c r="K29"/>
  <c r="J29"/>
  <c r="I29"/>
  <c r="H29"/>
  <c r="G29"/>
  <c r="F29"/>
  <c r="E29"/>
  <c r="D29"/>
  <c r="C29"/>
  <c r="K28"/>
  <c r="J28"/>
  <c r="I28"/>
  <c r="H28"/>
  <c r="G28"/>
  <c r="F28"/>
  <c r="E28"/>
  <c r="D28"/>
  <c r="C28"/>
  <c r="K27"/>
  <c r="J27"/>
  <c r="I27"/>
  <c r="H27"/>
  <c r="G27"/>
  <c r="F27"/>
  <c r="E27"/>
  <c r="D27"/>
  <c r="C27"/>
  <c r="K26"/>
  <c r="J26"/>
  <c r="I26"/>
  <c r="H26"/>
  <c r="G26"/>
  <c r="F26"/>
  <c r="E26"/>
  <c r="D26"/>
  <c r="C26"/>
  <c r="K25"/>
  <c r="J25"/>
  <c r="I25"/>
  <c r="H25"/>
  <c r="G25"/>
  <c r="F25"/>
  <c r="E25"/>
  <c r="D25"/>
  <c r="C25"/>
  <c r="K24"/>
  <c r="J24"/>
  <c r="I24"/>
  <c r="H24"/>
  <c r="G24"/>
  <c r="F24"/>
  <c r="E24"/>
  <c r="D24"/>
  <c r="C24"/>
  <c r="K23"/>
  <c r="J23"/>
  <c r="I23"/>
  <c r="H23"/>
  <c r="G23"/>
  <c r="F23"/>
  <c r="E23"/>
  <c r="D23"/>
  <c r="C23"/>
  <c r="K22"/>
  <c r="J22"/>
  <c r="I22"/>
  <c r="H22"/>
  <c r="G22"/>
  <c r="F22"/>
  <c r="E22"/>
  <c r="D22"/>
  <c r="C22"/>
  <c r="K21"/>
  <c r="J21"/>
  <c r="I21"/>
  <c r="H21"/>
  <c r="G21"/>
  <c r="F21"/>
  <c r="E21"/>
  <c r="D21"/>
  <c r="C21"/>
  <c r="K20"/>
  <c r="J20"/>
  <c r="I20"/>
  <c r="H20"/>
  <c r="G20"/>
  <c r="F20"/>
  <c r="E20"/>
  <c r="D20"/>
  <c r="C20"/>
  <c r="K19"/>
  <c r="J19"/>
  <c r="I19"/>
  <c r="H19"/>
  <c r="G19"/>
  <c r="F19"/>
  <c r="E19"/>
  <c r="D19"/>
  <c r="C19"/>
  <c r="K18"/>
  <c r="J18"/>
  <c r="I18"/>
  <c r="H18"/>
  <c r="G18"/>
  <c r="F18"/>
  <c r="E18"/>
  <c r="D18"/>
  <c r="C18"/>
  <c r="K17"/>
  <c r="J17"/>
  <c r="I17"/>
  <c r="H17"/>
  <c r="G17"/>
  <c r="F17"/>
  <c r="E17"/>
  <c r="D17"/>
  <c r="C17"/>
  <c r="K16"/>
  <c r="J16"/>
  <c r="I16"/>
  <c r="H16"/>
  <c r="G16"/>
  <c r="F16"/>
  <c r="E16"/>
  <c r="D16"/>
  <c r="C16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K13"/>
  <c r="J13"/>
  <c r="I13"/>
  <c r="H13"/>
  <c r="G13"/>
  <c r="F13"/>
  <c r="E13"/>
  <c r="D13"/>
  <c r="C13"/>
  <c r="K37" i="32"/>
  <c r="J37"/>
  <c r="I37"/>
  <c r="H37"/>
  <c r="G37"/>
  <c r="F37"/>
  <c r="E37"/>
  <c r="D37"/>
  <c r="C37"/>
  <c r="K36"/>
  <c r="J36"/>
  <c r="I36"/>
  <c r="H36"/>
  <c r="G36"/>
  <c r="F36"/>
  <c r="E36"/>
  <c r="D36"/>
  <c r="C36"/>
  <c r="K35"/>
  <c r="J35"/>
  <c r="I35"/>
  <c r="H35"/>
  <c r="G35"/>
  <c r="F35"/>
  <c r="E35"/>
  <c r="D35"/>
  <c r="C35"/>
  <c r="K34"/>
  <c r="J34"/>
  <c r="I34"/>
  <c r="H34"/>
  <c r="G34"/>
  <c r="F34"/>
  <c r="E34"/>
  <c r="D34"/>
  <c r="C34"/>
  <c r="K33"/>
  <c r="J33"/>
  <c r="I33"/>
  <c r="H33"/>
  <c r="G33"/>
  <c r="F33"/>
  <c r="E33"/>
  <c r="D33"/>
  <c r="C33"/>
  <c r="K32"/>
  <c r="J32"/>
  <c r="I32"/>
  <c r="H32"/>
  <c r="G32"/>
  <c r="F32"/>
  <c r="E32"/>
  <c r="D32"/>
  <c r="C32"/>
  <c r="K31"/>
  <c r="J31"/>
  <c r="I31"/>
  <c r="H31"/>
  <c r="G31"/>
  <c r="F31"/>
  <c r="E31"/>
  <c r="D31"/>
  <c r="C31"/>
  <c r="K30"/>
  <c r="J30"/>
  <c r="I30"/>
  <c r="H30"/>
  <c r="G30"/>
  <c r="F30"/>
  <c r="E30"/>
  <c r="D30"/>
  <c r="C30"/>
  <c r="K29"/>
  <c r="J29"/>
  <c r="I29"/>
  <c r="H29"/>
  <c r="G29"/>
  <c r="F29"/>
  <c r="E29"/>
  <c r="D29"/>
  <c r="C29"/>
  <c r="K28"/>
  <c r="J28"/>
  <c r="I28"/>
  <c r="H28"/>
  <c r="G28"/>
  <c r="F28"/>
  <c r="E28"/>
  <c r="D28"/>
  <c r="C28"/>
  <c r="K27"/>
  <c r="J27"/>
  <c r="I27"/>
  <c r="H27"/>
  <c r="G27"/>
  <c r="F27"/>
  <c r="E27"/>
  <c r="D27"/>
  <c r="C27"/>
  <c r="K26"/>
  <c r="J26"/>
  <c r="I26"/>
  <c r="H26"/>
  <c r="G26"/>
  <c r="F26"/>
  <c r="E26"/>
  <c r="D26"/>
  <c r="C26"/>
  <c r="K25"/>
  <c r="J25"/>
  <c r="I25"/>
  <c r="H25"/>
  <c r="G25"/>
  <c r="F25"/>
  <c r="E25"/>
  <c r="D25"/>
  <c r="C25"/>
  <c r="K24"/>
  <c r="J24"/>
  <c r="I24"/>
  <c r="H24"/>
  <c r="G24"/>
  <c r="F24"/>
  <c r="E24"/>
  <c r="D24"/>
  <c r="C24"/>
  <c r="K23"/>
  <c r="J23"/>
  <c r="I23"/>
  <c r="H23"/>
  <c r="G23"/>
  <c r="F23"/>
  <c r="E23"/>
  <c r="D23"/>
  <c r="C23"/>
  <c r="K22"/>
  <c r="J22"/>
  <c r="I22"/>
  <c r="H22"/>
  <c r="G22"/>
  <c r="F22"/>
  <c r="E22"/>
  <c r="D22"/>
  <c r="C22"/>
  <c r="K21"/>
  <c r="J21"/>
  <c r="I21"/>
  <c r="H21"/>
  <c r="G21"/>
  <c r="F21"/>
  <c r="E21"/>
  <c r="D21"/>
  <c r="C21"/>
  <c r="K20"/>
  <c r="J20"/>
  <c r="I20"/>
  <c r="H20"/>
  <c r="G20"/>
  <c r="F20"/>
  <c r="E20"/>
  <c r="D20"/>
  <c r="C20"/>
  <c r="K19"/>
  <c r="J19"/>
  <c r="I19"/>
  <c r="H19"/>
  <c r="G19"/>
  <c r="F19"/>
  <c r="E19"/>
  <c r="D19"/>
  <c r="C19"/>
  <c r="K18"/>
  <c r="J18"/>
  <c r="I18"/>
  <c r="H18"/>
  <c r="G18"/>
  <c r="F18"/>
  <c r="E18"/>
  <c r="D18"/>
  <c r="C18"/>
  <c r="K17"/>
  <c r="J17"/>
  <c r="I17"/>
  <c r="H17"/>
  <c r="G17"/>
  <c r="F17"/>
  <c r="E17"/>
  <c r="D17"/>
  <c r="C17"/>
  <c r="K16"/>
  <c r="J16"/>
  <c r="I16"/>
  <c r="H16"/>
  <c r="G16"/>
  <c r="F16"/>
  <c r="E16"/>
  <c r="D16"/>
  <c r="C16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K13"/>
  <c r="J13"/>
  <c r="I13"/>
  <c r="H13"/>
  <c r="G13"/>
  <c r="F13"/>
  <c r="E13"/>
  <c r="D13"/>
  <c r="C13"/>
  <c r="K37" i="31"/>
  <c r="J37"/>
  <c r="I37"/>
  <c r="H37"/>
  <c r="G37"/>
  <c r="F37"/>
  <c r="E37"/>
  <c r="D37"/>
  <c r="C37"/>
  <c r="K36"/>
  <c r="J36"/>
  <c r="I36"/>
  <c r="H36"/>
  <c r="G36"/>
  <c r="F36"/>
  <c r="E36"/>
  <c r="D36"/>
  <c r="C36"/>
  <c r="K35"/>
  <c r="J35"/>
  <c r="I35"/>
  <c r="H35"/>
  <c r="G35"/>
  <c r="F35"/>
  <c r="E35"/>
  <c r="D35"/>
  <c r="C35"/>
  <c r="K34"/>
  <c r="J34"/>
  <c r="I34"/>
  <c r="H34"/>
  <c r="G34"/>
  <c r="F34"/>
  <c r="E34"/>
  <c r="D34"/>
  <c r="C34"/>
  <c r="K33"/>
  <c r="J33"/>
  <c r="I33"/>
  <c r="H33"/>
  <c r="G33"/>
  <c r="F33"/>
  <c r="E33"/>
  <c r="D33"/>
  <c r="C33"/>
  <c r="K32"/>
  <c r="J32"/>
  <c r="I32"/>
  <c r="H32"/>
  <c r="G32"/>
  <c r="F32"/>
  <c r="E32"/>
  <c r="D32"/>
  <c r="C32"/>
  <c r="K31"/>
  <c r="J31"/>
  <c r="I31"/>
  <c r="H31"/>
  <c r="G31"/>
  <c r="F31"/>
  <c r="E31"/>
  <c r="D31"/>
  <c r="C31"/>
  <c r="K30"/>
  <c r="J30"/>
  <c r="I30"/>
  <c r="H30"/>
  <c r="G30"/>
  <c r="F30"/>
  <c r="E30"/>
  <c r="D30"/>
  <c r="C30"/>
  <c r="K29"/>
  <c r="J29"/>
  <c r="I29"/>
  <c r="H29"/>
  <c r="G29"/>
  <c r="F29"/>
  <c r="E29"/>
  <c r="D29"/>
  <c r="C29"/>
  <c r="K28"/>
  <c r="J28"/>
  <c r="I28"/>
  <c r="H28"/>
  <c r="G28"/>
  <c r="F28"/>
  <c r="E28"/>
  <c r="D28"/>
  <c r="C28"/>
  <c r="K27"/>
  <c r="J27"/>
  <c r="I27"/>
  <c r="H27"/>
  <c r="G27"/>
  <c r="F27"/>
  <c r="E27"/>
  <c r="D27"/>
  <c r="C27"/>
  <c r="K26"/>
  <c r="J26"/>
  <c r="I26"/>
  <c r="H26"/>
  <c r="G26"/>
  <c r="F26"/>
  <c r="E26"/>
  <c r="D26"/>
  <c r="C26"/>
  <c r="K25"/>
  <c r="J25"/>
  <c r="I25"/>
  <c r="H25"/>
  <c r="G25"/>
  <c r="F25"/>
  <c r="E25"/>
  <c r="D25"/>
  <c r="C25"/>
  <c r="K24"/>
  <c r="J24"/>
  <c r="I24"/>
  <c r="H24"/>
  <c r="G24"/>
  <c r="F24"/>
  <c r="E24"/>
  <c r="D24"/>
  <c r="C24"/>
  <c r="K23"/>
  <c r="J23"/>
  <c r="I23"/>
  <c r="H23"/>
  <c r="G23"/>
  <c r="F23"/>
  <c r="E23"/>
  <c r="D23"/>
  <c r="C23"/>
  <c r="K22"/>
  <c r="J22"/>
  <c r="I22"/>
  <c r="H22"/>
  <c r="G22"/>
  <c r="F22"/>
  <c r="E22"/>
  <c r="D22"/>
  <c r="C22"/>
  <c r="K21"/>
  <c r="J21"/>
  <c r="I21"/>
  <c r="H21"/>
  <c r="G21"/>
  <c r="F21"/>
  <c r="E21"/>
  <c r="D21"/>
  <c r="C21"/>
  <c r="K20"/>
  <c r="J20"/>
  <c r="I20"/>
  <c r="H20"/>
  <c r="G20"/>
  <c r="F20"/>
  <c r="E20"/>
  <c r="D20"/>
  <c r="C20"/>
  <c r="K19"/>
  <c r="J19"/>
  <c r="I19"/>
  <c r="H19"/>
  <c r="G19"/>
  <c r="F19"/>
  <c r="E19"/>
  <c r="D19"/>
  <c r="C19"/>
  <c r="K18"/>
  <c r="J18"/>
  <c r="I18"/>
  <c r="H18"/>
  <c r="G18"/>
  <c r="F18"/>
  <c r="E18"/>
  <c r="D18"/>
  <c r="C18"/>
  <c r="K17"/>
  <c r="J17"/>
  <c r="I17"/>
  <c r="H17"/>
  <c r="G17"/>
  <c r="F17"/>
  <c r="E17"/>
  <c r="D17"/>
  <c r="C17"/>
  <c r="K16"/>
  <c r="J16"/>
  <c r="I16"/>
  <c r="H16"/>
  <c r="G16"/>
  <c r="F16"/>
  <c r="E16"/>
  <c r="D16"/>
  <c r="C16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K13"/>
  <c r="J13"/>
  <c r="I13"/>
  <c r="H13"/>
  <c r="G13"/>
  <c r="F13"/>
  <c r="E13"/>
  <c r="D13"/>
  <c r="C13"/>
  <c r="K37" i="30"/>
  <c r="J37"/>
  <c r="I37"/>
  <c r="H37"/>
  <c r="G37"/>
  <c r="F37"/>
  <c r="E37"/>
  <c r="D37"/>
  <c r="C37"/>
  <c r="K36"/>
  <c r="J36"/>
  <c r="I36"/>
  <c r="H36"/>
  <c r="G36"/>
  <c r="F36"/>
  <c r="E36"/>
  <c r="D36"/>
  <c r="C36"/>
  <c r="K35"/>
  <c r="J35"/>
  <c r="I35"/>
  <c r="H35"/>
  <c r="G35"/>
  <c r="F35"/>
  <c r="E35"/>
  <c r="D35"/>
  <c r="C35"/>
  <c r="K34"/>
  <c r="J34"/>
  <c r="I34"/>
  <c r="H34"/>
  <c r="G34"/>
  <c r="F34"/>
  <c r="E34"/>
  <c r="D34"/>
  <c r="C34"/>
  <c r="K33"/>
  <c r="J33"/>
  <c r="I33"/>
  <c r="H33"/>
  <c r="G33"/>
  <c r="F33"/>
  <c r="E33"/>
  <c r="D33"/>
  <c r="C33"/>
  <c r="K32"/>
  <c r="J32"/>
  <c r="I32"/>
  <c r="H32"/>
  <c r="G32"/>
  <c r="F32"/>
  <c r="E32"/>
  <c r="D32"/>
  <c r="C32"/>
  <c r="K31"/>
  <c r="J31"/>
  <c r="I31"/>
  <c r="H31"/>
  <c r="G31"/>
  <c r="F31"/>
  <c r="E31"/>
  <c r="D31"/>
  <c r="C31"/>
  <c r="K30"/>
  <c r="J30"/>
  <c r="I30"/>
  <c r="H30"/>
  <c r="G30"/>
  <c r="F30"/>
  <c r="E30"/>
  <c r="D30"/>
  <c r="C30"/>
  <c r="K29"/>
  <c r="J29"/>
  <c r="I29"/>
  <c r="H29"/>
  <c r="G29"/>
  <c r="F29"/>
  <c r="E29"/>
  <c r="D29"/>
  <c r="C29"/>
  <c r="K28"/>
  <c r="J28"/>
  <c r="I28"/>
  <c r="H28"/>
  <c r="G28"/>
  <c r="F28"/>
  <c r="E28"/>
  <c r="D28"/>
  <c r="C28"/>
  <c r="K27"/>
  <c r="J27"/>
  <c r="I27"/>
  <c r="H27"/>
  <c r="G27"/>
  <c r="F27"/>
  <c r="E27"/>
  <c r="D27"/>
  <c r="C27"/>
  <c r="K26"/>
  <c r="J26"/>
  <c r="I26"/>
  <c r="H26"/>
  <c r="G26"/>
  <c r="F26"/>
  <c r="E26"/>
  <c r="D26"/>
  <c r="C26"/>
  <c r="K25"/>
  <c r="J25"/>
  <c r="I25"/>
  <c r="H25"/>
  <c r="G25"/>
  <c r="F25"/>
  <c r="E25"/>
  <c r="D25"/>
  <c r="C25"/>
  <c r="K24"/>
  <c r="J24"/>
  <c r="I24"/>
  <c r="H24"/>
  <c r="G24"/>
  <c r="F24"/>
  <c r="E24"/>
  <c r="D24"/>
  <c r="C24"/>
  <c r="K23"/>
  <c r="J23"/>
  <c r="I23"/>
  <c r="H23"/>
  <c r="G23"/>
  <c r="F23"/>
  <c r="E23"/>
  <c r="D23"/>
  <c r="C23"/>
  <c r="K22"/>
  <c r="J22"/>
  <c r="I22"/>
  <c r="H22"/>
  <c r="G22"/>
  <c r="F22"/>
  <c r="E22"/>
  <c r="D22"/>
  <c r="C22"/>
  <c r="K21"/>
  <c r="J21"/>
  <c r="I21"/>
  <c r="H21"/>
  <c r="G21"/>
  <c r="F21"/>
  <c r="E21"/>
  <c r="D21"/>
  <c r="C21"/>
  <c r="K20"/>
  <c r="J20"/>
  <c r="I20"/>
  <c r="H20"/>
  <c r="G20"/>
  <c r="F20"/>
  <c r="E20"/>
  <c r="D20"/>
  <c r="C20"/>
  <c r="K19"/>
  <c r="J19"/>
  <c r="I19"/>
  <c r="H19"/>
  <c r="G19"/>
  <c r="F19"/>
  <c r="E19"/>
  <c r="D19"/>
  <c r="C19"/>
  <c r="K18"/>
  <c r="J18"/>
  <c r="I18"/>
  <c r="H18"/>
  <c r="G18"/>
  <c r="F18"/>
  <c r="E18"/>
  <c r="D18"/>
  <c r="C18"/>
  <c r="K17"/>
  <c r="J17"/>
  <c r="I17"/>
  <c r="H17"/>
  <c r="G17"/>
  <c r="F17"/>
  <c r="E17"/>
  <c r="D17"/>
  <c r="C17"/>
  <c r="K16"/>
  <c r="J16"/>
  <c r="I16"/>
  <c r="H16"/>
  <c r="G16"/>
  <c r="F16"/>
  <c r="E16"/>
  <c r="D16"/>
  <c r="C16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K13"/>
  <c r="J13"/>
  <c r="I13"/>
  <c r="H13"/>
  <c r="G13"/>
  <c r="F13"/>
  <c r="E13"/>
  <c r="D13"/>
  <c r="C13"/>
  <c r="K37" i="29"/>
  <c r="J37"/>
  <c r="I37"/>
  <c r="H37"/>
  <c r="G37"/>
  <c r="F37"/>
  <c r="E37"/>
  <c r="D37"/>
  <c r="C37"/>
  <c r="K36"/>
  <c r="J36"/>
  <c r="I36"/>
  <c r="H36"/>
  <c r="G36"/>
  <c r="F36"/>
  <c r="E36"/>
  <c r="D36"/>
  <c r="C36"/>
  <c r="K35"/>
  <c r="J35"/>
  <c r="I35"/>
  <c r="H35"/>
  <c r="G35"/>
  <c r="F35"/>
  <c r="E35"/>
  <c r="D35"/>
  <c r="C35"/>
  <c r="K34"/>
  <c r="J34"/>
  <c r="I34"/>
  <c r="H34"/>
  <c r="G34"/>
  <c r="F34"/>
  <c r="E34"/>
  <c r="D34"/>
  <c r="C34"/>
  <c r="K33"/>
  <c r="J33"/>
  <c r="I33"/>
  <c r="H33"/>
  <c r="G33"/>
  <c r="F33"/>
  <c r="E33"/>
  <c r="D33"/>
  <c r="C33"/>
  <c r="K32"/>
  <c r="J32"/>
  <c r="I32"/>
  <c r="H32"/>
  <c r="G32"/>
  <c r="F32"/>
  <c r="E32"/>
  <c r="D32"/>
  <c r="C32"/>
  <c r="K31"/>
  <c r="J31"/>
  <c r="I31"/>
  <c r="H31"/>
  <c r="G31"/>
  <c r="F31"/>
  <c r="E31"/>
  <c r="D31"/>
  <c r="C31"/>
  <c r="K30"/>
  <c r="J30"/>
  <c r="I30"/>
  <c r="H30"/>
  <c r="G30"/>
  <c r="F30"/>
  <c r="E30"/>
  <c r="D30"/>
  <c r="C30"/>
  <c r="K29"/>
  <c r="J29"/>
  <c r="I29"/>
  <c r="H29"/>
  <c r="G29"/>
  <c r="F29"/>
  <c r="E29"/>
  <c r="D29"/>
  <c r="C29"/>
  <c r="K28"/>
  <c r="J28"/>
  <c r="I28"/>
  <c r="H28"/>
  <c r="G28"/>
  <c r="F28"/>
  <c r="E28"/>
  <c r="D28"/>
  <c r="C28"/>
  <c r="K27"/>
  <c r="J27"/>
  <c r="I27"/>
  <c r="H27"/>
  <c r="G27"/>
  <c r="F27"/>
  <c r="E27"/>
  <c r="D27"/>
  <c r="C27"/>
  <c r="K26"/>
  <c r="J26"/>
  <c r="I26"/>
  <c r="H26"/>
  <c r="G26"/>
  <c r="F26"/>
  <c r="E26"/>
  <c r="D26"/>
  <c r="C26"/>
  <c r="K25"/>
  <c r="J25"/>
  <c r="I25"/>
  <c r="H25"/>
  <c r="G25"/>
  <c r="F25"/>
  <c r="E25"/>
  <c r="D25"/>
  <c r="C25"/>
  <c r="K24"/>
  <c r="J24"/>
  <c r="I24"/>
  <c r="H24"/>
  <c r="G24"/>
  <c r="F24"/>
  <c r="E24"/>
  <c r="D24"/>
  <c r="C24"/>
  <c r="K23"/>
  <c r="J23"/>
  <c r="I23"/>
  <c r="H23"/>
  <c r="G23"/>
  <c r="F23"/>
  <c r="E23"/>
  <c r="D23"/>
  <c r="C23"/>
  <c r="K22"/>
  <c r="J22"/>
  <c r="I22"/>
  <c r="H22"/>
  <c r="G22"/>
  <c r="F22"/>
  <c r="E22"/>
  <c r="D22"/>
  <c r="C22"/>
  <c r="K21"/>
  <c r="J21"/>
  <c r="I21"/>
  <c r="H21"/>
  <c r="G21"/>
  <c r="F21"/>
  <c r="E21"/>
  <c r="D21"/>
  <c r="C21"/>
  <c r="K20"/>
  <c r="J20"/>
  <c r="I20"/>
  <c r="H20"/>
  <c r="G20"/>
  <c r="F20"/>
  <c r="E20"/>
  <c r="D20"/>
  <c r="C20"/>
  <c r="K19"/>
  <c r="J19"/>
  <c r="I19"/>
  <c r="H19"/>
  <c r="G19"/>
  <c r="F19"/>
  <c r="E19"/>
  <c r="D19"/>
  <c r="C19"/>
  <c r="K18"/>
  <c r="J18"/>
  <c r="I18"/>
  <c r="H18"/>
  <c r="G18"/>
  <c r="F18"/>
  <c r="E18"/>
  <c r="D18"/>
  <c r="C18"/>
  <c r="K17"/>
  <c r="J17"/>
  <c r="I17"/>
  <c r="H17"/>
  <c r="G17"/>
  <c r="F17"/>
  <c r="E17"/>
  <c r="D17"/>
  <c r="C17"/>
  <c r="K16"/>
  <c r="J16"/>
  <c r="I16"/>
  <c r="H16"/>
  <c r="G16"/>
  <c r="F16"/>
  <c r="E16"/>
  <c r="D16"/>
  <c r="C16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K13"/>
  <c r="J13"/>
  <c r="I13"/>
  <c r="H13"/>
  <c r="G13"/>
  <c r="F13"/>
  <c r="E13"/>
  <c r="D13"/>
  <c r="C13"/>
  <c r="K37" i="28"/>
  <c r="J37"/>
  <c r="I37"/>
  <c r="H37"/>
  <c r="G37"/>
  <c r="F37"/>
  <c r="E37"/>
  <c r="D37"/>
  <c r="C37"/>
  <c r="K36"/>
  <c r="J36"/>
  <c r="I36"/>
  <c r="H36"/>
  <c r="G36"/>
  <c r="F36"/>
  <c r="E36"/>
  <c r="D36"/>
  <c r="C36"/>
  <c r="K35"/>
  <c r="J35"/>
  <c r="I35"/>
  <c r="H35"/>
  <c r="G35"/>
  <c r="F35"/>
  <c r="E35"/>
  <c r="D35"/>
  <c r="C35"/>
  <c r="K34"/>
  <c r="J34"/>
  <c r="I34"/>
  <c r="H34"/>
  <c r="G34"/>
  <c r="F34"/>
  <c r="E34"/>
  <c r="D34"/>
  <c r="C34"/>
  <c r="K33"/>
  <c r="J33"/>
  <c r="I33"/>
  <c r="H33"/>
  <c r="G33"/>
  <c r="F33"/>
  <c r="E33"/>
  <c r="D33"/>
  <c r="C33"/>
  <c r="K32"/>
  <c r="J32"/>
  <c r="I32"/>
  <c r="H32"/>
  <c r="G32"/>
  <c r="F32"/>
  <c r="E32"/>
  <c r="D32"/>
  <c r="C32"/>
  <c r="K31"/>
  <c r="J31"/>
  <c r="I31"/>
  <c r="H31"/>
  <c r="G31"/>
  <c r="F31"/>
  <c r="E31"/>
  <c r="D31"/>
  <c r="C31"/>
  <c r="K30"/>
  <c r="J30"/>
  <c r="I30"/>
  <c r="H30"/>
  <c r="G30"/>
  <c r="F30"/>
  <c r="E30"/>
  <c r="D30"/>
  <c r="C30"/>
  <c r="K29"/>
  <c r="J29"/>
  <c r="I29"/>
  <c r="H29"/>
  <c r="G29"/>
  <c r="F29"/>
  <c r="E29"/>
  <c r="D29"/>
  <c r="C29"/>
  <c r="K28"/>
  <c r="J28"/>
  <c r="I28"/>
  <c r="H28"/>
  <c r="G28"/>
  <c r="F28"/>
  <c r="E28"/>
  <c r="D28"/>
  <c r="C28"/>
  <c r="K27"/>
  <c r="J27"/>
  <c r="I27"/>
  <c r="H27"/>
  <c r="G27"/>
  <c r="F27"/>
  <c r="E27"/>
  <c r="D27"/>
  <c r="C27"/>
  <c r="K26"/>
  <c r="J26"/>
  <c r="I26"/>
  <c r="H26"/>
  <c r="G26"/>
  <c r="F26"/>
  <c r="E26"/>
  <c r="D26"/>
  <c r="C26"/>
  <c r="K25"/>
  <c r="J25"/>
  <c r="I25"/>
  <c r="H25"/>
  <c r="G25"/>
  <c r="F25"/>
  <c r="E25"/>
  <c r="D25"/>
  <c r="C25"/>
  <c r="K24"/>
  <c r="J24"/>
  <c r="I24"/>
  <c r="H24"/>
  <c r="G24"/>
  <c r="F24"/>
  <c r="E24"/>
  <c r="D24"/>
  <c r="C24"/>
  <c r="K23"/>
  <c r="J23"/>
  <c r="I23"/>
  <c r="H23"/>
  <c r="G23"/>
  <c r="F23"/>
  <c r="E23"/>
  <c r="D23"/>
  <c r="C23"/>
  <c r="K22"/>
  <c r="J22"/>
  <c r="I22"/>
  <c r="H22"/>
  <c r="G22"/>
  <c r="F22"/>
  <c r="E22"/>
  <c r="D22"/>
  <c r="C22"/>
  <c r="K21"/>
  <c r="J21"/>
  <c r="I21"/>
  <c r="H21"/>
  <c r="G21"/>
  <c r="F21"/>
  <c r="E21"/>
  <c r="D21"/>
  <c r="C21"/>
  <c r="K20"/>
  <c r="J20"/>
  <c r="I20"/>
  <c r="H20"/>
  <c r="G20"/>
  <c r="F20"/>
  <c r="E20"/>
  <c r="D20"/>
  <c r="C20"/>
  <c r="K19"/>
  <c r="J19"/>
  <c r="I19"/>
  <c r="H19"/>
  <c r="G19"/>
  <c r="F19"/>
  <c r="E19"/>
  <c r="D19"/>
  <c r="C19"/>
  <c r="K18"/>
  <c r="J18"/>
  <c r="I18"/>
  <c r="H18"/>
  <c r="G18"/>
  <c r="F18"/>
  <c r="E18"/>
  <c r="D18"/>
  <c r="C18"/>
  <c r="K17"/>
  <c r="J17"/>
  <c r="I17"/>
  <c r="H17"/>
  <c r="G17"/>
  <c r="F17"/>
  <c r="E17"/>
  <c r="D17"/>
  <c r="C17"/>
  <c r="K16"/>
  <c r="J16"/>
  <c r="I16"/>
  <c r="H16"/>
  <c r="G16"/>
  <c r="F16"/>
  <c r="E16"/>
  <c r="D16"/>
  <c r="C16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K13"/>
  <c r="J13"/>
  <c r="I13"/>
  <c r="H13"/>
  <c r="G13"/>
  <c r="F13"/>
  <c r="E13"/>
  <c r="D13"/>
  <c r="C13"/>
  <c r="K37" i="27"/>
  <c r="J37"/>
  <c r="I37"/>
  <c r="H37"/>
  <c r="G37"/>
  <c r="F37"/>
  <c r="E37"/>
  <c r="D37"/>
  <c r="C37"/>
  <c r="K36"/>
  <c r="J36"/>
  <c r="I36"/>
  <c r="H36"/>
  <c r="G36"/>
  <c r="F36"/>
  <c r="E36"/>
  <c r="D36"/>
  <c r="C36"/>
  <c r="K35"/>
  <c r="J35"/>
  <c r="I35"/>
  <c r="H35"/>
  <c r="G35"/>
  <c r="F35"/>
  <c r="E35"/>
  <c r="D35"/>
  <c r="C35"/>
  <c r="K34"/>
  <c r="J34"/>
  <c r="I34"/>
  <c r="H34"/>
  <c r="G34"/>
  <c r="F34"/>
  <c r="E34"/>
  <c r="D34"/>
  <c r="C34"/>
  <c r="K33"/>
  <c r="J33"/>
  <c r="I33"/>
  <c r="H33"/>
  <c r="G33"/>
  <c r="F33"/>
  <c r="E33"/>
  <c r="D33"/>
  <c r="C33"/>
  <c r="K32"/>
  <c r="J32"/>
  <c r="I32"/>
  <c r="H32"/>
  <c r="G32"/>
  <c r="F32"/>
  <c r="E32"/>
  <c r="D32"/>
  <c r="C32"/>
  <c r="K31"/>
  <c r="J31"/>
  <c r="I31"/>
  <c r="H31"/>
  <c r="G31"/>
  <c r="F31"/>
  <c r="E31"/>
  <c r="D31"/>
  <c r="C31"/>
  <c r="K30"/>
  <c r="J30"/>
  <c r="I30"/>
  <c r="H30"/>
  <c r="G30"/>
  <c r="F30"/>
  <c r="E30"/>
  <c r="D30"/>
  <c r="C30"/>
  <c r="K29"/>
  <c r="J29"/>
  <c r="I29"/>
  <c r="H29"/>
  <c r="G29"/>
  <c r="F29"/>
  <c r="E29"/>
  <c r="D29"/>
  <c r="C29"/>
  <c r="K28"/>
  <c r="J28"/>
  <c r="I28"/>
  <c r="H28"/>
  <c r="G28"/>
  <c r="F28"/>
  <c r="E28"/>
  <c r="D28"/>
  <c r="C28"/>
  <c r="K27"/>
  <c r="J27"/>
  <c r="I27"/>
  <c r="H27"/>
  <c r="G27"/>
  <c r="F27"/>
  <c r="E27"/>
  <c r="D27"/>
  <c r="C27"/>
  <c r="K26"/>
  <c r="J26"/>
  <c r="I26"/>
  <c r="H26"/>
  <c r="G26"/>
  <c r="F26"/>
  <c r="E26"/>
  <c r="D26"/>
  <c r="C26"/>
  <c r="K25"/>
  <c r="J25"/>
  <c r="I25"/>
  <c r="H25"/>
  <c r="G25"/>
  <c r="F25"/>
  <c r="E25"/>
  <c r="D25"/>
  <c r="C25"/>
  <c r="K24"/>
  <c r="J24"/>
  <c r="I24"/>
  <c r="H24"/>
  <c r="G24"/>
  <c r="F24"/>
  <c r="E24"/>
  <c r="D24"/>
  <c r="C24"/>
  <c r="K23"/>
  <c r="J23"/>
  <c r="I23"/>
  <c r="H23"/>
  <c r="G23"/>
  <c r="F23"/>
  <c r="E23"/>
  <c r="D23"/>
  <c r="C23"/>
  <c r="K22"/>
  <c r="J22"/>
  <c r="I22"/>
  <c r="H22"/>
  <c r="G22"/>
  <c r="F22"/>
  <c r="E22"/>
  <c r="D22"/>
  <c r="C22"/>
  <c r="K21"/>
  <c r="J21"/>
  <c r="I21"/>
  <c r="H21"/>
  <c r="G21"/>
  <c r="F21"/>
  <c r="E21"/>
  <c r="D21"/>
  <c r="C21"/>
  <c r="K20"/>
  <c r="J20"/>
  <c r="I20"/>
  <c r="H20"/>
  <c r="G20"/>
  <c r="F20"/>
  <c r="E20"/>
  <c r="D20"/>
  <c r="C20"/>
  <c r="K19"/>
  <c r="J19"/>
  <c r="I19"/>
  <c r="H19"/>
  <c r="G19"/>
  <c r="F19"/>
  <c r="E19"/>
  <c r="D19"/>
  <c r="C19"/>
  <c r="K18"/>
  <c r="J18"/>
  <c r="I18"/>
  <c r="H18"/>
  <c r="G18"/>
  <c r="F18"/>
  <c r="E18"/>
  <c r="D18"/>
  <c r="C18"/>
  <c r="K17"/>
  <c r="J17"/>
  <c r="I17"/>
  <c r="H17"/>
  <c r="G17"/>
  <c r="F17"/>
  <c r="E17"/>
  <c r="D17"/>
  <c r="C17"/>
  <c r="K16"/>
  <c r="J16"/>
  <c r="I16"/>
  <c r="H16"/>
  <c r="G16"/>
  <c r="F16"/>
  <c r="E16"/>
  <c r="D16"/>
  <c r="C16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K13"/>
  <c r="J13"/>
  <c r="I13"/>
  <c r="H13"/>
  <c r="G13"/>
  <c r="F13"/>
  <c r="E13"/>
  <c r="D13"/>
  <c r="C13"/>
  <c r="K37" i="26"/>
  <c r="J37"/>
  <c r="I37"/>
  <c r="H37"/>
  <c r="G37"/>
  <c r="F37"/>
  <c r="E37"/>
  <c r="D37"/>
  <c r="C37"/>
  <c r="K36"/>
  <c r="J36"/>
  <c r="I36"/>
  <c r="H36"/>
  <c r="G36"/>
  <c r="F36"/>
  <c r="E36"/>
  <c r="D36"/>
  <c r="C36"/>
  <c r="K35"/>
  <c r="J35"/>
  <c r="I35"/>
  <c r="H35"/>
  <c r="G35"/>
  <c r="F35"/>
  <c r="E35"/>
  <c r="D35"/>
  <c r="C35"/>
  <c r="K34"/>
  <c r="J34"/>
  <c r="I34"/>
  <c r="H34"/>
  <c r="G34"/>
  <c r="F34"/>
  <c r="E34"/>
  <c r="D34"/>
  <c r="C34"/>
  <c r="K33"/>
  <c r="J33"/>
  <c r="I33"/>
  <c r="H33"/>
  <c r="G33"/>
  <c r="F33"/>
  <c r="E33"/>
  <c r="D33"/>
  <c r="C33"/>
  <c r="K32"/>
  <c r="J32"/>
  <c r="I32"/>
  <c r="H32"/>
  <c r="G32"/>
  <c r="F32"/>
  <c r="E32"/>
  <c r="D32"/>
  <c r="C32"/>
  <c r="K31"/>
  <c r="J31"/>
  <c r="I31"/>
  <c r="H31"/>
  <c r="G31"/>
  <c r="F31"/>
  <c r="E31"/>
  <c r="D31"/>
  <c r="C31"/>
  <c r="K30"/>
  <c r="J30"/>
  <c r="I30"/>
  <c r="H30"/>
  <c r="G30"/>
  <c r="F30"/>
  <c r="E30"/>
  <c r="D30"/>
  <c r="C30"/>
  <c r="K29"/>
  <c r="J29"/>
  <c r="I29"/>
  <c r="H29"/>
  <c r="G29"/>
  <c r="F29"/>
  <c r="E29"/>
  <c r="D29"/>
  <c r="C29"/>
  <c r="K28"/>
  <c r="J28"/>
  <c r="I28"/>
  <c r="H28"/>
  <c r="G28"/>
  <c r="F28"/>
  <c r="E28"/>
  <c r="D28"/>
  <c r="C28"/>
  <c r="K27"/>
  <c r="J27"/>
  <c r="I27"/>
  <c r="H27"/>
  <c r="G27"/>
  <c r="F27"/>
  <c r="E27"/>
  <c r="D27"/>
  <c r="C27"/>
  <c r="K26"/>
  <c r="J26"/>
  <c r="I26"/>
  <c r="H26"/>
  <c r="G26"/>
  <c r="F26"/>
  <c r="E26"/>
  <c r="D26"/>
  <c r="C26"/>
  <c r="K25"/>
  <c r="J25"/>
  <c r="I25"/>
  <c r="H25"/>
  <c r="G25"/>
  <c r="F25"/>
  <c r="E25"/>
  <c r="D25"/>
  <c r="C25"/>
  <c r="K24"/>
  <c r="J24"/>
  <c r="I24"/>
  <c r="H24"/>
  <c r="G24"/>
  <c r="F24"/>
  <c r="E24"/>
  <c r="D24"/>
  <c r="C24"/>
  <c r="K23"/>
  <c r="J23"/>
  <c r="I23"/>
  <c r="H23"/>
  <c r="G23"/>
  <c r="F23"/>
  <c r="E23"/>
  <c r="D23"/>
  <c r="C23"/>
  <c r="K22"/>
  <c r="J22"/>
  <c r="I22"/>
  <c r="H22"/>
  <c r="G22"/>
  <c r="F22"/>
  <c r="E22"/>
  <c r="D22"/>
  <c r="C22"/>
  <c r="K21"/>
  <c r="J21"/>
  <c r="I21"/>
  <c r="H21"/>
  <c r="G21"/>
  <c r="F21"/>
  <c r="E21"/>
  <c r="D21"/>
  <c r="C21"/>
  <c r="K20"/>
  <c r="J20"/>
  <c r="I20"/>
  <c r="H20"/>
  <c r="G20"/>
  <c r="F20"/>
  <c r="E20"/>
  <c r="D20"/>
  <c r="C20"/>
  <c r="K19"/>
  <c r="J19"/>
  <c r="I19"/>
  <c r="H19"/>
  <c r="G19"/>
  <c r="F19"/>
  <c r="E19"/>
  <c r="D19"/>
  <c r="C19"/>
  <c r="K18"/>
  <c r="J18"/>
  <c r="I18"/>
  <c r="H18"/>
  <c r="G18"/>
  <c r="F18"/>
  <c r="E18"/>
  <c r="D18"/>
  <c r="C18"/>
  <c r="J17"/>
  <c r="I17"/>
  <c r="H17"/>
  <c r="G17"/>
  <c r="F17"/>
  <c r="E17"/>
  <c r="D17"/>
  <c r="C17"/>
  <c r="K16"/>
  <c r="J16"/>
  <c r="I16"/>
  <c r="H16"/>
  <c r="G16"/>
  <c r="F16"/>
  <c r="E16"/>
  <c r="D16"/>
  <c r="C16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K13"/>
  <c r="J13"/>
  <c r="I13"/>
  <c r="H13"/>
  <c r="G13"/>
  <c r="F13"/>
  <c r="E13"/>
  <c r="D13"/>
  <c r="C13"/>
  <c r="K37" i="25"/>
  <c r="J37"/>
  <c r="I37"/>
  <c r="H37"/>
  <c r="G37"/>
  <c r="F37"/>
  <c r="E37"/>
  <c r="D37"/>
  <c r="C37"/>
  <c r="K36"/>
  <c r="J36"/>
  <c r="I36"/>
  <c r="H36"/>
  <c r="G36"/>
  <c r="F36"/>
  <c r="E36"/>
  <c r="D36"/>
  <c r="C36"/>
  <c r="K35"/>
  <c r="J35"/>
  <c r="I35"/>
  <c r="H35"/>
  <c r="G35"/>
  <c r="F35"/>
  <c r="E35"/>
  <c r="D35"/>
  <c r="C35"/>
  <c r="K34"/>
  <c r="J34"/>
  <c r="I34"/>
  <c r="H34"/>
  <c r="G34"/>
  <c r="F34"/>
  <c r="E34"/>
  <c r="D34"/>
  <c r="C34"/>
  <c r="K33"/>
  <c r="J33"/>
  <c r="I33"/>
  <c r="H33"/>
  <c r="G33"/>
  <c r="F33"/>
  <c r="E33"/>
  <c r="D33"/>
  <c r="C33"/>
  <c r="K32"/>
  <c r="J32"/>
  <c r="I32"/>
  <c r="H32"/>
  <c r="G32"/>
  <c r="F32"/>
  <c r="E32"/>
  <c r="D32"/>
  <c r="C32"/>
  <c r="K31"/>
  <c r="J31"/>
  <c r="I31"/>
  <c r="H31"/>
  <c r="G31"/>
  <c r="F31"/>
  <c r="E31"/>
  <c r="D31"/>
  <c r="C31"/>
  <c r="K30"/>
  <c r="J30"/>
  <c r="I30"/>
  <c r="H30"/>
  <c r="G30"/>
  <c r="F30"/>
  <c r="E30"/>
  <c r="D30"/>
  <c r="C30"/>
  <c r="K29"/>
  <c r="J29"/>
  <c r="I29"/>
  <c r="H29"/>
  <c r="G29"/>
  <c r="F29"/>
  <c r="E29"/>
  <c r="D29"/>
  <c r="C29"/>
  <c r="K28"/>
  <c r="J28"/>
  <c r="I28"/>
  <c r="H28"/>
  <c r="G28"/>
  <c r="F28"/>
  <c r="E28"/>
  <c r="D28"/>
  <c r="C28"/>
  <c r="K27"/>
  <c r="J27"/>
  <c r="I27"/>
  <c r="H27"/>
  <c r="G27"/>
  <c r="F27"/>
  <c r="E27"/>
  <c r="D27"/>
  <c r="C27"/>
  <c r="K26"/>
  <c r="J26"/>
  <c r="I26"/>
  <c r="H26"/>
  <c r="G26"/>
  <c r="F26"/>
  <c r="E26"/>
  <c r="D26"/>
  <c r="C26"/>
  <c r="K25"/>
  <c r="J25"/>
  <c r="I25"/>
  <c r="H25"/>
  <c r="G25"/>
  <c r="F25"/>
  <c r="E25"/>
  <c r="D25"/>
  <c r="C25"/>
  <c r="K24"/>
  <c r="J24"/>
  <c r="I24"/>
  <c r="H24"/>
  <c r="G24"/>
  <c r="F24"/>
  <c r="E24"/>
  <c r="D24"/>
  <c r="C24"/>
  <c r="K23"/>
  <c r="J23"/>
  <c r="I23"/>
  <c r="H23"/>
  <c r="G23"/>
  <c r="F23"/>
  <c r="E23"/>
  <c r="D23"/>
  <c r="C23"/>
  <c r="K22"/>
  <c r="J22"/>
  <c r="I22"/>
  <c r="H22"/>
  <c r="G22"/>
  <c r="F22"/>
  <c r="E22"/>
  <c r="D22"/>
  <c r="C22"/>
  <c r="K21"/>
  <c r="J21"/>
  <c r="I21"/>
  <c r="H21"/>
  <c r="G21"/>
  <c r="F21"/>
  <c r="E21"/>
  <c r="D21"/>
  <c r="C21"/>
  <c r="K20"/>
  <c r="J20"/>
  <c r="I20"/>
  <c r="H20"/>
  <c r="G20"/>
  <c r="F20"/>
  <c r="E20"/>
  <c r="D20"/>
  <c r="C20"/>
  <c r="K19"/>
  <c r="J19"/>
  <c r="I19"/>
  <c r="H19"/>
  <c r="G19"/>
  <c r="F19"/>
  <c r="E19"/>
  <c r="D19"/>
  <c r="C19"/>
  <c r="K18"/>
  <c r="J18"/>
  <c r="I18"/>
  <c r="H18"/>
  <c r="G18"/>
  <c r="F18"/>
  <c r="E18"/>
  <c r="D18"/>
  <c r="C18"/>
  <c r="K17"/>
  <c r="J17"/>
  <c r="I17"/>
  <c r="H17"/>
  <c r="G17"/>
  <c r="F17"/>
  <c r="E17"/>
  <c r="D17"/>
  <c r="C17"/>
  <c r="K16"/>
  <c r="J16"/>
  <c r="I16"/>
  <c r="H16"/>
  <c r="G16"/>
  <c r="F16"/>
  <c r="E16"/>
  <c r="D16"/>
  <c r="C16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K13"/>
  <c r="J13"/>
  <c r="I13"/>
  <c r="H13"/>
  <c r="G13"/>
  <c r="F13"/>
  <c r="E13"/>
  <c r="D13"/>
  <c r="C13"/>
  <c r="K37" i="24"/>
  <c r="J37"/>
  <c r="I37"/>
  <c r="H37"/>
  <c r="G37"/>
  <c r="F37"/>
  <c r="E37"/>
  <c r="D37"/>
  <c r="C37"/>
  <c r="K36"/>
  <c r="J36"/>
  <c r="I36"/>
  <c r="H36"/>
  <c r="G36"/>
  <c r="F36"/>
  <c r="E36"/>
  <c r="D36"/>
  <c r="C36"/>
  <c r="K35"/>
  <c r="J35"/>
  <c r="I35"/>
  <c r="H35"/>
  <c r="G35"/>
  <c r="F35"/>
  <c r="E35"/>
  <c r="D35"/>
  <c r="C35"/>
  <c r="K34"/>
  <c r="J34"/>
  <c r="I34"/>
  <c r="H34"/>
  <c r="G34"/>
  <c r="F34"/>
  <c r="E34"/>
  <c r="D34"/>
  <c r="C34"/>
  <c r="K33"/>
  <c r="J33"/>
  <c r="I33"/>
  <c r="H33"/>
  <c r="G33"/>
  <c r="F33"/>
  <c r="E33"/>
  <c r="D33"/>
  <c r="C33"/>
  <c r="K32"/>
  <c r="J32"/>
  <c r="I32"/>
  <c r="H32"/>
  <c r="G32"/>
  <c r="F32"/>
  <c r="E32"/>
  <c r="D32"/>
  <c r="C32"/>
  <c r="K31"/>
  <c r="J31"/>
  <c r="I31"/>
  <c r="H31"/>
  <c r="G31"/>
  <c r="F31"/>
  <c r="E31"/>
  <c r="D31"/>
  <c r="C31"/>
  <c r="K30"/>
  <c r="J30"/>
  <c r="I30"/>
  <c r="H30"/>
  <c r="G30"/>
  <c r="F30"/>
  <c r="E30"/>
  <c r="D30"/>
  <c r="C30"/>
  <c r="K29"/>
  <c r="J29"/>
  <c r="I29"/>
  <c r="H29"/>
  <c r="G29"/>
  <c r="F29"/>
  <c r="E29"/>
  <c r="D29"/>
  <c r="C29"/>
  <c r="K28"/>
  <c r="J28"/>
  <c r="I28"/>
  <c r="H28"/>
  <c r="G28"/>
  <c r="F28"/>
  <c r="E28"/>
  <c r="D28"/>
  <c r="C28"/>
  <c r="K27"/>
  <c r="J27"/>
  <c r="I27"/>
  <c r="H27"/>
  <c r="G27"/>
  <c r="F27"/>
  <c r="E27"/>
  <c r="D27"/>
  <c r="C27"/>
  <c r="K26"/>
  <c r="J26"/>
  <c r="I26"/>
  <c r="H26"/>
  <c r="G26"/>
  <c r="F26"/>
  <c r="E26"/>
  <c r="D26"/>
  <c r="C26"/>
  <c r="K25"/>
  <c r="J25"/>
  <c r="I25"/>
  <c r="H25"/>
  <c r="G25"/>
  <c r="F25"/>
  <c r="E25"/>
  <c r="D25"/>
  <c r="C25"/>
  <c r="K24"/>
  <c r="J24"/>
  <c r="I24"/>
  <c r="H24"/>
  <c r="G24"/>
  <c r="F24"/>
  <c r="E24"/>
  <c r="D24"/>
  <c r="C24"/>
  <c r="K23"/>
  <c r="J23"/>
  <c r="I23"/>
  <c r="H23"/>
  <c r="G23"/>
  <c r="F23"/>
  <c r="E23"/>
  <c r="D23"/>
  <c r="C23"/>
  <c r="K22"/>
  <c r="J22"/>
  <c r="I22"/>
  <c r="H22"/>
  <c r="G22"/>
  <c r="F22"/>
  <c r="E22"/>
  <c r="D22"/>
  <c r="C22"/>
  <c r="K21"/>
  <c r="J21"/>
  <c r="I21"/>
  <c r="H21"/>
  <c r="G21"/>
  <c r="F21"/>
  <c r="E21"/>
  <c r="D21"/>
  <c r="C21"/>
  <c r="K20"/>
  <c r="J20"/>
  <c r="I20"/>
  <c r="H20"/>
  <c r="G20"/>
  <c r="F20"/>
  <c r="E20"/>
  <c r="D20"/>
  <c r="C20"/>
  <c r="K19"/>
  <c r="J19"/>
  <c r="I19"/>
  <c r="H19"/>
  <c r="G19"/>
  <c r="F19"/>
  <c r="E19"/>
  <c r="D19"/>
  <c r="C19"/>
  <c r="K18"/>
  <c r="J18"/>
  <c r="I18"/>
  <c r="H18"/>
  <c r="G18"/>
  <c r="F18"/>
  <c r="E18"/>
  <c r="D18"/>
  <c r="C18"/>
  <c r="K17"/>
  <c r="J17"/>
  <c r="I17"/>
  <c r="H17"/>
  <c r="G17"/>
  <c r="F17"/>
  <c r="E17"/>
  <c r="D17"/>
  <c r="C17"/>
  <c r="K16"/>
  <c r="J16"/>
  <c r="I16"/>
  <c r="H16"/>
  <c r="G16"/>
  <c r="F16"/>
  <c r="E16"/>
  <c r="D16"/>
  <c r="C16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K13"/>
  <c r="J13"/>
  <c r="I13"/>
  <c r="H13"/>
  <c r="G13"/>
  <c r="F13"/>
  <c r="E13"/>
  <c r="D13"/>
  <c r="C13"/>
  <c r="K37" i="23"/>
  <c r="J37"/>
  <c r="I37"/>
  <c r="H37"/>
  <c r="G37"/>
  <c r="F37"/>
  <c r="E37"/>
  <c r="D37"/>
  <c r="C37"/>
  <c r="K36"/>
  <c r="J36"/>
  <c r="I36"/>
  <c r="H36"/>
  <c r="G36"/>
  <c r="F36"/>
  <c r="E36"/>
  <c r="D36"/>
  <c r="C36"/>
  <c r="K35"/>
  <c r="J35"/>
  <c r="I35"/>
  <c r="H35"/>
  <c r="G35"/>
  <c r="F35"/>
  <c r="E35"/>
  <c r="D35"/>
  <c r="C35"/>
  <c r="K34"/>
  <c r="J34"/>
  <c r="I34"/>
  <c r="H34"/>
  <c r="G34"/>
  <c r="F34"/>
  <c r="E34"/>
  <c r="D34"/>
  <c r="C34"/>
  <c r="K33"/>
  <c r="J33"/>
  <c r="I33"/>
  <c r="H33"/>
  <c r="G33"/>
  <c r="F33"/>
  <c r="E33"/>
  <c r="D33"/>
  <c r="C33"/>
  <c r="K32"/>
  <c r="J32"/>
  <c r="I32"/>
  <c r="H32"/>
  <c r="G32"/>
  <c r="F32"/>
  <c r="E32"/>
  <c r="D32"/>
  <c r="C32"/>
  <c r="K31"/>
  <c r="J31"/>
  <c r="I31"/>
  <c r="H31"/>
  <c r="G31"/>
  <c r="F31"/>
  <c r="E31"/>
  <c r="D31"/>
  <c r="C31"/>
  <c r="K30"/>
  <c r="J30"/>
  <c r="I30"/>
  <c r="H30"/>
  <c r="G30"/>
  <c r="F30"/>
  <c r="E30"/>
  <c r="D30"/>
  <c r="C30"/>
  <c r="K29"/>
  <c r="J29"/>
  <c r="I29"/>
  <c r="H29"/>
  <c r="G29"/>
  <c r="F29"/>
  <c r="E29"/>
  <c r="D29"/>
  <c r="C29"/>
  <c r="K28"/>
  <c r="J28"/>
  <c r="I28"/>
  <c r="H28"/>
  <c r="G28"/>
  <c r="F28"/>
  <c r="E28"/>
  <c r="D28"/>
  <c r="C28"/>
  <c r="K27"/>
  <c r="J27"/>
  <c r="I27"/>
  <c r="H27"/>
  <c r="G27"/>
  <c r="F27"/>
  <c r="E27"/>
  <c r="D27"/>
  <c r="C27"/>
  <c r="K26"/>
  <c r="J26"/>
  <c r="I26"/>
  <c r="H26"/>
  <c r="G26"/>
  <c r="F26"/>
  <c r="E26"/>
  <c r="D26"/>
  <c r="C26"/>
  <c r="K25"/>
  <c r="J25"/>
  <c r="I25"/>
  <c r="H25"/>
  <c r="G25"/>
  <c r="F25"/>
  <c r="E25"/>
  <c r="D25"/>
  <c r="C25"/>
  <c r="K24"/>
  <c r="J24"/>
  <c r="I24"/>
  <c r="H24"/>
  <c r="G24"/>
  <c r="F24"/>
  <c r="E24"/>
  <c r="D24"/>
  <c r="C24"/>
  <c r="K23"/>
  <c r="J23"/>
  <c r="I23"/>
  <c r="H23"/>
  <c r="G23"/>
  <c r="F23"/>
  <c r="E23"/>
  <c r="D23"/>
  <c r="C23"/>
  <c r="K22"/>
  <c r="J22"/>
  <c r="I22"/>
  <c r="H22"/>
  <c r="G22"/>
  <c r="F22"/>
  <c r="E22"/>
  <c r="D22"/>
  <c r="C22"/>
  <c r="K21"/>
  <c r="J21"/>
  <c r="I21"/>
  <c r="H21"/>
  <c r="G21"/>
  <c r="F21"/>
  <c r="E21"/>
  <c r="D21"/>
  <c r="C21"/>
  <c r="K20"/>
  <c r="J20"/>
  <c r="I20"/>
  <c r="H20"/>
  <c r="G20"/>
  <c r="F20"/>
  <c r="E20"/>
  <c r="D20"/>
  <c r="C20"/>
  <c r="K19"/>
  <c r="J19"/>
  <c r="I19"/>
  <c r="H19"/>
  <c r="G19"/>
  <c r="F19"/>
  <c r="E19"/>
  <c r="D19"/>
  <c r="C19"/>
  <c r="K18"/>
  <c r="J18"/>
  <c r="I18"/>
  <c r="H18"/>
  <c r="G18"/>
  <c r="F18"/>
  <c r="E18"/>
  <c r="D18"/>
  <c r="C18"/>
  <c r="K17"/>
  <c r="J17"/>
  <c r="I17"/>
  <c r="H17"/>
  <c r="G17"/>
  <c r="F17"/>
  <c r="E17"/>
  <c r="D17"/>
  <c r="C17"/>
  <c r="K16"/>
  <c r="J16"/>
  <c r="I16"/>
  <c r="H16"/>
  <c r="G16"/>
  <c r="F16"/>
  <c r="E16"/>
  <c r="D16"/>
  <c r="C16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K13"/>
  <c r="J13"/>
  <c r="I13"/>
  <c r="H13"/>
  <c r="G13"/>
  <c r="F13"/>
  <c r="E13"/>
  <c r="D13"/>
  <c r="C13"/>
  <c r="J37" i="22"/>
  <c r="I37"/>
  <c r="H37"/>
  <c r="G37"/>
  <c r="F37"/>
  <c r="E37"/>
  <c r="D37"/>
  <c r="J36"/>
  <c r="I36"/>
  <c r="H36"/>
  <c r="G36"/>
  <c r="F36"/>
  <c r="E36"/>
  <c r="D36"/>
  <c r="J35"/>
  <c r="I35"/>
  <c r="H35"/>
  <c r="G35"/>
  <c r="F35"/>
  <c r="E35"/>
  <c r="J34"/>
  <c r="I34"/>
  <c r="H34"/>
  <c r="G34"/>
  <c r="F34"/>
  <c r="E34"/>
  <c r="D34"/>
  <c r="C34"/>
  <c r="J33"/>
  <c r="I33"/>
  <c r="H33"/>
  <c r="G33"/>
  <c r="F33"/>
  <c r="E33"/>
  <c r="D33"/>
  <c r="C33"/>
  <c r="J32"/>
  <c r="I32"/>
  <c r="H32"/>
  <c r="G32"/>
  <c r="F32"/>
  <c r="E32"/>
  <c r="D32"/>
  <c r="C32"/>
  <c r="J31"/>
  <c r="I31"/>
  <c r="H31"/>
  <c r="G31"/>
  <c r="F31"/>
  <c r="E31"/>
  <c r="D31"/>
  <c r="C31"/>
  <c r="J30"/>
  <c r="I30"/>
  <c r="H30"/>
  <c r="G30"/>
  <c r="F30"/>
  <c r="E30"/>
  <c r="D30"/>
  <c r="C30"/>
  <c r="J29"/>
  <c r="I29"/>
  <c r="H29"/>
  <c r="G29"/>
  <c r="F29"/>
  <c r="E29"/>
  <c r="D29"/>
  <c r="C29"/>
  <c r="J28"/>
  <c r="I28"/>
  <c r="H28"/>
  <c r="G28"/>
  <c r="F28"/>
  <c r="E28"/>
  <c r="D28"/>
  <c r="C28"/>
  <c r="J27"/>
  <c r="I27"/>
  <c r="H27"/>
  <c r="G27"/>
  <c r="F27"/>
  <c r="E27"/>
  <c r="D27"/>
  <c r="C27"/>
  <c r="J26"/>
  <c r="I26"/>
  <c r="H26"/>
  <c r="G26"/>
  <c r="F26"/>
  <c r="E26"/>
  <c r="D26"/>
  <c r="C26"/>
  <c r="J25"/>
  <c r="I25"/>
  <c r="H25"/>
  <c r="G25"/>
  <c r="F25"/>
  <c r="E25"/>
  <c r="D25"/>
  <c r="C25"/>
  <c r="J24"/>
  <c r="I24"/>
  <c r="H24"/>
  <c r="G24"/>
  <c r="F24"/>
  <c r="E24"/>
  <c r="D24"/>
  <c r="C24"/>
  <c r="J23"/>
  <c r="I23"/>
  <c r="H23"/>
  <c r="G23"/>
  <c r="F23"/>
  <c r="E23"/>
  <c r="D23"/>
  <c r="C23"/>
  <c r="J22"/>
  <c r="I22"/>
  <c r="H22"/>
  <c r="G22"/>
  <c r="F22"/>
  <c r="E22"/>
  <c r="D22"/>
  <c r="C22"/>
  <c r="J21"/>
  <c r="I21"/>
  <c r="H21"/>
  <c r="G21"/>
  <c r="F21"/>
  <c r="E21"/>
  <c r="D21"/>
  <c r="C21"/>
  <c r="J20"/>
  <c r="I20"/>
  <c r="H20"/>
  <c r="G20"/>
  <c r="F20"/>
  <c r="E20"/>
  <c r="D20"/>
  <c r="C20"/>
  <c r="J19"/>
  <c r="I19"/>
  <c r="H19"/>
  <c r="G19"/>
  <c r="F19"/>
  <c r="E19"/>
  <c r="D19"/>
  <c r="C19"/>
  <c r="J18"/>
  <c r="I18"/>
  <c r="H18"/>
  <c r="G18"/>
  <c r="F18"/>
  <c r="E18"/>
  <c r="D18"/>
  <c r="C18"/>
  <c r="J17"/>
  <c r="I17"/>
  <c r="H17"/>
  <c r="G17"/>
  <c r="F17"/>
  <c r="E17"/>
  <c r="D17"/>
  <c r="C17"/>
  <c r="J16"/>
  <c r="I16"/>
  <c r="H16"/>
  <c r="G16"/>
  <c r="F16"/>
  <c r="E16"/>
  <c r="D16"/>
  <c r="C16"/>
  <c r="J15"/>
  <c r="I15"/>
  <c r="H15"/>
  <c r="G15"/>
  <c r="F15"/>
  <c r="E15"/>
  <c r="D15"/>
  <c r="C15"/>
  <c r="J14"/>
  <c r="I14"/>
  <c r="H14"/>
  <c r="G14"/>
  <c r="F14"/>
  <c r="E14"/>
  <c r="D14"/>
  <c r="C14"/>
  <c r="J13"/>
  <c r="I13"/>
  <c r="H13"/>
  <c r="G13"/>
  <c r="F13"/>
  <c r="E13"/>
  <c r="D13"/>
  <c r="C13"/>
  <c r="K37" i="20"/>
  <c r="J37"/>
  <c r="I37"/>
  <c r="H37"/>
  <c r="G37"/>
  <c r="F37"/>
  <c r="E37"/>
  <c r="D37"/>
  <c r="C37"/>
  <c r="K36"/>
  <c r="J36"/>
  <c r="I36"/>
  <c r="H36"/>
  <c r="G36"/>
  <c r="F36"/>
  <c r="E36"/>
  <c r="D36"/>
  <c r="C36"/>
  <c r="K35"/>
  <c r="J35"/>
  <c r="I35"/>
  <c r="H35"/>
  <c r="G35"/>
  <c r="F35"/>
  <c r="E35"/>
  <c r="D35"/>
  <c r="C35"/>
  <c r="K34"/>
  <c r="J34"/>
  <c r="I34"/>
  <c r="H34"/>
  <c r="G34"/>
  <c r="F34"/>
  <c r="E34"/>
  <c r="D34"/>
  <c r="C34"/>
  <c r="K33"/>
  <c r="J33"/>
  <c r="I33"/>
  <c r="H33"/>
  <c r="G33"/>
  <c r="F33"/>
  <c r="E33"/>
  <c r="D33"/>
  <c r="C33"/>
  <c r="K32"/>
  <c r="J32"/>
  <c r="I32"/>
  <c r="H32"/>
  <c r="G32"/>
  <c r="F32"/>
  <c r="E32"/>
  <c r="D32"/>
  <c r="C32"/>
  <c r="K31"/>
  <c r="J31"/>
  <c r="I31"/>
  <c r="H31"/>
  <c r="G31"/>
  <c r="F31"/>
  <c r="E31"/>
  <c r="D31"/>
  <c r="C31"/>
  <c r="K30"/>
  <c r="J30"/>
  <c r="I30"/>
  <c r="H30"/>
  <c r="G30"/>
  <c r="F30"/>
  <c r="E30"/>
  <c r="D30"/>
  <c r="C30"/>
  <c r="K29"/>
  <c r="J29"/>
  <c r="I29"/>
  <c r="H29"/>
  <c r="G29"/>
  <c r="F29"/>
  <c r="E29"/>
  <c r="D29"/>
  <c r="C29"/>
  <c r="K28"/>
  <c r="J28"/>
  <c r="I28"/>
  <c r="H28"/>
  <c r="G28"/>
  <c r="F28"/>
  <c r="E28"/>
  <c r="D28"/>
  <c r="C28"/>
  <c r="K27"/>
  <c r="J27"/>
  <c r="I27"/>
  <c r="H27"/>
  <c r="G27"/>
  <c r="F27"/>
  <c r="E27"/>
  <c r="D27"/>
  <c r="C27"/>
  <c r="K26"/>
  <c r="J26"/>
  <c r="I26"/>
  <c r="H26"/>
  <c r="G26"/>
  <c r="F26"/>
  <c r="E26"/>
  <c r="D26"/>
  <c r="C26"/>
  <c r="K25"/>
  <c r="J25"/>
  <c r="I25"/>
  <c r="H25"/>
  <c r="G25"/>
  <c r="F25"/>
  <c r="E25"/>
  <c r="D25"/>
  <c r="C25"/>
  <c r="K24"/>
  <c r="J24"/>
  <c r="I24"/>
  <c r="H24"/>
  <c r="G24"/>
  <c r="F24"/>
  <c r="E24"/>
  <c r="D24"/>
  <c r="C24"/>
  <c r="K23"/>
  <c r="J23"/>
  <c r="I23"/>
  <c r="H23"/>
  <c r="G23"/>
  <c r="F23"/>
  <c r="E23"/>
  <c r="D23"/>
  <c r="C23"/>
  <c r="K22"/>
  <c r="J22"/>
  <c r="I22"/>
  <c r="H22"/>
  <c r="G22"/>
  <c r="F22"/>
  <c r="E22"/>
  <c r="D22"/>
  <c r="C22"/>
  <c r="K21"/>
  <c r="J21"/>
  <c r="I21"/>
  <c r="H21"/>
  <c r="G21"/>
  <c r="F21"/>
  <c r="E21"/>
  <c r="D21"/>
  <c r="C21"/>
  <c r="K20"/>
  <c r="J20"/>
  <c r="I20"/>
  <c r="H20"/>
  <c r="G20"/>
  <c r="F20"/>
  <c r="E20"/>
  <c r="D20"/>
  <c r="C20"/>
  <c r="K19"/>
  <c r="J19"/>
  <c r="I19"/>
  <c r="H19"/>
  <c r="G19"/>
  <c r="F19"/>
  <c r="E19"/>
  <c r="D19"/>
  <c r="C19"/>
  <c r="K18"/>
  <c r="J18"/>
  <c r="I18"/>
  <c r="H18"/>
  <c r="G18"/>
  <c r="F18"/>
  <c r="E18"/>
  <c r="D18"/>
  <c r="C18"/>
  <c r="K17"/>
  <c r="J17"/>
  <c r="I17"/>
  <c r="H17"/>
  <c r="G17"/>
  <c r="F17"/>
  <c r="E17"/>
  <c r="D17"/>
  <c r="C17"/>
  <c r="K16"/>
  <c r="J16"/>
  <c r="I16"/>
  <c r="H16"/>
  <c r="G16"/>
  <c r="F16"/>
  <c r="E16"/>
  <c r="D16"/>
  <c r="C16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K13"/>
  <c r="J13"/>
  <c r="I13"/>
  <c r="H13"/>
  <c r="G13"/>
  <c r="F13"/>
  <c r="E13"/>
  <c r="D13"/>
  <c r="C13"/>
  <c r="K37" i="19"/>
  <c r="J37"/>
  <c r="I37"/>
  <c r="H37"/>
  <c r="G37"/>
  <c r="F37"/>
  <c r="E37"/>
  <c r="D37"/>
  <c r="C37"/>
  <c r="K36"/>
  <c r="J36"/>
  <c r="I36"/>
  <c r="H36"/>
  <c r="G36"/>
  <c r="F36"/>
  <c r="E36"/>
  <c r="D36"/>
  <c r="C36"/>
  <c r="K35"/>
  <c r="J35"/>
  <c r="I35"/>
  <c r="H35"/>
  <c r="G35"/>
  <c r="F35"/>
  <c r="E35"/>
  <c r="D35"/>
  <c r="C35"/>
  <c r="K34"/>
  <c r="J34"/>
  <c r="I34"/>
  <c r="H34"/>
  <c r="G34"/>
  <c r="F34"/>
  <c r="E34"/>
  <c r="D34"/>
  <c r="C34"/>
  <c r="K33"/>
  <c r="J33"/>
  <c r="I33"/>
  <c r="H33"/>
  <c r="G33"/>
  <c r="F33"/>
  <c r="E33"/>
  <c r="D33"/>
  <c r="C33"/>
  <c r="K32"/>
  <c r="J32"/>
  <c r="I32"/>
  <c r="H32"/>
  <c r="G32"/>
  <c r="F32"/>
  <c r="E32"/>
  <c r="D32"/>
  <c r="C32"/>
  <c r="K31"/>
  <c r="J31"/>
  <c r="I31"/>
  <c r="H31"/>
  <c r="G31"/>
  <c r="F31"/>
  <c r="E31"/>
  <c r="D31"/>
  <c r="C31"/>
  <c r="K30"/>
  <c r="J30"/>
  <c r="I30"/>
  <c r="H30"/>
  <c r="G30"/>
  <c r="F30"/>
  <c r="E30"/>
  <c r="D30"/>
  <c r="C30"/>
  <c r="K29"/>
  <c r="J29"/>
  <c r="I29"/>
  <c r="H29"/>
  <c r="G29"/>
  <c r="F29"/>
  <c r="E29"/>
  <c r="D29"/>
  <c r="C29"/>
  <c r="K28"/>
  <c r="J28"/>
  <c r="I28"/>
  <c r="H28"/>
  <c r="G28"/>
  <c r="F28"/>
  <c r="E28"/>
  <c r="D28"/>
  <c r="C28"/>
  <c r="K27"/>
  <c r="J27"/>
  <c r="I27"/>
  <c r="H27"/>
  <c r="G27"/>
  <c r="F27"/>
  <c r="E27"/>
  <c r="D27"/>
  <c r="C27"/>
  <c r="K26"/>
  <c r="J26"/>
  <c r="I26"/>
  <c r="H26"/>
  <c r="G26"/>
  <c r="F26"/>
  <c r="E26"/>
  <c r="D26"/>
  <c r="C26"/>
  <c r="J25"/>
  <c r="I25"/>
  <c r="H25"/>
  <c r="G25"/>
  <c r="F25"/>
  <c r="E25"/>
  <c r="D25"/>
  <c r="C25"/>
  <c r="K24"/>
  <c r="J24"/>
  <c r="I24"/>
  <c r="H24"/>
  <c r="G24"/>
  <c r="F24"/>
  <c r="E24"/>
  <c r="D24"/>
  <c r="C24"/>
  <c r="K23"/>
  <c r="J23"/>
  <c r="I23"/>
  <c r="H23"/>
  <c r="G23"/>
  <c r="F23"/>
  <c r="E23"/>
  <c r="D23"/>
  <c r="C23"/>
  <c r="K22"/>
  <c r="J22"/>
  <c r="I22"/>
  <c r="H22"/>
  <c r="G22"/>
  <c r="F22"/>
  <c r="E22"/>
  <c r="D22"/>
  <c r="C22"/>
  <c r="K21"/>
  <c r="J21"/>
  <c r="I21"/>
  <c r="H21"/>
  <c r="G21"/>
  <c r="F21"/>
  <c r="E21"/>
  <c r="D21"/>
  <c r="C21"/>
  <c r="K20"/>
  <c r="J20"/>
  <c r="I20"/>
  <c r="H20"/>
  <c r="G20"/>
  <c r="F20"/>
  <c r="E20"/>
  <c r="D20"/>
  <c r="C20"/>
  <c r="K19"/>
  <c r="J19"/>
  <c r="I19"/>
  <c r="H19"/>
  <c r="G19"/>
  <c r="F19"/>
  <c r="E19"/>
  <c r="D19"/>
  <c r="C19"/>
  <c r="K18"/>
  <c r="J18"/>
  <c r="I18"/>
  <c r="H18"/>
  <c r="G18"/>
  <c r="F18"/>
  <c r="E18"/>
  <c r="D18"/>
  <c r="C18"/>
  <c r="K17"/>
  <c r="J17"/>
  <c r="I17"/>
  <c r="H17"/>
  <c r="G17"/>
  <c r="F17"/>
  <c r="E17"/>
  <c r="D17"/>
  <c r="C17"/>
  <c r="K16"/>
  <c r="J16"/>
  <c r="I16"/>
  <c r="H16"/>
  <c r="G16"/>
  <c r="F16"/>
  <c r="E16"/>
  <c r="D16"/>
  <c r="C16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K13"/>
  <c r="J13"/>
  <c r="I13"/>
  <c r="H13"/>
  <c r="G13"/>
  <c r="F13"/>
  <c r="E13"/>
  <c r="D13"/>
  <c r="C13"/>
  <c r="I26" i="18"/>
  <c r="H26"/>
  <c r="G26"/>
  <c r="F26"/>
  <c r="E26"/>
  <c r="D26"/>
  <c r="C26"/>
  <c r="I25"/>
  <c r="H25"/>
  <c r="G25"/>
  <c r="F25"/>
  <c r="E25"/>
  <c r="D25"/>
  <c r="C25"/>
  <c r="I24"/>
  <c r="H24"/>
  <c r="G24"/>
  <c r="F24"/>
  <c r="E24"/>
  <c r="D24"/>
  <c r="C24"/>
  <c r="I23"/>
  <c r="H23"/>
  <c r="G23"/>
  <c r="F23"/>
  <c r="E23"/>
  <c r="D23"/>
  <c r="C23"/>
  <c r="I22"/>
  <c r="H22"/>
  <c r="G22"/>
  <c r="F22"/>
  <c r="E22"/>
  <c r="D22"/>
  <c r="C22"/>
  <c r="I21"/>
  <c r="H21"/>
  <c r="G21"/>
  <c r="F21"/>
  <c r="E21"/>
  <c r="D21"/>
  <c r="C21"/>
  <c r="I20"/>
  <c r="H20"/>
  <c r="G20"/>
  <c r="F20"/>
  <c r="E20"/>
  <c r="D20"/>
  <c r="C20"/>
  <c r="I19"/>
  <c r="H19"/>
  <c r="G19"/>
  <c r="F19"/>
  <c r="E19"/>
  <c r="D19"/>
  <c r="C19"/>
  <c r="I18"/>
  <c r="H18"/>
  <c r="G18"/>
  <c r="F18"/>
  <c r="E18"/>
  <c r="D18"/>
  <c r="C18"/>
  <c r="I17"/>
  <c r="H17"/>
  <c r="G17"/>
  <c r="F17"/>
  <c r="E17"/>
  <c r="D17"/>
  <c r="C17"/>
  <c r="I16"/>
  <c r="H16"/>
  <c r="G16"/>
  <c r="F16"/>
  <c r="E16"/>
  <c r="D16"/>
  <c r="C16"/>
  <c r="I15"/>
  <c r="H15"/>
  <c r="G15"/>
  <c r="F15"/>
  <c r="E15"/>
  <c r="D15"/>
  <c r="C15"/>
  <c r="I14"/>
  <c r="H14"/>
  <c r="G14"/>
  <c r="F14"/>
  <c r="E14"/>
  <c r="D14"/>
  <c r="C14"/>
  <c r="I13"/>
  <c r="H13"/>
  <c r="G13"/>
  <c r="F13"/>
  <c r="E13"/>
  <c r="D13"/>
  <c r="C13"/>
  <c r="J11" i="33"/>
  <c r="I11"/>
  <c r="H11"/>
  <c r="G11"/>
  <c r="F11"/>
  <c r="E11"/>
  <c r="D11"/>
  <c r="C11"/>
  <c r="J11" i="32"/>
  <c r="I11"/>
  <c r="H11"/>
  <c r="G11"/>
  <c r="F11"/>
  <c r="E11"/>
  <c r="D11"/>
  <c r="C11"/>
  <c r="D11" i="31"/>
  <c r="E11"/>
  <c r="F11"/>
  <c r="G11"/>
  <c r="H11"/>
  <c r="I11"/>
  <c r="J11"/>
  <c r="D11" i="30"/>
  <c r="E11"/>
  <c r="F11"/>
  <c r="G11"/>
  <c r="H11"/>
  <c r="I11"/>
  <c r="J11"/>
  <c r="D11" i="29"/>
  <c r="E11"/>
  <c r="F11"/>
  <c r="G11"/>
  <c r="H11"/>
  <c r="I11"/>
  <c r="J11"/>
  <c r="D11" i="28"/>
  <c r="E11"/>
  <c r="F11"/>
  <c r="G11"/>
  <c r="H11"/>
  <c r="I11"/>
  <c r="J11"/>
  <c r="D11" i="27"/>
  <c r="E11"/>
  <c r="F11"/>
  <c r="G11"/>
  <c r="H11"/>
  <c r="I11"/>
  <c r="J11"/>
  <c r="D11" i="26"/>
  <c r="E11"/>
  <c r="F11"/>
  <c r="G11"/>
  <c r="H11"/>
  <c r="I11"/>
  <c r="J11"/>
  <c r="D11" i="25"/>
  <c r="E11"/>
  <c r="F11"/>
  <c r="G11"/>
  <c r="H11"/>
  <c r="I11"/>
  <c r="J11"/>
  <c r="D11" i="24"/>
  <c r="E11"/>
  <c r="F11"/>
  <c r="G11"/>
  <c r="H11"/>
  <c r="I11"/>
  <c r="J11"/>
  <c r="D11" i="23"/>
  <c r="E11"/>
  <c r="F11"/>
  <c r="G11"/>
  <c r="H11"/>
  <c r="I11"/>
  <c r="J11"/>
  <c r="D11" i="22"/>
  <c r="E11"/>
  <c r="F11"/>
  <c r="G11"/>
  <c r="H11"/>
  <c r="I11"/>
  <c r="J11"/>
  <c r="E11" i="20"/>
  <c r="F11"/>
  <c r="G11"/>
  <c r="H11"/>
  <c r="I11"/>
  <c r="J11"/>
  <c r="I24" i="84"/>
  <c r="I17" i="55" l="1"/>
  <c r="I19"/>
  <c r="I21"/>
  <c r="I23"/>
  <c r="I18"/>
  <c r="I20"/>
  <c r="I22"/>
  <c r="I24"/>
  <c r="B27" i="73"/>
  <c r="B26"/>
  <c r="B25"/>
  <c r="B24"/>
  <c r="B23"/>
  <c r="B22"/>
  <c r="B21"/>
  <c r="B20"/>
  <c r="B19"/>
  <c r="B18"/>
  <c r="B17"/>
  <c r="B16"/>
  <c r="B15"/>
  <c r="B13"/>
  <c r="G32" i="62"/>
  <c r="F32"/>
  <c r="E32"/>
  <c r="D32"/>
  <c r="C32"/>
  <c r="G31"/>
  <c r="F31"/>
  <c r="E31"/>
  <c r="D31"/>
  <c r="C31"/>
  <c r="B27" i="48"/>
  <c r="B26"/>
  <c r="B25"/>
  <c r="B24"/>
  <c r="B23"/>
  <c r="B22"/>
  <c r="B21"/>
  <c r="B20"/>
  <c r="B19"/>
  <c r="B18"/>
  <c r="B17"/>
  <c r="B16"/>
  <c r="B15"/>
  <c r="B13"/>
  <c r="B38" i="21"/>
  <c r="B37"/>
  <c r="B36"/>
  <c r="B35"/>
  <c r="B34"/>
  <c r="B33"/>
  <c r="B32"/>
  <c r="B31"/>
  <c r="B30"/>
  <c r="B29"/>
  <c r="B28"/>
  <c r="B27"/>
  <c r="B26"/>
  <c r="B25"/>
  <c r="B24"/>
  <c r="B23"/>
  <c r="B22"/>
  <c r="B21"/>
  <c r="B20"/>
  <c r="B19"/>
  <c r="B18"/>
  <c r="B17"/>
  <c r="B16"/>
  <c r="B15"/>
  <c r="B13"/>
  <c r="H17" i="90" l="1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17" i="89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17" i="88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17" i="87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17" i="86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17" i="85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K26" i="84"/>
  <c r="J26"/>
  <c r="O16" s="1"/>
  <c r="H26"/>
  <c r="J15"/>
  <c r="H16"/>
  <c r="J16"/>
  <c r="K16"/>
  <c r="H17"/>
  <c r="I17"/>
  <c r="J17"/>
  <c r="O15" s="1"/>
  <c r="K17"/>
  <c r="H18"/>
  <c r="I18"/>
  <c r="J18"/>
  <c r="K18"/>
  <c r="H19"/>
  <c r="I19"/>
  <c r="J19"/>
  <c r="K19"/>
  <c r="H20"/>
  <c r="I20"/>
  <c r="J20"/>
  <c r="K20"/>
  <c r="H21"/>
  <c r="J21"/>
  <c r="K21"/>
  <c r="H22"/>
  <c r="I22"/>
  <c r="J22"/>
  <c r="K22"/>
  <c r="H23"/>
  <c r="I23"/>
  <c r="J23"/>
  <c r="K23"/>
  <c r="H24"/>
  <c r="J24"/>
  <c r="K24"/>
  <c r="H25"/>
  <c r="J25"/>
  <c r="K25"/>
  <c r="H18" i="83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K15" i="82"/>
  <c r="J18"/>
  <c r="K18"/>
  <c r="J19"/>
  <c r="K19"/>
  <c r="J20"/>
  <c r="K20"/>
  <c r="J21"/>
  <c r="K21"/>
  <c r="J22"/>
  <c r="K22"/>
  <c r="K23"/>
  <c r="K25"/>
  <c r="K26"/>
  <c r="K27"/>
  <c r="H17" i="81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J17" i="80"/>
  <c r="K20"/>
  <c r="K26"/>
  <c r="H17" i="78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14" i="91"/>
  <c r="H16"/>
  <c r="H18"/>
  <c r="H20"/>
  <c r="G14"/>
  <c r="I14"/>
  <c r="G15"/>
  <c r="H15"/>
  <c r="I15"/>
  <c r="G16"/>
  <c r="I16"/>
  <c r="G17"/>
  <c r="H17"/>
  <c r="I17"/>
  <c r="G18"/>
  <c r="I18"/>
  <c r="G19"/>
  <c r="H19"/>
  <c r="I19"/>
  <c r="G20"/>
  <c r="I20"/>
  <c r="G21"/>
  <c r="H21"/>
  <c r="I21"/>
  <c r="G22"/>
  <c r="H22"/>
  <c r="I22"/>
  <c r="G23"/>
  <c r="H23"/>
  <c r="I23"/>
  <c r="G24"/>
  <c r="H24"/>
  <c r="I24"/>
  <c r="H17" i="77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17" i="76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17" i="75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17" i="74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17" i="73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17" i="72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17" i="71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17" i="70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17" i="67"/>
  <c r="I17"/>
  <c r="J17"/>
  <c r="K17"/>
  <c r="H18"/>
  <c r="I18"/>
  <c r="J18"/>
  <c r="K18"/>
  <c r="H19"/>
  <c r="I19"/>
  <c r="J19"/>
  <c r="K19"/>
  <c r="H20"/>
  <c r="I20"/>
  <c r="J20"/>
  <c r="K20"/>
  <c r="J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17" i="66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J15" i="65"/>
  <c r="K26"/>
  <c r="J21"/>
  <c r="J20"/>
  <c r="J19"/>
  <c r="K18"/>
  <c r="J18"/>
  <c r="I18"/>
  <c r="H18"/>
  <c r="K17"/>
  <c r="J17"/>
  <c r="I17"/>
  <c r="H17"/>
  <c r="J16"/>
  <c r="H17" i="58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J22"/>
  <c r="K22"/>
  <c r="H23"/>
  <c r="J23"/>
  <c r="K23"/>
  <c r="H24"/>
  <c r="J24"/>
  <c r="K24"/>
  <c r="H25"/>
  <c r="I25"/>
  <c r="J25"/>
  <c r="K25"/>
  <c r="H26"/>
  <c r="I26"/>
  <c r="J26"/>
  <c r="K26"/>
  <c r="H27"/>
  <c r="J27"/>
  <c r="K27"/>
  <c r="H28"/>
  <c r="I28"/>
  <c r="J28"/>
  <c r="K28"/>
  <c r="H29"/>
  <c r="J29"/>
  <c r="K29"/>
  <c r="H30"/>
  <c r="J30"/>
  <c r="K30"/>
  <c r="H31"/>
  <c r="I31"/>
  <c r="J31"/>
  <c r="K31"/>
  <c r="H32"/>
  <c r="I32"/>
  <c r="J32"/>
  <c r="K32"/>
  <c r="H33"/>
  <c r="J33"/>
  <c r="K33"/>
  <c r="H34"/>
  <c r="J34"/>
  <c r="K34"/>
  <c r="H35"/>
  <c r="I35"/>
  <c r="J35"/>
  <c r="K35"/>
  <c r="H36"/>
  <c r="J36"/>
  <c r="K36"/>
  <c r="H37"/>
  <c r="J37"/>
  <c r="K37"/>
  <c r="K38"/>
  <c r="H21" i="61"/>
  <c r="H17" i="48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17" i="49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17" i="50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17" i="51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17" i="52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17" i="53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17" i="54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18" i="55"/>
  <c r="J18"/>
  <c r="K18"/>
  <c r="H19"/>
  <c r="J19"/>
  <c r="K19"/>
  <c r="H20"/>
  <c r="J20"/>
  <c r="K20"/>
  <c r="H21"/>
  <c r="J21"/>
  <c r="K21"/>
  <c r="H22"/>
  <c r="J22"/>
  <c r="K22"/>
  <c r="H23"/>
  <c r="J23"/>
  <c r="K23"/>
  <c r="H24"/>
  <c r="J24"/>
  <c r="K24"/>
  <c r="K25"/>
  <c r="K27"/>
  <c r="H17" i="56"/>
  <c r="I17"/>
  <c r="J17"/>
  <c r="K17"/>
  <c r="H18"/>
  <c r="I18"/>
  <c r="J18"/>
  <c r="K18"/>
  <c r="H19"/>
  <c r="J19"/>
  <c r="K19"/>
  <c r="H20"/>
  <c r="I20"/>
  <c r="J20"/>
  <c r="K20"/>
  <c r="H21"/>
  <c r="J21"/>
  <c r="K21"/>
  <c r="H22"/>
  <c r="I22"/>
  <c r="J22"/>
  <c r="K22"/>
  <c r="H23"/>
  <c r="J23"/>
  <c r="K23"/>
  <c r="K25"/>
  <c r="B42" i="90"/>
  <c r="G11"/>
  <c r="F11"/>
  <c r="E11"/>
  <c r="D11"/>
  <c r="C11"/>
  <c r="B42" i="89"/>
  <c r="G11"/>
  <c r="F11"/>
  <c r="E11"/>
  <c r="D11"/>
  <c r="C11"/>
  <c r="B42" i="88"/>
  <c r="G11"/>
  <c r="F11"/>
  <c r="E11"/>
  <c r="D11"/>
  <c r="C11"/>
  <c r="B42" i="87"/>
  <c r="G11"/>
  <c r="F11"/>
  <c r="E11"/>
  <c r="D11"/>
  <c r="C11"/>
  <c r="B42" i="86"/>
  <c r="G11"/>
  <c r="F11"/>
  <c r="E11"/>
  <c r="D11"/>
  <c r="C11"/>
  <c r="B42" i="85"/>
  <c r="G11"/>
  <c r="F11"/>
  <c r="E11"/>
  <c r="D11"/>
  <c r="C11"/>
  <c r="B41" i="84"/>
  <c r="G11"/>
  <c r="F11"/>
  <c r="E11"/>
  <c r="D11"/>
  <c r="C11"/>
  <c r="B42" i="83"/>
  <c r="G11"/>
  <c r="F11"/>
  <c r="E11"/>
  <c r="D11"/>
  <c r="C11"/>
  <c r="B42" i="82"/>
  <c r="G11"/>
  <c r="F11"/>
  <c r="E11"/>
  <c r="D11"/>
  <c r="C11"/>
  <c r="B42" i="81"/>
  <c r="G11"/>
  <c r="F11"/>
  <c r="E11"/>
  <c r="D11"/>
  <c r="C11"/>
  <c r="B42" i="80"/>
  <c r="G11"/>
  <c r="F11"/>
  <c r="E11"/>
  <c r="D11"/>
  <c r="C11"/>
  <c r="B42" i="78"/>
  <c r="G11"/>
  <c r="F11"/>
  <c r="E11"/>
  <c r="D11"/>
  <c r="C11"/>
  <c r="B41" i="91"/>
  <c r="B42" i="77"/>
  <c r="G11"/>
  <c r="F11"/>
  <c r="E11"/>
  <c r="D11"/>
  <c r="C11"/>
  <c r="B42" i="76"/>
  <c r="G11"/>
  <c r="F11"/>
  <c r="E11"/>
  <c r="D11"/>
  <c r="C11"/>
  <c r="B42" i="75"/>
  <c r="G11"/>
  <c r="F11"/>
  <c r="E11"/>
  <c r="D11"/>
  <c r="C11"/>
  <c r="B42" i="74"/>
  <c r="G11"/>
  <c r="F11"/>
  <c r="E11"/>
  <c r="D11"/>
  <c r="C11"/>
  <c r="B42" i="73"/>
  <c r="G11"/>
  <c r="F11"/>
  <c r="E11"/>
  <c r="D11"/>
  <c r="C11"/>
  <c r="B42" i="72"/>
  <c r="G11"/>
  <c r="F11"/>
  <c r="E11"/>
  <c r="D11"/>
  <c r="C11"/>
  <c r="B42" i="71"/>
  <c r="G11"/>
  <c r="F11"/>
  <c r="E11"/>
  <c r="D11"/>
  <c r="C11"/>
  <c r="B42" i="70"/>
  <c r="G11"/>
  <c r="F11"/>
  <c r="E11"/>
  <c r="D11"/>
  <c r="C11"/>
  <c r="B42" i="67"/>
  <c r="G11"/>
  <c r="F11"/>
  <c r="E11"/>
  <c r="D11"/>
  <c r="C11"/>
  <c r="B42" i="66"/>
  <c r="G11"/>
  <c r="F11"/>
  <c r="E11"/>
  <c r="D11"/>
  <c r="C11"/>
  <c r="B42" i="65"/>
  <c r="G11"/>
  <c r="F11"/>
  <c r="E11"/>
  <c r="D11"/>
  <c r="C11"/>
  <c r="B42" i="64"/>
  <c r="B49" i="60"/>
  <c r="B41" i="59"/>
  <c r="B49" i="58"/>
  <c r="G11"/>
  <c r="F11"/>
  <c r="E11"/>
  <c r="D11"/>
  <c r="C11"/>
  <c r="B42" i="57"/>
  <c r="G11"/>
  <c r="F11"/>
  <c r="E11"/>
  <c r="D11"/>
  <c r="C11"/>
  <c r="B44" i="62"/>
  <c r="B42" i="56"/>
  <c r="G11"/>
  <c r="F11"/>
  <c r="E11"/>
  <c r="D11"/>
  <c r="C11"/>
  <c r="B42" i="55"/>
  <c r="G11"/>
  <c r="F11"/>
  <c r="E11"/>
  <c r="D11"/>
  <c r="C11"/>
  <c r="B42" i="54"/>
  <c r="G11"/>
  <c r="F11"/>
  <c r="E11"/>
  <c r="D11"/>
  <c r="C11"/>
  <c r="B42" i="53"/>
  <c r="G11"/>
  <c r="F11"/>
  <c r="E11"/>
  <c r="D11"/>
  <c r="C11"/>
  <c r="B42" i="52"/>
  <c r="G11"/>
  <c r="F11"/>
  <c r="E11"/>
  <c r="D11"/>
  <c r="C11"/>
  <c r="B42" i="51"/>
  <c r="G11"/>
  <c r="F11"/>
  <c r="E11"/>
  <c r="D11"/>
  <c r="C11"/>
  <c r="B42" i="50"/>
  <c r="G11"/>
  <c r="F11"/>
  <c r="E11"/>
  <c r="D11"/>
  <c r="C11"/>
  <c r="B42" i="49"/>
  <c r="G11"/>
  <c r="F11"/>
  <c r="E11"/>
  <c r="D11"/>
  <c r="C11"/>
  <c r="B42" i="48"/>
  <c r="G11"/>
  <c r="F11"/>
  <c r="E11"/>
  <c r="D11"/>
  <c r="C11"/>
  <c r="B45" i="61"/>
  <c r="B47" i="47"/>
  <c r="G11"/>
  <c r="F11"/>
  <c r="E11"/>
  <c r="D11"/>
  <c r="C11"/>
  <c r="B47" i="46"/>
  <c r="G11"/>
  <c r="F11"/>
  <c r="E11"/>
  <c r="D11"/>
  <c r="C11"/>
  <c r="B47" i="45"/>
  <c r="G11"/>
  <c r="F11"/>
  <c r="E11"/>
  <c r="D11"/>
  <c r="C11"/>
  <c r="B47" i="44"/>
  <c r="G11"/>
  <c r="F11"/>
  <c r="E11"/>
  <c r="D11"/>
  <c r="C11"/>
  <c r="B47" i="43"/>
  <c r="G11"/>
  <c r="F11"/>
  <c r="E11"/>
  <c r="D11"/>
  <c r="C11"/>
  <c r="B47" i="42"/>
  <c r="G11"/>
  <c r="F11"/>
  <c r="E11"/>
  <c r="D11"/>
  <c r="C11"/>
  <c r="B47" i="41"/>
  <c r="G11"/>
  <c r="F11"/>
  <c r="E11"/>
  <c r="D11"/>
  <c r="C11"/>
  <c r="B47" i="40"/>
  <c r="G11"/>
  <c r="F11"/>
  <c r="E11"/>
  <c r="D11"/>
  <c r="C11"/>
  <c r="B47" i="39"/>
  <c r="G11"/>
  <c r="F11"/>
  <c r="E11"/>
  <c r="D11"/>
  <c r="C11"/>
  <c r="B47" i="38"/>
  <c r="G11"/>
  <c r="F11"/>
  <c r="E11"/>
  <c r="D11"/>
  <c r="C11"/>
  <c r="B47" i="37"/>
  <c r="G11"/>
  <c r="F11"/>
  <c r="E11"/>
  <c r="D11"/>
  <c r="C11"/>
  <c r="B47" i="36"/>
  <c r="G11"/>
  <c r="F11"/>
  <c r="E11"/>
  <c r="D11"/>
  <c r="C11"/>
  <c r="B47" i="35"/>
  <c r="G11"/>
  <c r="F11"/>
  <c r="E11"/>
  <c r="D11"/>
  <c r="C11"/>
  <c r="B47" i="21" l="1"/>
  <c r="G11"/>
  <c r="F11"/>
  <c r="E11"/>
  <c r="D11"/>
  <c r="C11"/>
  <c r="B47" i="1"/>
  <c r="G11"/>
  <c r="F11"/>
  <c r="E11"/>
  <c r="D11"/>
  <c r="C11"/>
  <c r="B47" i="92"/>
  <c r="B45" i="17"/>
  <c r="B47" i="33"/>
  <c r="B47" i="32"/>
  <c r="B47" i="31"/>
  <c r="C11"/>
  <c r="B47" i="30"/>
  <c r="C11"/>
  <c r="B47" i="29"/>
  <c r="C11"/>
  <c r="B47" i="28"/>
  <c r="C11"/>
  <c r="C11" i="27"/>
  <c r="B47"/>
  <c r="B47" i="26"/>
  <c r="C11"/>
  <c r="C11" i="25"/>
  <c r="B47"/>
  <c r="C11" i="24"/>
  <c r="B47"/>
  <c r="C11" i="23"/>
  <c r="B47"/>
  <c r="B47" i="22"/>
  <c r="B47" i="20"/>
  <c r="B47" i="19"/>
  <c r="B41" i="18"/>
  <c r="C11" i="22"/>
  <c r="C11" i="20"/>
  <c r="D11"/>
  <c r="K16" i="90"/>
  <c r="K15"/>
  <c r="K16" i="88"/>
  <c r="K15"/>
  <c r="K16" i="87"/>
  <c r="K15"/>
  <c r="K16" i="86"/>
  <c r="K15"/>
  <c r="K16" i="85"/>
  <c r="K15"/>
  <c r="K27" i="84"/>
  <c r="K17" i="83"/>
  <c r="K16"/>
  <c r="K15"/>
  <c r="K17" i="82"/>
  <c r="K16"/>
  <c r="K16" i="81"/>
  <c r="K15"/>
  <c r="K16" i="80"/>
  <c r="K16" i="76"/>
  <c r="K16" i="58"/>
  <c r="K15"/>
  <c r="K27" i="57"/>
  <c r="K26"/>
  <c r="K25"/>
  <c r="K24"/>
  <c r="K23"/>
  <c r="K22"/>
  <c r="K21"/>
  <c r="K20"/>
  <c r="K19"/>
  <c r="K18"/>
  <c r="K17"/>
  <c r="K16"/>
  <c r="K15"/>
  <c r="K16" i="56"/>
  <c r="K15"/>
  <c r="K17" i="55"/>
  <c r="K16"/>
  <c r="K15"/>
  <c r="K16" i="54"/>
  <c r="K15"/>
  <c r="K16" i="53"/>
  <c r="K15"/>
  <c r="K16" i="52"/>
  <c r="K15"/>
  <c r="K16" i="51"/>
  <c r="K15"/>
  <c r="K16" i="50"/>
  <c r="K15"/>
  <c r="K16" i="49"/>
  <c r="K15"/>
  <c r="K16" i="48"/>
  <c r="K15"/>
  <c r="H38" i="92"/>
  <c r="I37"/>
  <c r="H36"/>
  <c r="I35"/>
  <c r="H34"/>
  <c r="I33"/>
  <c r="H32"/>
  <c r="I31"/>
  <c r="H30"/>
  <c r="I29"/>
  <c r="H28"/>
  <c r="I27"/>
  <c r="H26"/>
  <c r="I25"/>
  <c r="H24"/>
  <c r="I23"/>
  <c r="H22"/>
  <c r="I21"/>
  <c r="H20"/>
  <c r="I19"/>
  <c r="H18"/>
  <c r="I17"/>
  <c r="H16"/>
  <c r="I15"/>
  <c r="D14"/>
  <c r="J13"/>
  <c r="E14"/>
  <c r="C14"/>
  <c r="K13"/>
  <c r="H15"/>
  <c r="I26"/>
  <c r="J36"/>
  <c r="I16" i="67"/>
  <c r="K15" i="37" l="1"/>
  <c r="K16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7"/>
  <c r="K38"/>
  <c r="K15" i="38"/>
  <c r="K16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7"/>
  <c r="K38"/>
  <c r="K15" i="39"/>
  <c r="K16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7"/>
  <c r="K38"/>
  <c r="K15" i="40"/>
  <c r="K16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7"/>
  <c r="K38"/>
  <c r="K15" i="41"/>
  <c r="K16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7"/>
  <c r="K38"/>
  <c r="K15" i="42"/>
  <c r="K16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7"/>
  <c r="K38"/>
  <c r="K15" i="43"/>
  <c r="K16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7"/>
  <c r="K38"/>
  <c r="K15" i="44"/>
  <c r="K16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7"/>
  <c r="K38"/>
  <c r="K15" i="45"/>
  <c r="K16"/>
  <c r="K17"/>
  <c r="K18"/>
  <c r="K19"/>
  <c r="K20"/>
  <c r="K21"/>
  <c r="K22"/>
  <c r="K23"/>
  <c r="K24"/>
  <c r="K25"/>
  <c r="K26"/>
  <c r="K27"/>
  <c r="K28"/>
  <c r="K29"/>
  <c r="K30"/>
  <c r="K31"/>
  <c r="K15" i="46"/>
  <c r="K16"/>
  <c r="K17"/>
  <c r="K18"/>
  <c r="K19"/>
  <c r="K20"/>
  <c r="K21"/>
  <c r="H31" i="92"/>
  <c r="J20"/>
  <c r="I16" i="76"/>
  <c r="J16"/>
  <c r="H16"/>
  <c r="J16" i="80"/>
  <c r="J15" i="82"/>
  <c r="K16" i="47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7"/>
  <c r="K38"/>
  <c r="K15"/>
  <c r="I34" i="92"/>
  <c r="J28"/>
  <c r="H23"/>
  <c r="I18"/>
  <c r="I38"/>
  <c r="H35"/>
  <c r="J32"/>
  <c r="I30"/>
  <c r="H27"/>
  <c r="J24"/>
  <c r="I22"/>
  <c r="H19"/>
  <c r="J16"/>
  <c r="I15" i="56"/>
  <c r="I16"/>
  <c r="I15" i="57"/>
  <c r="I16"/>
  <c r="I17"/>
  <c r="I18"/>
  <c r="I19"/>
  <c r="I20"/>
  <c r="I21"/>
  <c r="I22"/>
  <c r="I23"/>
  <c r="I24"/>
  <c r="I25"/>
  <c r="I26"/>
  <c r="I27"/>
  <c r="J15" i="58"/>
  <c r="J16"/>
  <c r="I13" i="92"/>
  <c r="K32" i="45"/>
  <c r="K33"/>
  <c r="K34"/>
  <c r="K35"/>
  <c r="K36"/>
  <c r="K37"/>
  <c r="K38"/>
  <c r="K22" i="46"/>
  <c r="K23"/>
  <c r="K24"/>
  <c r="K25"/>
  <c r="K26"/>
  <c r="K27"/>
  <c r="K28"/>
  <c r="K29"/>
  <c r="K30"/>
  <c r="K31"/>
  <c r="K32"/>
  <c r="K33"/>
  <c r="K34"/>
  <c r="K35"/>
  <c r="K36"/>
  <c r="K37"/>
  <c r="K38"/>
  <c r="I15" i="37"/>
  <c r="J15"/>
  <c r="H15"/>
  <c r="I16"/>
  <c r="J16"/>
  <c r="H16"/>
  <c r="I17"/>
  <c r="J17"/>
  <c r="H17"/>
  <c r="I18"/>
  <c r="J18"/>
  <c r="H18"/>
  <c r="I19"/>
  <c r="J19"/>
  <c r="H19"/>
  <c r="I20"/>
  <c r="J20"/>
  <c r="H20"/>
  <c r="I21"/>
  <c r="J21"/>
  <c r="H21"/>
  <c r="I22"/>
  <c r="J22"/>
  <c r="H22"/>
  <c r="I23"/>
  <c r="J23"/>
  <c r="H23"/>
  <c r="I24"/>
  <c r="J24"/>
  <c r="H24"/>
  <c r="I25"/>
  <c r="J25"/>
  <c r="H25"/>
  <c r="I26"/>
  <c r="J26"/>
  <c r="H26"/>
  <c r="I27"/>
  <c r="J27"/>
  <c r="H27"/>
  <c r="I28"/>
  <c r="J28"/>
  <c r="H28"/>
  <c r="I29"/>
  <c r="J29"/>
  <c r="H29"/>
  <c r="I30"/>
  <c r="J30"/>
  <c r="H30"/>
  <c r="I31"/>
  <c r="J31"/>
  <c r="H31"/>
  <c r="I32"/>
  <c r="J32"/>
  <c r="H32"/>
  <c r="J33"/>
  <c r="I33"/>
  <c r="H33"/>
  <c r="J34"/>
  <c r="H34"/>
  <c r="I34"/>
  <c r="J35"/>
  <c r="H35"/>
  <c r="I35"/>
  <c r="J36"/>
  <c r="H36"/>
  <c r="I36"/>
  <c r="J37"/>
  <c r="H37"/>
  <c r="I37"/>
  <c r="J38"/>
  <c r="H38"/>
  <c r="I38"/>
  <c r="I15" i="38"/>
  <c r="J15"/>
  <c r="H15"/>
  <c r="I16"/>
  <c r="J16"/>
  <c r="H16"/>
  <c r="I17"/>
  <c r="J17"/>
  <c r="H17"/>
  <c r="I18"/>
  <c r="J18"/>
  <c r="H18"/>
  <c r="I19"/>
  <c r="J19"/>
  <c r="H19"/>
  <c r="I20"/>
  <c r="J20"/>
  <c r="H20"/>
  <c r="I21"/>
  <c r="J21"/>
  <c r="H21"/>
  <c r="I22"/>
  <c r="J22"/>
  <c r="H22"/>
  <c r="I23"/>
  <c r="J23"/>
  <c r="H23"/>
  <c r="I24"/>
  <c r="J24"/>
  <c r="H24"/>
  <c r="I25"/>
  <c r="J25"/>
  <c r="H25"/>
  <c r="I26"/>
  <c r="J26"/>
  <c r="H26"/>
  <c r="I27"/>
  <c r="J27"/>
  <c r="H27"/>
  <c r="I28"/>
  <c r="J28"/>
  <c r="H28"/>
  <c r="I29"/>
  <c r="J29"/>
  <c r="H29"/>
  <c r="I30"/>
  <c r="J30"/>
  <c r="H30"/>
  <c r="I31"/>
  <c r="J31"/>
  <c r="H31"/>
  <c r="I32"/>
  <c r="J32"/>
  <c r="H32"/>
  <c r="I33"/>
  <c r="J33"/>
  <c r="H33"/>
  <c r="I34"/>
  <c r="J34"/>
  <c r="H34"/>
  <c r="I35"/>
  <c r="J35"/>
  <c r="H35"/>
  <c r="I36"/>
  <c r="J36"/>
  <c r="H36"/>
  <c r="I37"/>
  <c r="J37"/>
  <c r="H37"/>
  <c r="I38"/>
  <c r="J38"/>
  <c r="H38"/>
  <c r="I15" i="39"/>
  <c r="J15"/>
  <c r="H15"/>
  <c r="I16"/>
  <c r="J16"/>
  <c r="H16"/>
  <c r="I17"/>
  <c r="J17"/>
  <c r="H17"/>
  <c r="I18"/>
  <c r="J18"/>
  <c r="H18"/>
  <c r="I19"/>
  <c r="J19"/>
  <c r="H19"/>
  <c r="I20"/>
  <c r="J20"/>
  <c r="H20"/>
  <c r="I21"/>
  <c r="J21"/>
  <c r="H21"/>
  <c r="I22"/>
  <c r="J22"/>
  <c r="H22"/>
  <c r="I23"/>
  <c r="J23"/>
  <c r="H23"/>
  <c r="I24"/>
  <c r="J24"/>
  <c r="H24"/>
  <c r="I25"/>
  <c r="J25"/>
  <c r="H25"/>
  <c r="I26"/>
  <c r="J26"/>
  <c r="H26"/>
  <c r="I27"/>
  <c r="J27"/>
  <c r="H27"/>
  <c r="I28"/>
  <c r="J28"/>
  <c r="H28"/>
  <c r="I29"/>
  <c r="J29"/>
  <c r="H29"/>
  <c r="I30"/>
  <c r="J30"/>
  <c r="H30"/>
  <c r="I31"/>
  <c r="J31"/>
  <c r="H31"/>
  <c r="I32"/>
  <c r="J32"/>
  <c r="H32"/>
  <c r="I33"/>
  <c r="J33"/>
  <c r="H33"/>
  <c r="I34"/>
  <c r="J34"/>
  <c r="H34"/>
  <c r="I35"/>
  <c r="J35"/>
  <c r="H35"/>
  <c r="I36"/>
  <c r="J36"/>
  <c r="H36"/>
  <c r="I37"/>
  <c r="J37"/>
  <c r="H37"/>
  <c r="I38"/>
  <c r="J38"/>
  <c r="H38"/>
  <c r="I15" i="40"/>
  <c r="J15"/>
  <c r="H15"/>
  <c r="I16"/>
  <c r="J16"/>
  <c r="H16"/>
  <c r="I17"/>
  <c r="J17"/>
  <c r="H17"/>
  <c r="I18"/>
  <c r="J18"/>
  <c r="H18"/>
  <c r="I19"/>
  <c r="J19"/>
  <c r="H19"/>
  <c r="I20"/>
  <c r="J20"/>
  <c r="H20"/>
  <c r="I21"/>
  <c r="J21"/>
  <c r="H21"/>
  <c r="I22"/>
  <c r="J22"/>
  <c r="H22"/>
  <c r="I23"/>
  <c r="J23"/>
  <c r="H23"/>
  <c r="I24"/>
  <c r="J24"/>
  <c r="H24"/>
  <c r="I25"/>
  <c r="J25"/>
  <c r="H25"/>
  <c r="I26"/>
  <c r="J26"/>
  <c r="H26"/>
  <c r="I27"/>
  <c r="J27"/>
  <c r="H27"/>
  <c r="I28"/>
  <c r="J28"/>
  <c r="H28"/>
  <c r="I29"/>
  <c r="J29"/>
  <c r="H29"/>
  <c r="I30"/>
  <c r="J30"/>
  <c r="H30"/>
  <c r="I31"/>
  <c r="J31"/>
  <c r="H31"/>
  <c r="I32"/>
  <c r="J32"/>
  <c r="H32"/>
  <c r="I33"/>
  <c r="J33"/>
  <c r="H33"/>
  <c r="I34"/>
  <c r="J34"/>
  <c r="H34"/>
  <c r="I35"/>
  <c r="J35"/>
  <c r="H35"/>
  <c r="I36"/>
  <c r="J36"/>
  <c r="H36"/>
  <c r="I37"/>
  <c r="J37"/>
  <c r="H37"/>
  <c r="I38"/>
  <c r="J38"/>
  <c r="H38"/>
  <c r="I15" i="41"/>
  <c r="J15"/>
  <c r="H15"/>
  <c r="I16"/>
  <c r="J16"/>
  <c r="H16"/>
  <c r="I17"/>
  <c r="J17"/>
  <c r="H17"/>
  <c r="I18"/>
  <c r="J18"/>
  <c r="H18"/>
  <c r="I19"/>
  <c r="J19"/>
  <c r="H19"/>
  <c r="I20"/>
  <c r="J20"/>
  <c r="H20"/>
  <c r="I21"/>
  <c r="J21"/>
  <c r="H21"/>
  <c r="I22"/>
  <c r="J22"/>
  <c r="H22"/>
  <c r="I23"/>
  <c r="J23"/>
  <c r="H23"/>
  <c r="I24"/>
  <c r="J24"/>
  <c r="H24"/>
  <c r="I25"/>
  <c r="J25"/>
  <c r="H25"/>
  <c r="I26"/>
  <c r="J26"/>
  <c r="H26"/>
  <c r="I27"/>
  <c r="J27"/>
  <c r="H27"/>
  <c r="I28"/>
  <c r="J28"/>
  <c r="H28"/>
  <c r="I29"/>
  <c r="J29"/>
  <c r="H29"/>
  <c r="I30"/>
  <c r="J30"/>
  <c r="H30"/>
  <c r="I31"/>
  <c r="J31"/>
  <c r="H31"/>
  <c r="I32"/>
  <c r="J32"/>
  <c r="H32"/>
  <c r="I33"/>
  <c r="J33"/>
  <c r="H33"/>
  <c r="I34"/>
  <c r="J34"/>
  <c r="H34"/>
  <c r="I35"/>
  <c r="J35"/>
  <c r="H35"/>
  <c r="I36"/>
  <c r="J36"/>
  <c r="H36"/>
  <c r="I37"/>
  <c r="J37"/>
  <c r="H37"/>
  <c r="I38"/>
  <c r="J38"/>
  <c r="H38"/>
  <c r="J15" i="42"/>
  <c r="H15"/>
  <c r="I15"/>
  <c r="J16"/>
  <c r="H16"/>
  <c r="I16"/>
  <c r="J17"/>
  <c r="H17"/>
  <c r="I17"/>
  <c r="J18"/>
  <c r="H18"/>
  <c r="I18"/>
  <c r="J19"/>
  <c r="H19"/>
  <c r="I19"/>
  <c r="J20"/>
  <c r="H20"/>
  <c r="I20"/>
  <c r="J21"/>
  <c r="H21"/>
  <c r="I21"/>
  <c r="J22"/>
  <c r="H22"/>
  <c r="I22"/>
  <c r="J23"/>
  <c r="H23"/>
  <c r="I23"/>
  <c r="J24"/>
  <c r="H24"/>
  <c r="I24"/>
  <c r="J25"/>
  <c r="H25"/>
  <c r="I25"/>
  <c r="J26"/>
  <c r="H26"/>
  <c r="I26"/>
  <c r="J27"/>
  <c r="H27"/>
  <c r="I27"/>
  <c r="J28"/>
  <c r="H28"/>
  <c r="I28"/>
  <c r="J29"/>
  <c r="H29"/>
  <c r="I29"/>
  <c r="I30"/>
  <c r="J30"/>
  <c r="H30"/>
  <c r="I31"/>
  <c r="J31"/>
  <c r="H31"/>
  <c r="I32"/>
  <c r="J32"/>
  <c r="H32"/>
  <c r="I33"/>
  <c r="J33"/>
  <c r="H33"/>
  <c r="I34"/>
  <c r="J34"/>
  <c r="H34"/>
  <c r="I35"/>
  <c r="J35"/>
  <c r="H35"/>
  <c r="I36"/>
  <c r="J36"/>
  <c r="H36"/>
  <c r="I37"/>
  <c r="J37"/>
  <c r="H37"/>
  <c r="I38"/>
  <c r="J38"/>
  <c r="H38"/>
  <c r="J15" i="43"/>
  <c r="H15"/>
  <c r="I15"/>
  <c r="J16"/>
  <c r="H16"/>
  <c r="I16"/>
  <c r="J17"/>
  <c r="H17"/>
  <c r="I17"/>
  <c r="J18"/>
  <c r="H18"/>
  <c r="I18"/>
  <c r="J19"/>
  <c r="H19"/>
  <c r="I19"/>
  <c r="J20"/>
  <c r="H20"/>
  <c r="I20"/>
  <c r="J21"/>
  <c r="H21"/>
  <c r="I21"/>
  <c r="J22"/>
  <c r="H22"/>
  <c r="I22"/>
  <c r="J23"/>
  <c r="H23"/>
  <c r="I23"/>
  <c r="J24"/>
  <c r="H24"/>
  <c r="I24"/>
  <c r="J25"/>
  <c r="H25"/>
  <c r="I25"/>
  <c r="J26"/>
  <c r="H26"/>
  <c r="I26"/>
  <c r="J27"/>
  <c r="H27"/>
  <c r="I27"/>
  <c r="J28"/>
  <c r="H28"/>
  <c r="I28"/>
  <c r="J29"/>
  <c r="H29"/>
  <c r="I29"/>
  <c r="J30"/>
  <c r="H30"/>
  <c r="I30"/>
  <c r="J31"/>
  <c r="H31"/>
  <c r="I31"/>
  <c r="J32"/>
  <c r="H32"/>
  <c r="I32"/>
  <c r="J33"/>
  <c r="H33"/>
  <c r="I33"/>
  <c r="J34"/>
  <c r="H34"/>
  <c r="I34"/>
  <c r="J35"/>
  <c r="H35"/>
  <c r="I35"/>
  <c r="J36"/>
  <c r="H36"/>
  <c r="I36"/>
  <c r="J37"/>
  <c r="H37"/>
  <c r="I37"/>
  <c r="J38"/>
  <c r="H38"/>
  <c r="I38"/>
  <c r="J15" i="44"/>
  <c r="H15"/>
  <c r="I15"/>
  <c r="J16"/>
  <c r="H16"/>
  <c r="I16"/>
  <c r="J17"/>
  <c r="H17"/>
  <c r="I17"/>
  <c r="J18"/>
  <c r="H18"/>
  <c r="I18"/>
  <c r="J19"/>
  <c r="H19"/>
  <c r="I19"/>
  <c r="J20"/>
  <c r="H20"/>
  <c r="I20"/>
  <c r="J21"/>
  <c r="H21"/>
  <c r="I21"/>
  <c r="J22"/>
  <c r="H22"/>
  <c r="I22"/>
  <c r="J23"/>
  <c r="H23"/>
  <c r="I23"/>
  <c r="J24"/>
  <c r="H24"/>
  <c r="I24"/>
  <c r="J25"/>
  <c r="H25"/>
  <c r="I25"/>
  <c r="J26"/>
  <c r="H26"/>
  <c r="I26"/>
  <c r="J27"/>
  <c r="H27"/>
  <c r="I27"/>
  <c r="J28"/>
  <c r="H28"/>
  <c r="I28"/>
  <c r="J29"/>
  <c r="H29"/>
  <c r="I29"/>
  <c r="J30"/>
  <c r="H30"/>
  <c r="I30"/>
  <c r="J31"/>
  <c r="H31"/>
  <c r="I31"/>
  <c r="J32"/>
  <c r="H32"/>
  <c r="I32"/>
  <c r="J33"/>
  <c r="H33"/>
  <c r="I33"/>
  <c r="J34"/>
  <c r="H34"/>
  <c r="I34"/>
  <c r="J35"/>
  <c r="H35"/>
  <c r="I35"/>
  <c r="J36"/>
  <c r="H36"/>
  <c r="I36"/>
  <c r="J37"/>
  <c r="H37"/>
  <c r="I37"/>
  <c r="J38"/>
  <c r="H38"/>
  <c r="I38"/>
  <c r="J15" i="45"/>
  <c r="H15"/>
  <c r="I15"/>
  <c r="J16"/>
  <c r="H16"/>
  <c r="I16"/>
  <c r="J17"/>
  <c r="H17"/>
  <c r="I17"/>
  <c r="J18"/>
  <c r="H18"/>
  <c r="I18"/>
  <c r="J19"/>
  <c r="H19"/>
  <c r="I19"/>
  <c r="J20"/>
  <c r="H20"/>
  <c r="I20"/>
  <c r="J21"/>
  <c r="H21"/>
  <c r="I21"/>
  <c r="J22"/>
  <c r="H22"/>
  <c r="I22"/>
  <c r="J23"/>
  <c r="H23"/>
  <c r="I23"/>
  <c r="J24"/>
  <c r="H24"/>
  <c r="I24"/>
  <c r="J25"/>
  <c r="H25"/>
  <c r="I25"/>
  <c r="J26"/>
  <c r="H26"/>
  <c r="I26"/>
  <c r="J27"/>
  <c r="H27"/>
  <c r="I27"/>
  <c r="J28"/>
  <c r="H28"/>
  <c r="I28"/>
  <c r="J29"/>
  <c r="H29"/>
  <c r="I29"/>
  <c r="J30"/>
  <c r="H30"/>
  <c r="I30"/>
  <c r="J31"/>
  <c r="H31"/>
  <c r="I31"/>
  <c r="J32"/>
  <c r="H32"/>
  <c r="I32"/>
  <c r="J33"/>
  <c r="H33"/>
  <c r="I33"/>
  <c r="J34"/>
  <c r="H34"/>
  <c r="I34"/>
  <c r="J35"/>
  <c r="H35"/>
  <c r="I35"/>
  <c r="J36"/>
  <c r="H36"/>
  <c r="I36"/>
  <c r="J37"/>
  <c r="H37"/>
  <c r="I37"/>
  <c r="J38"/>
  <c r="H38"/>
  <c r="I38"/>
  <c r="J15" i="46"/>
  <c r="H15"/>
  <c r="I15"/>
  <c r="J16"/>
  <c r="H16"/>
  <c r="I16"/>
  <c r="J17"/>
  <c r="H17"/>
  <c r="I17"/>
  <c r="J18"/>
  <c r="H18"/>
  <c r="I18"/>
  <c r="J19"/>
  <c r="H19"/>
  <c r="I19"/>
  <c r="J20"/>
  <c r="H20"/>
  <c r="I20"/>
  <c r="J21"/>
  <c r="H21"/>
  <c r="I21"/>
  <c r="J22"/>
  <c r="H22"/>
  <c r="I22"/>
  <c r="J23"/>
  <c r="H23"/>
  <c r="I23"/>
  <c r="J24"/>
  <c r="H24"/>
  <c r="I24"/>
  <c r="J25"/>
  <c r="H25"/>
  <c r="I25"/>
  <c r="J38" i="92"/>
  <c r="H37"/>
  <c r="I36"/>
  <c r="J34"/>
  <c r="H33"/>
  <c r="I32"/>
  <c r="J30"/>
  <c r="H29"/>
  <c r="I28"/>
  <c r="J26"/>
  <c r="H25"/>
  <c r="I24"/>
  <c r="J22"/>
  <c r="H21"/>
  <c r="I20"/>
  <c r="J18"/>
  <c r="H17"/>
  <c r="I16"/>
  <c r="H13"/>
  <c r="I15" i="58"/>
  <c r="I16"/>
  <c r="H15" i="57"/>
  <c r="J15"/>
  <c r="H16"/>
  <c r="J16"/>
  <c r="H17"/>
  <c r="J17"/>
  <c r="H18"/>
  <c r="J18"/>
  <c r="H19"/>
  <c r="J19"/>
  <c r="H20"/>
  <c r="J20"/>
  <c r="H21"/>
  <c r="J21"/>
  <c r="H22"/>
  <c r="J22"/>
  <c r="H23"/>
  <c r="J23"/>
  <c r="H24"/>
  <c r="J24"/>
  <c r="H25"/>
  <c r="J25"/>
  <c r="H26"/>
  <c r="J26"/>
  <c r="H27"/>
  <c r="J27"/>
  <c r="H15" i="56"/>
  <c r="J15"/>
  <c r="H16"/>
  <c r="J16"/>
  <c r="J26" i="46"/>
  <c r="H26"/>
  <c r="I26"/>
  <c r="J27"/>
  <c r="H27"/>
  <c r="I27"/>
  <c r="J28"/>
  <c r="H28"/>
  <c r="I28"/>
  <c r="J29"/>
  <c r="H29"/>
  <c r="I29"/>
  <c r="J30"/>
  <c r="H30"/>
  <c r="I30"/>
  <c r="J31"/>
  <c r="H31"/>
  <c r="I31"/>
  <c r="J32"/>
  <c r="H32"/>
  <c r="I32"/>
  <c r="J33"/>
  <c r="H33"/>
  <c r="I33"/>
  <c r="J34"/>
  <c r="H34"/>
  <c r="I34"/>
  <c r="J35"/>
  <c r="H35"/>
  <c r="I35"/>
  <c r="J36"/>
  <c r="H36"/>
  <c r="I36"/>
  <c r="J37"/>
  <c r="H37"/>
  <c r="I37"/>
  <c r="J38"/>
  <c r="H38"/>
  <c r="I38"/>
  <c r="J15" i="47"/>
  <c r="H15"/>
  <c r="I15"/>
  <c r="J16"/>
  <c r="H16"/>
  <c r="I16"/>
  <c r="J17"/>
  <c r="H17"/>
  <c r="I17"/>
  <c r="J18"/>
  <c r="H18"/>
  <c r="I18"/>
  <c r="J19"/>
  <c r="H19"/>
  <c r="I19"/>
  <c r="J20"/>
  <c r="H20"/>
  <c r="I20"/>
  <c r="J21"/>
  <c r="H21"/>
  <c r="I21"/>
  <c r="J22"/>
  <c r="H22"/>
  <c r="I22"/>
  <c r="J23"/>
  <c r="H23"/>
  <c r="I23"/>
  <c r="J24"/>
  <c r="H24"/>
  <c r="I24"/>
  <c r="J25"/>
  <c r="H25"/>
  <c r="I25"/>
  <c r="J26"/>
  <c r="H26"/>
  <c r="I26"/>
  <c r="J27"/>
  <c r="H27"/>
  <c r="I27"/>
  <c r="J28"/>
  <c r="H28"/>
  <c r="I28"/>
  <c r="J29"/>
  <c r="H29"/>
  <c r="I29"/>
  <c r="J30"/>
  <c r="H30"/>
  <c r="I30"/>
  <c r="J31"/>
  <c r="H31"/>
  <c r="I31"/>
  <c r="J32"/>
  <c r="H32"/>
  <c r="I32"/>
  <c r="J33"/>
  <c r="H33"/>
  <c r="I33"/>
  <c r="J34"/>
  <c r="H34"/>
  <c r="I34"/>
  <c r="J35"/>
  <c r="H35"/>
  <c r="I35"/>
  <c r="J36"/>
  <c r="H36"/>
  <c r="I36"/>
  <c r="J37"/>
  <c r="H37"/>
  <c r="I37"/>
  <c r="J38"/>
  <c r="H38"/>
  <c r="I38"/>
  <c r="H14" i="61"/>
  <c r="I14"/>
  <c r="G14"/>
  <c r="I15"/>
  <c r="G15"/>
  <c r="H15"/>
  <c r="H16"/>
  <c r="I16"/>
  <c r="G16"/>
  <c r="I17"/>
  <c r="G17"/>
  <c r="H17"/>
  <c r="H18"/>
  <c r="I18"/>
  <c r="G18"/>
  <c r="I19"/>
  <c r="G19"/>
  <c r="H19"/>
  <c r="H20"/>
  <c r="I20"/>
  <c r="G20"/>
  <c r="H22"/>
  <c r="I22"/>
  <c r="G22"/>
  <c r="I15" i="48"/>
  <c r="J15"/>
  <c r="H15"/>
  <c r="I16"/>
  <c r="J16"/>
  <c r="H16"/>
  <c r="I15" i="49"/>
  <c r="J15"/>
  <c r="H15"/>
  <c r="I16"/>
  <c r="J16"/>
  <c r="H16"/>
  <c r="I15" i="50"/>
  <c r="J15"/>
  <c r="H15"/>
  <c r="I16"/>
  <c r="J16"/>
  <c r="H16"/>
  <c r="I15" i="51"/>
  <c r="J15"/>
  <c r="H15"/>
  <c r="I16"/>
  <c r="J16"/>
  <c r="H16"/>
  <c r="I15" i="52"/>
  <c r="J15"/>
  <c r="H15"/>
  <c r="I16"/>
  <c r="J16"/>
  <c r="H16"/>
  <c r="I15" i="53"/>
  <c r="J15"/>
  <c r="H15"/>
  <c r="I16"/>
  <c r="J16"/>
  <c r="H16"/>
  <c r="I15" i="54"/>
  <c r="J15"/>
  <c r="O16" s="1"/>
  <c r="H15"/>
  <c r="I16"/>
  <c r="J16"/>
  <c r="H16"/>
  <c r="J15" i="55"/>
  <c r="I15"/>
  <c r="H16"/>
  <c r="J16"/>
  <c r="O16" s="1"/>
  <c r="J17"/>
  <c r="H17"/>
  <c r="J15" i="81"/>
  <c r="H15"/>
  <c r="I15"/>
  <c r="J16"/>
  <c r="H16"/>
  <c r="I16"/>
  <c r="J16" i="82"/>
  <c r="O15" s="1"/>
  <c r="J17"/>
  <c r="I15" i="83"/>
  <c r="J15"/>
  <c r="H15"/>
  <c r="I16"/>
  <c r="J16"/>
  <c r="O15" s="1"/>
  <c r="H16"/>
  <c r="I17"/>
  <c r="J17"/>
  <c r="H17"/>
  <c r="J15" i="85"/>
  <c r="H15"/>
  <c r="I15"/>
  <c r="J16"/>
  <c r="H16"/>
  <c r="I16"/>
  <c r="J15" i="86"/>
  <c r="H15"/>
  <c r="I15"/>
  <c r="J16"/>
  <c r="H16"/>
  <c r="I16"/>
  <c r="J15" i="87"/>
  <c r="H15"/>
  <c r="I15"/>
  <c r="J16"/>
  <c r="H16"/>
  <c r="I16"/>
  <c r="J15" i="88"/>
  <c r="H15"/>
  <c r="I15"/>
  <c r="J16"/>
  <c r="H16"/>
  <c r="I16"/>
  <c r="J15" i="90"/>
  <c r="H15"/>
  <c r="I15"/>
  <c r="J16"/>
  <c r="H16"/>
  <c r="I16"/>
  <c r="J15" i="80"/>
  <c r="H15" i="58"/>
  <c r="H16"/>
  <c r="H15" i="55"/>
  <c r="J37" i="92"/>
  <c r="J35"/>
  <c r="J33"/>
  <c r="J31"/>
  <c r="J29"/>
  <c r="J27"/>
  <c r="J25"/>
  <c r="J23"/>
  <c r="J21"/>
  <c r="J19"/>
  <c r="J17"/>
  <c r="J15"/>
  <c r="G14"/>
  <c r="J14" s="1"/>
  <c r="F14"/>
  <c r="K14" s="1"/>
  <c r="K38"/>
  <c r="K37"/>
  <c r="K36"/>
  <c r="K35"/>
  <c r="K34"/>
  <c r="K33"/>
  <c r="K32"/>
  <c r="K31"/>
  <c r="K30"/>
  <c r="K29"/>
  <c r="K28"/>
  <c r="K27"/>
  <c r="K26"/>
  <c r="K25"/>
  <c r="K24"/>
  <c r="K23"/>
  <c r="K22"/>
  <c r="K21"/>
  <c r="K20"/>
  <c r="K19"/>
  <c r="K18"/>
  <c r="K17"/>
  <c r="K16"/>
  <c r="K15"/>
  <c r="O15" i="80" l="1"/>
  <c r="O16"/>
  <c r="I14" i="92"/>
  <c r="H14"/>
  <c r="C14" i="84" l="1"/>
  <c r="M13" i="64" l="1"/>
  <c r="M14"/>
  <c r="M15"/>
  <c r="M16"/>
  <c r="M17"/>
  <c r="M18"/>
  <c r="M19"/>
  <c r="M20"/>
  <c r="M21"/>
  <c r="M22"/>
  <c r="M23"/>
  <c r="L13"/>
  <c r="I13" s="1"/>
  <c r="F49" i="17" l="1"/>
  <c r="G14" i="65"/>
  <c r="F14"/>
  <c r="K14" s="1"/>
  <c r="E14"/>
  <c r="D14"/>
  <c r="C14"/>
  <c r="N13"/>
  <c r="O15"/>
  <c r="J13"/>
  <c r="K13"/>
  <c r="G14" i="55"/>
  <c r="F14"/>
  <c r="K14" s="1"/>
  <c r="E14"/>
  <c r="D14"/>
  <c r="C14"/>
  <c r="J14" l="1"/>
  <c r="H14"/>
  <c r="I14"/>
  <c r="I14" i="65"/>
  <c r="J14"/>
  <c r="H14"/>
  <c r="O16"/>
  <c r="M12" i="62"/>
  <c r="I13" s="1"/>
  <c r="I13" i="91"/>
  <c r="I14" i="64"/>
  <c r="I23" l="1"/>
  <c r="I21"/>
  <c r="I19"/>
  <c r="I17"/>
  <c r="I15"/>
  <c r="I22"/>
  <c r="I20"/>
  <c r="I18"/>
  <c r="I16"/>
  <c r="I14" i="62"/>
  <c r="H13" i="91"/>
  <c r="G13"/>
  <c r="G15" i="64"/>
  <c r="H15"/>
  <c r="G16"/>
  <c r="H16"/>
  <c r="G17"/>
  <c r="H17"/>
  <c r="G18"/>
  <c r="H18"/>
  <c r="G19"/>
  <c r="H19"/>
  <c r="G20"/>
  <c r="H20"/>
  <c r="G21"/>
  <c r="H21"/>
  <c r="G22"/>
  <c r="H22"/>
  <c r="G23"/>
  <c r="H23"/>
  <c r="H13"/>
  <c r="G13"/>
  <c r="I13" i="61"/>
  <c r="H14" i="64"/>
  <c r="H13" i="61"/>
  <c r="G13"/>
  <c r="G14" i="64"/>
  <c r="N46" i="92" l="1"/>
  <c r="N44"/>
  <c r="N43"/>
  <c r="N42"/>
  <c r="N41"/>
  <c r="N40"/>
  <c r="O15"/>
  <c r="O16" s="1"/>
  <c r="O16" i="82" l="1"/>
  <c r="G14" i="66"/>
  <c r="F14"/>
  <c r="E14"/>
  <c r="D14"/>
  <c r="C14"/>
  <c r="G14" i="67"/>
  <c r="F14"/>
  <c r="E14"/>
  <c r="D14"/>
  <c r="C14"/>
  <c r="G14" i="70"/>
  <c r="F14"/>
  <c r="E14"/>
  <c r="D14"/>
  <c r="C14"/>
  <c r="G14" i="71"/>
  <c r="F14"/>
  <c r="K14" s="1"/>
  <c r="E14"/>
  <c r="D14"/>
  <c r="C14"/>
  <c r="G14" i="72"/>
  <c r="F14"/>
  <c r="E14"/>
  <c r="D14"/>
  <c r="C14"/>
  <c r="G14" i="73"/>
  <c r="F14"/>
  <c r="E14"/>
  <c r="D14"/>
  <c r="C14"/>
  <c r="G14" i="74"/>
  <c r="F14"/>
  <c r="E14"/>
  <c r="D14"/>
  <c r="C14"/>
  <c r="G14" i="75"/>
  <c r="F14"/>
  <c r="E14"/>
  <c r="D14"/>
  <c r="C14"/>
  <c r="D14" i="76"/>
  <c r="E14"/>
  <c r="F14"/>
  <c r="G14"/>
  <c r="C14"/>
  <c r="G14" i="77"/>
  <c r="J14" s="1"/>
  <c r="F14"/>
  <c r="E14"/>
  <c r="D14"/>
  <c r="C14"/>
  <c r="G14" i="78"/>
  <c r="F14"/>
  <c r="E14"/>
  <c r="D14"/>
  <c r="C14"/>
  <c r="G14" i="80"/>
  <c r="F14"/>
  <c r="K14" s="1"/>
  <c r="E14"/>
  <c r="D14"/>
  <c r="C14"/>
  <c r="G14" i="81"/>
  <c r="F14"/>
  <c r="K14" s="1"/>
  <c r="E14"/>
  <c r="D14"/>
  <c r="C14"/>
  <c r="G14" i="82"/>
  <c r="F14"/>
  <c r="K14" s="1"/>
  <c r="E14"/>
  <c r="D14"/>
  <c r="C14"/>
  <c r="G14" i="83"/>
  <c r="F14"/>
  <c r="K14" s="1"/>
  <c r="E14"/>
  <c r="D14"/>
  <c r="C14"/>
  <c r="G14" i="84"/>
  <c r="F14"/>
  <c r="K14" s="1"/>
  <c r="E14"/>
  <c r="D14"/>
  <c r="G14" i="85"/>
  <c r="F14"/>
  <c r="K14" s="1"/>
  <c r="E14"/>
  <c r="D14"/>
  <c r="C14"/>
  <c r="G14" i="86"/>
  <c r="F14"/>
  <c r="K14" s="1"/>
  <c r="E14"/>
  <c r="D14"/>
  <c r="C14"/>
  <c r="G14" i="87"/>
  <c r="F14"/>
  <c r="K14" s="1"/>
  <c r="E14"/>
  <c r="D14"/>
  <c r="C14"/>
  <c r="G14" i="88"/>
  <c r="F14"/>
  <c r="K14" s="1"/>
  <c r="E14"/>
  <c r="D14"/>
  <c r="C14"/>
  <c r="C14" i="89"/>
  <c r="G14"/>
  <c r="F14"/>
  <c r="K14" s="1"/>
  <c r="E14"/>
  <c r="D14"/>
  <c r="O15" i="90"/>
  <c r="O16" s="1"/>
  <c r="K13"/>
  <c r="J13"/>
  <c r="I13"/>
  <c r="H13"/>
  <c r="D14"/>
  <c r="E14"/>
  <c r="F14"/>
  <c r="K14" s="1"/>
  <c r="G14"/>
  <c r="C14"/>
  <c r="L26" i="91"/>
  <c r="H15" i="70"/>
  <c r="H16"/>
  <c r="J15" i="66"/>
  <c r="O15" s="1"/>
  <c r="I13" i="65"/>
  <c r="H13"/>
  <c r="K16" i="66"/>
  <c r="J16"/>
  <c r="I16"/>
  <c r="H16"/>
  <c r="K15"/>
  <c r="O16"/>
  <c r="I15"/>
  <c r="H15"/>
  <c r="K14"/>
  <c r="J14"/>
  <c r="I14"/>
  <c r="H14"/>
  <c r="K13"/>
  <c r="J13"/>
  <c r="I13"/>
  <c r="H13"/>
  <c r="K16" i="67"/>
  <c r="J16"/>
  <c r="H16"/>
  <c r="K15"/>
  <c r="J15"/>
  <c r="O15" s="1"/>
  <c r="I15"/>
  <c r="H15"/>
  <c r="K14"/>
  <c r="J14"/>
  <c r="I14"/>
  <c r="H14"/>
  <c r="K13"/>
  <c r="J13"/>
  <c r="I13"/>
  <c r="H13"/>
  <c r="K16" i="70"/>
  <c r="J16"/>
  <c r="I16"/>
  <c r="K15"/>
  <c r="J15"/>
  <c r="O15" s="1"/>
  <c r="O16" s="1"/>
  <c r="I15"/>
  <c r="K14"/>
  <c r="J14"/>
  <c r="I14"/>
  <c r="K13"/>
  <c r="J13"/>
  <c r="I13"/>
  <c r="H13"/>
  <c r="K16" i="71"/>
  <c r="J16"/>
  <c r="I16"/>
  <c r="H16"/>
  <c r="K15"/>
  <c r="J15"/>
  <c r="O15" s="1"/>
  <c r="I15"/>
  <c r="H15"/>
  <c r="J14"/>
  <c r="H14"/>
  <c r="K13"/>
  <c r="J13"/>
  <c r="I13"/>
  <c r="H13"/>
  <c r="K16" i="72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16" i="73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16" i="74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16" i="75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15" i="76"/>
  <c r="J15"/>
  <c r="O15" s="1"/>
  <c r="O16" s="1"/>
  <c r="I15"/>
  <c r="K14"/>
  <c r="J14"/>
  <c r="I14"/>
  <c r="H14"/>
  <c r="K13"/>
  <c r="J13"/>
  <c r="I13"/>
  <c r="H13"/>
  <c r="K16" i="77"/>
  <c r="J16"/>
  <c r="I16"/>
  <c r="H16"/>
  <c r="K15"/>
  <c r="J15"/>
  <c r="O15" s="1"/>
  <c r="O16" s="1"/>
  <c r="I15"/>
  <c r="H15"/>
  <c r="K14"/>
  <c r="H14"/>
  <c r="K13"/>
  <c r="J13"/>
  <c r="I13"/>
  <c r="H13"/>
  <c r="K16" i="78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13" i="80"/>
  <c r="J13"/>
  <c r="H13"/>
  <c r="K13" i="81"/>
  <c r="J13"/>
  <c r="I13"/>
  <c r="H13"/>
  <c r="K13" i="82"/>
  <c r="J13"/>
  <c r="H13"/>
  <c r="O16" i="83"/>
  <c r="K13"/>
  <c r="J13"/>
  <c r="I13"/>
  <c r="H13"/>
  <c r="K13" i="84"/>
  <c r="J13"/>
  <c r="I13"/>
  <c r="H13"/>
  <c r="K13" i="85"/>
  <c r="J13"/>
  <c r="I13"/>
  <c r="H13"/>
  <c r="O15" i="86"/>
  <c r="O16" s="1"/>
  <c r="K13"/>
  <c r="J13"/>
  <c r="I13"/>
  <c r="H13"/>
  <c r="O15" i="87"/>
  <c r="O16" s="1"/>
  <c r="K13"/>
  <c r="J13"/>
  <c r="I13"/>
  <c r="H13"/>
  <c r="O15" i="88"/>
  <c r="O16" s="1"/>
  <c r="K13"/>
  <c r="J13"/>
  <c r="I13"/>
  <c r="H13"/>
  <c r="K16" i="89"/>
  <c r="J16"/>
  <c r="I16"/>
  <c r="H16"/>
  <c r="K15"/>
  <c r="J15"/>
  <c r="O15" s="1"/>
  <c r="O16" s="1"/>
  <c r="I15"/>
  <c r="H15"/>
  <c r="J14"/>
  <c r="K13"/>
  <c r="J13"/>
  <c r="I13"/>
  <c r="H13"/>
  <c r="N33" i="81"/>
  <c r="N38" i="90"/>
  <c r="N37"/>
  <c r="N36"/>
  <c r="N35"/>
  <c r="N33"/>
  <c r="N32"/>
  <c r="N31"/>
  <c r="N30"/>
  <c r="N29"/>
  <c r="N38" i="89"/>
  <c r="N37"/>
  <c r="N36"/>
  <c r="N35"/>
  <c r="N33"/>
  <c r="N32"/>
  <c r="N31"/>
  <c r="N30"/>
  <c r="N29"/>
  <c r="N38" i="88"/>
  <c r="N37"/>
  <c r="N36"/>
  <c r="N35"/>
  <c r="N33"/>
  <c r="N32"/>
  <c r="N31"/>
  <c r="N30"/>
  <c r="N29"/>
  <c r="N38" i="87"/>
  <c r="N37"/>
  <c r="N36"/>
  <c r="N35"/>
  <c r="N33"/>
  <c r="N32"/>
  <c r="N31"/>
  <c r="N30"/>
  <c r="N29"/>
  <c r="N38" i="86"/>
  <c r="N37"/>
  <c r="N36"/>
  <c r="N35"/>
  <c r="N33"/>
  <c r="N32"/>
  <c r="N31"/>
  <c r="N30"/>
  <c r="N29"/>
  <c r="N38" i="85"/>
  <c r="N37"/>
  <c r="N36"/>
  <c r="N35"/>
  <c r="N33"/>
  <c r="N32"/>
  <c r="N31"/>
  <c r="N30"/>
  <c r="N29"/>
  <c r="N38" i="84"/>
  <c r="N37"/>
  <c r="N36"/>
  <c r="N35"/>
  <c r="N33"/>
  <c r="N32"/>
  <c r="N31"/>
  <c r="N30"/>
  <c r="N29"/>
  <c r="N38" i="83"/>
  <c r="N37"/>
  <c r="N36"/>
  <c r="N35"/>
  <c r="N33"/>
  <c r="N32"/>
  <c r="N31"/>
  <c r="N30"/>
  <c r="N29"/>
  <c r="N38" i="82"/>
  <c r="N37"/>
  <c r="N36"/>
  <c r="N35"/>
  <c r="N33"/>
  <c r="N32"/>
  <c r="N31"/>
  <c r="N30"/>
  <c r="N29"/>
  <c r="N38" i="81"/>
  <c r="N37"/>
  <c r="N36"/>
  <c r="N35"/>
  <c r="N32"/>
  <c r="N31"/>
  <c r="N30"/>
  <c r="N29"/>
  <c r="N38" i="80"/>
  <c r="N37"/>
  <c r="N36"/>
  <c r="N35"/>
  <c r="N33"/>
  <c r="N32"/>
  <c r="N31"/>
  <c r="N30"/>
  <c r="N29"/>
  <c r="N38" i="78"/>
  <c r="N37"/>
  <c r="N36"/>
  <c r="N35"/>
  <c r="N33"/>
  <c r="N32"/>
  <c r="N31"/>
  <c r="N30"/>
  <c r="N29"/>
  <c r="N38" i="77"/>
  <c r="N37"/>
  <c r="N36"/>
  <c r="N35"/>
  <c r="N33"/>
  <c r="N32"/>
  <c r="N31"/>
  <c r="N30"/>
  <c r="N29"/>
  <c r="N38" i="76"/>
  <c r="N37"/>
  <c r="N36"/>
  <c r="N35"/>
  <c r="N33"/>
  <c r="N32"/>
  <c r="N31"/>
  <c r="N30"/>
  <c r="N29"/>
  <c r="N38" i="75"/>
  <c r="N37"/>
  <c r="N36"/>
  <c r="N35"/>
  <c r="N33"/>
  <c r="N32"/>
  <c r="N31"/>
  <c r="N30"/>
  <c r="N29"/>
  <c r="N38" i="74"/>
  <c r="N37"/>
  <c r="N36"/>
  <c r="N35"/>
  <c r="N33"/>
  <c r="N32"/>
  <c r="N31"/>
  <c r="N30"/>
  <c r="N29"/>
  <c r="N38" i="73"/>
  <c r="N37"/>
  <c r="N36"/>
  <c r="N35"/>
  <c r="N33"/>
  <c r="N32"/>
  <c r="N31"/>
  <c r="N30"/>
  <c r="N29"/>
  <c r="N38" i="72"/>
  <c r="N37"/>
  <c r="N36"/>
  <c r="N35"/>
  <c r="N33"/>
  <c r="N32"/>
  <c r="N31"/>
  <c r="N30"/>
  <c r="N29"/>
  <c r="N38" i="71"/>
  <c r="N37"/>
  <c r="N36"/>
  <c r="N35"/>
  <c r="N33"/>
  <c r="N32"/>
  <c r="N31"/>
  <c r="N30"/>
  <c r="N29"/>
  <c r="N38" i="70"/>
  <c r="N37"/>
  <c r="N36"/>
  <c r="N35"/>
  <c r="N33"/>
  <c r="N32"/>
  <c r="N31"/>
  <c r="N30"/>
  <c r="N29"/>
  <c r="N38" i="67"/>
  <c r="N37"/>
  <c r="N36"/>
  <c r="N35"/>
  <c r="N33"/>
  <c r="N32"/>
  <c r="N31"/>
  <c r="N30"/>
  <c r="N29"/>
  <c r="N38" i="66"/>
  <c r="N37"/>
  <c r="N36"/>
  <c r="N35"/>
  <c r="N33"/>
  <c r="N32"/>
  <c r="N31"/>
  <c r="N30"/>
  <c r="N29"/>
  <c r="N38" i="65"/>
  <c r="N37"/>
  <c r="N36"/>
  <c r="N35"/>
  <c r="N33"/>
  <c r="N32"/>
  <c r="N31"/>
  <c r="N30"/>
  <c r="N29"/>
  <c r="I23" i="17"/>
  <c r="H23"/>
  <c r="G23"/>
  <c r="I22"/>
  <c r="H22"/>
  <c r="G22"/>
  <c r="I21"/>
  <c r="H21"/>
  <c r="G21"/>
  <c r="I14" i="82" l="1"/>
  <c r="H14"/>
  <c r="H14" i="89"/>
  <c r="H14" i="70"/>
  <c r="H14" i="84"/>
  <c r="J14"/>
  <c r="I14"/>
  <c r="J14" i="90"/>
  <c r="H14"/>
  <c r="I14"/>
  <c r="J14" i="88"/>
  <c r="H14"/>
  <c r="I14"/>
  <c r="J14" i="86"/>
  <c r="H14"/>
  <c r="I14"/>
  <c r="I14" i="83"/>
  <c r="J14"/>
  <c r="H14"/>
  <c r="J14" i="81"/>
  <c r="H14"/>
  <c r="I14"/>
  <c r="J14" i="87"/>
  <c r="H14"/>
  <c r="I14"/>
  <c r="J14" i="85"/>
  <c r="H14"/>
  <c r="I14"/>
  <c r="J14" i="82"/>
  <c r="H14" i="80"/>
  <c r="J14"/>
  <c r="O15" i="81"/>
  <c r="O16" s="1"/>
  <c r="O16" i="67"/>
  <c r="O15" i="85"/>
  <c r="O16" s="1"/>
  <c r="O16" i="71"/>
  <c r="I14" i="89"/>
  <c r="I14" i="77"/>
  <c r="I14" i="71"/>
  <c r="C14" i="21"/>
  <c r="J13" i="1"/>
  <c r="H15"/>
  <c r="H13"/>
  <c r="I13"/>
  <c r="I15"/>
  <c r="J15"/>
  <c r="O15" s="1"/>
  <c r="O16" s="1"/>
  <c r="H16"/>
  <c r="I16"/>
  <c r="J16"/>
  <c r="H17"/>
  <c r="I17"/>
  <c r="J17"/>
  <c r="H18"/>
  <c r="I18"/>
  <c r="J18"/>
  <c r="H19"/>
  <c r="I19"/>
  <c r="J19"/>
  <c r="H20"/>
  <c r="I20"/>
  <c r="J20"/>
  <c r="H21"/>
  <c r="I21"/>
  <c r="J21"/>
  <c r="H22"/>
  <c r="I22"/>
  <c r="J22"/>
  <c r="H23"/>
  <c r="I23"/>
  <c r="J23"/>
  <c r="H24"/>
  <c r="I24"/>
  <c r="J24"/>
  <c r="H25"/>
  <c r="I25"/>
  <c r="J25"/>
  <c r="H26"/>
  <c r="I26"/>
  <c r="J26"/>
  <c r="H27"/>
  <c r="I27"/>
  <c r="J27"/>
  <c r="H28"/>
  <c r="I28"/>
  <c r="J28"/>
  <c r="H29"/>
  <c r="I29"/>
  <c r="J29"/>
  <c r="H30"/>
  <c r="I30"/>
  <c r="J30"/>
  <c r="H31"/>
  <c r="I31"/>
  <c r="J31"/>
  <c r="H32"/>
  <c r="I32"/>
  <c r="J32"/>
  <c r="H33"/>
  <c r="I33"/>
  <c r="J33"/>
  <c r="H34"/>
  <c r="I34"/>
  <c r="J34"/>
  <c r="H35"/>
  <c r="I35"/>
  <c r="J35"/>
  <c r="H36"/>
  <c r="I36"/>
  <c r="J36"/>
  <c r="H37"/>
  <c r="I37"/>
  <c r="J37"/>
  <c r="H38"/>
  <c r="I38"/>
  <c r="J38"/>
  <c r="C14"/>
  <c r="D14"/>
  <c r="E14"/>
  <c r="F14"/>
  <c r="G14"/>
  <c r="H15" i="21"/>
  <c r="H16"/>
  <c r="H17"/>
  <c r="H18"/>
  <c r="H19"/>
  <c r="H20"/>
  <c r="H21"/>
  <c r="H22"/>
  <c r="H23"/>
  <c r="H24"/>
  <c r="H25"/>
  <c r="H26"/>
  <c r="H27"/>
  <c r="H28"/>
  <c r="H29"/>
  <c r="H30"/>
  <c r="H31"/>
  <c r="H32"/>
  <c r="H33"/>
  <c r="H34"/>
  <c r="H35"/>
  <c r="H36"/>
  <c r="H37"/>
  <c r="H38"/>
  <c r="H13"/>
  <c r="L29" i="63"/>
  <c r="L28"/>
  <c r="L27"/>
  <c r="L26"/>
  <c r="I14" i="1" l="1"/>
  <c r="H14"/>
  <c r="J14"/>
  <c r="G14" i="54"/>
  <c r="L16" i="62"/>
  <c r="L17"/>
  <c r="D14" i="58"/>
  <c r="E14"/>
  <c r="F14"/>
  <c r="K14" s="1"/>
  <c r="G14"/>
  <c r="C14"/>
  <c r="D14" i="57"/>
  <c r="E14"/>
  <c r="F14"/>
  <c r="K14" s="1"/>
  <c r="G14"/>
  <c r="C14"/>
  <c r="D14" i="56"/>
  <c r="E14"/>
  <c r="F14"/>
  <c r="K14" s="1"/>
  <c r="G14"/>
  <c r="C14"/>
  <c r="C14" i="54"/>
  <c r="D14"/>
  <c r="E14"/>
  <c r="F14"/>
  <c r="K14" s="1"/>
  <c r="D14" i="53"/>
  <c r="E14"/>
  <c r="F14"/>
  <c r="K14" s="1"/>
  <c r="G14"/>
  <c r="C14"/>
  <c r="D14" i="52"/>
  <c r="E14"/>
  <c r="F14"/>
  <c r="K14" s="1"/>
  <c r="G14"/>
  <c r="C14"/>
  <c r="D14" i="51"/>
  <c r="E14"/>
  <c r="F14"/>
  <c r="K14" s="1"/>
  <c r="G14"/>
  <c r="C14"/>
  <c r="D14" i="50"/>
  <c r="E14"/>
  <c r="F14"/>
  <c r="K14" s="1"/>
  <c r="G14"/>
  <c r="C14"/>
  <c r="D14" i="49"/>
  <c r="E14"/>
  <c r="F14"/>
  <c r="K14" s="1"/>
  <c r="G14"/>
  <c r="D14" i="48"/>
  <c r="E14"/>
  <c r="F14"/>
  <c r="K14" s="1"/>
  <c r="G14"/>
  <c r="C14"/>
  <c r="O16"/>
  <c r="G13" i="62"/>
  <c r="G14"/>
  <c r="H14"/>
  <c r="G13" i="17"/>
  <c r="L24" i="62"/>
  <c r="L23"/>
  <c r="L22"/>
  <c r="L20"/>
  <c r="L19"/>
  <c r="L18"/>
  <c r="H13"/>
  <c r="F50" i="61"/>
  <c r="L41"/>
  <c r="L34"/>
  <c r="L33"/>
  <c r="L32"/>
  <c r="L28"/>
  <c r="L27"/>
  <c r="L26"/>
  <c r="L25"/>
  <c r="L24"/>
  <c r="I14" i="48" l="1"/>
  <c r="J14"/>
  <c r="H14"/>
  <c r="I14" i="49"/>
  <c r="J14"/>
  <c r="H14"/>
  <c r="I14" i="51"/>
  <c r="J14"/>
  <c r="H14"/>
  <c r="I14" i="53"/>
  <c r="J14"/>
  <c r="H14"/>
  <c r="I14" i="57"/>
  <c r="J14"/>
  <c r="H14"/>
  <c r="I14" i="50"/>
  <c r="J14"/>
  <c r="H14"/>
  <c r="I14" i="52"/>
  <c r="J14"/>
  <c r="H14"/>
  <c r="I14" i="56"/>
  <c r="J14"/>
  <c r="H14"/>
  <c r="J14" i="58"/>
  <c r="H14"/>
  <c r="I14"/>
  <c r="I14" i="54"/>
  <c r="J14"/>
  <c r="H14"/>
  <c r="O17" i="55"/>
  <c r="H14" i="17"/>
  <c r="H15"/>
  <c r="H16"/>
  <c r="H17"/>
  <c r="H18"/>
  <c r="H19"/>
  <c r="H20"/>
  <c r="H24"/>
  <c r="H25"/>
  <c r="H26"/>
  <c r="H27"/>
  <c r="H28"/>
  <c r="H29"/>
  <c r="H30"/>
  <c r="H31"/>
  <c r="H13"/>
  <c r="I14"/>
  <c r="I15"/>
  <c r="I16"/>
  <c r="I17"/>
  <c r="I18"/>
  <c r="I19"/>
  <c r="I20"/>
  <c r="I24"/>
  <c r="I25"/>
  <c r="I26"/>
  <c r="I27"/>
  <c r="I28"/>
  <c r="I29"/>
  <c r="I30"/>
  <c r="I31"/>
  <c r="I13"/>
  <c r="N48" i="60"/>
  <c r="N47"/>
  <c r="N46"/>
  <c r="N45"/>
  <c r="N43"/>
  <c r="N42"/>
  <c r="N41"/>
  <c r="N38"/>
  <c r="N35" i="59"/>
  <c r="N34"/>
  <c r="N33"/>
  <c r="N32"/>
  <c r="N30"/>
  <c r="N29"/>
  <c r="N28"/>
  <c r="N27"/>
  <c r="N48" i="58"/>
  <c r="N46"/>
  <c r="N45"/>
  <c r="N44"/>
  <c r="N43"/>
  <c r="N42"/>
  <c r="O16"/>
  <c r="K13"/>
  <c r="J13"/>
  <c r="I13"/>
  <c r="H13"/>
  <c r="N38" i="57"/>
  <c r="N37"/>
  <c r="N36"/>
  <c r="N35"/>
  <c r="N33"/>
  <c r="N32"/>
  <c r="N31"/>
  <c r="N30"/>
  <c r="N29"/>
  <c r="O16"/>
  <c r="K13"/>
  <c r="J13"/>
  <c r="I13"/>
  <c r="H13"/>
  <c r="N38" i="56"/>
  <c r="N37"/>
  <c r="N36"/>
  <c r="N35"/>
  <c r="N33"/>
  <c r="N32"/>
  <c r="N31"/>
  <c r="N30"/>
  <c r="N29"/>
  <c r="O16"/>
  <c r="K13"/>
  <c r="J13"/>
  <c r="I13"/>
  <c r="H13"/>
  <c r="N38" i="55"/>
  <c r="N37"/>
  <c r="N36"/>
  <c r="N35"/>
  <c r="N33"/>
  <c r="N32"/>
  <c r="N31"/>
  <c r="N30"/>
  <c r="N29"/>
  <c r="K13"/>
  <c r="J13"/>
  <c r="I13"/>
  <c r="H13"/>
  <c r="N38" i="54"/>
  <c r="N37"/>
  <c r="N36"/>
  <c r="N35"/>
  <c r="N33"/>
  <c r="N32"/>
  <c r="N31"/>
  <c r="N30"/>
  <c r="N29"/>
  <c r="K13"/>
  <c r="J13"/>
  <c r="I13"/>
  <c r="H13"/>
  <c r="N38" i="53"/>
  <c r="N37"/>
  <c r="N36"/>
  <c r="N35"/>
  <c r="N33"/>
  <c r="N32"/>
  <c r="N31"/>
  <c r="N30"/>
  <c r="N29"/>
  <c r="O16"/>
  <c r="K13"/>
  <c r="J13"/>
  <c r="I13"/>
  <c r="H13"/>
  <c r="N38" i="52"/>
  <c r="N37"/>
  <c r="N36"/>
  <c r="N35"/>
  <c r="N33"/>
  <c r="N32"/>
  <c r="N31"/>
  <c r="N30"/>
  <c r="N29"/>
  <c r="O16"/>
  <c r="K13"/>
  <c r="J13"/>
  <c r="I13"/>
  <c r="H13"/>
  <c r="N38" i="51"/>
  <c r="N37"/>
  <c r="N36"/>
  <c r="N35"/>
  <c r="N33"/>
  <c r="N32"/>
  <c r="N31"/>
  <c r="N30"/>
  <c r="N29"/>
  <c r="O16"/>
  <c r="K13"/>
  <c r="J13"/>
  <c r="I13"/>
  <c r="H13"/>
  <c r="N38" i="50"/>
  <c r="N37"/>
  <c r="N36"/>
  <c r="N35"/>
  <c r="N33"/>
  <c r="N32"/>
  <c r="N31"/>
  <c r="N30"/>
  <c r="N29"/>
  <c r="O16"/>
  <c r="K13"/>
  <c r="J13"/>
  <c r="I13"/>
  <c r="H13"/>
  <c r="N38" i="49"/>
  <c r="N37"/>
  <c r="N36"/>
  <c r="N35"/>
  <c r="N33"/>
  <c r="N32"/>
  <c r="N31"/>
  <c r="N30"/>
  <c r="N29"/>
  <c r="O16"/>
  <c r="K13"/>
  <c r="J13"/>
  <c r="I13"/>
  <c r="H13"/>
  <c r="N38" i="48"/>
  <c r="N37"/>
  <c r="N36"/>
  <c r="N35"/>
  <c r="N33"/>
  <c r="N32"/>
  <c r="N31"/>
  <c r="N30"/>
  <c r="N29"/>
  <c r="O17"/>
  <c r="K13"/>
  <c r="J13"/>
  <c r="I13"/>
  <c r="H13"/>
  <c r="N38" i="20"/>
  <c r="O17" i="49" l="1"/>
  <c r="O17" i="51"/>
  <c r="O17" i="53"/>
  <c r="O17" i="58"/>
  <c r="O17" i="50"/>
  <c r="O17" i="52"/>
  <c r="O17" i="54"/>
  <c r="O17" i="57"/>
  <c r="O17" i="56"/>
  <c r="G14" i="17"/>
  <c r="G15"/>
  <c r="G16"/>
  <c r="G17"/>
  <c r="G18"/>
  <c r="G19"/>
  <c r="G20"/>
  <c r="G24"/>
  <c r="G25"/>
  <c r="G26"/>
  <c r="G27"/>
  <c r="G28"/>
  <c r="G29"/>
  <c r="G30"/>
  <c r="G31"/>
  <c r="D14" i="47"/>
  <c r="E14"/>
  <c r="F14"/>
  <c r="K14" s="1"/>
  <c r="G14"/>
  <c r="C14"/>
  <c r="D14" i="46"/>
  <c r="E14"/>
  <c r="F14"/>
  <c r="K14" s="1"/>
  <c r="G14"/>
  <c r="C14"/>
  <c r="D14" i="45"/>
  <c r="E14"/>
  <c r="F14"/>
  <c r="K14" s="1"/>
  <c r="G14"/>
  <c r="C14"/>
  <c r="D14" i="44"/>
  <c r="E14"/>
  <c r="F14"/>
  <c r="K14" s="1"/>
  <c r="G14"/>
  <c r="C14"/>
  <c r="D14" i="43"/>
  <c r="E14"/>
  <c r="F14"/>
  <c r="K14" s="1"/>
  <c r="G14"/>
  <c r="C14"/>
  <c r="D14" i="42"/>
  <c r="E14"/>
  <c r="F14"/>
  <c r="K14" s="1"/>
  <c r="G14"/>
  <c r="C14"/>
  <c r="D14" i="41"/>
  <c r="E14"/>
  <c r="F14"/>
  <c r="K14" s="1"/>
  <c r="G14"/>
  <c r="C14"/>
  <c r="D14" i="40"/>
  <c r="E14"/>
  <c r="F14"/>
  <c r="K14" s="1"/>
  <c r="G14"/>
  <c r="C14"/>
  <c r="D14" i="39"/>
  <c r="E14"/>
  <c r="F14"/>
  <c r="K14" s="1"/>
  <c r="G14"/>
  <c r="C14"/>
  <c r="D14" i="38"/>
  <c r="E14"/>
  <c r="F14"/>
  <c r="K14" s="1"/>
  <c r="G14"/>
  <c r="C14"/>
  <c r="G14" i="37"/>
  <c r="D14"/>
  <c r="E14"/>
  <c r="F14"/>
  <c r="K14" s="1"/>
  <c r="C14"/>
  <c r="K38" i="36"/>
  <c r="K37"/>
  <c r="K36"/>
  <c r="K35"/>
  <c r="K34"/>
  <c r="K33"/>
  <c r="K32"/>
  <c r="K31"/>
  <c r="K30"/>
  <c r="K29"/>
  <c r="K28"/>
  <c r="K27"/>
  <c r="K26"/>
  <c r="K25"/>
  <c r="K24"/>
  <c r="K23"/>
  <c r="K22"/>
  <c r="K21"/>
  <c r="K20"/>
  <c r="K19"/>
  <c r="K18"/>
  <c r="K17"/>
  <c r="K16"/>
  <c r="K15"/>
  <c r="D14"/>
  <c r="E14"/>
  <c r="F14"/>
  <c r="K14" s="1"/>
  <c r="G14"/>
  <c r="C14"/>
  <c r="G14" i="35"/>
  <c r="J14" s="1"/>
  <c r="D14"/>
  <c r="E14"/>
  <c r="F14"/>
  <c r="K14" s="1"/>
  <c r="C14"/>
  <c r="D14" i="21"/>
  <c r="E14"/>
  <c r="F14"/>
  <c r="K14" s="1"/>
  <c r="G14"/>
  <c r="K14" i="1"/>
  <c r="N46" i="47"/>
  <c r="N44"/>
  <c r="N43"/>
  <c r="N42"/>
  <c r="N41"/>
  <c r="N40"/>
  <c r="O15"/>
  <c r="K13"/>
  <c r="J13"/>
  <c r="I13"/>
  <c r="H13"/>
  <c r="N45" i="46"/>
  <c r="N44"/>
  <c r="N43"/>
  <c r="N42"/>
  <c r="N41"/>
  <c r="O15"/>
  <c r="K13"/>
  <c r="J13"/>
  <c r="I13"/>
  <c r="H13"/>
  <c r="N45" i="45"/>
  <c r="N44"/>
  <c r="N43"/>
  <c r="N42"/>
  <c r="N41"/>
  <c r="K39"/>
  <c r="J39"/>
  <c r="I39"/>
  <c r="H39"/>
  <c r="O15"/>
  <c r="K13"/>
  <c r="J13"/>
  <c r="I13"/>
  <c r="H13"/>
  <c r="N46" i="44"/>
  <c r="N44"/>
  <c r="N43"/>
  <c r="N42"/>
  <c r="N41"/>
  <c r="N40"/>
  <c r="O15"/>
  <c r="K13"/>
  <c r="J13"/>
  <c r="I13"/>
  <c r="H13"/>
  <c r="N45" i="43"/>
  <c r="N44"/>
  <c r="N43"/>
  <c r="N42"/>
  <c r="N41"/>
  <c r="O15"/>
  <c r="K13"/>
  <c r="J13"/>
  <c r="I13"/>
  <c r="H13"/>
  <c r="N46" i="42"/>
  <c r="N44"/>
  <c r="N43"/>
  <c r="N42"/>
  <c r="N41"/>
  <c r="N40"/>
  <c r="O15"/>
  <c r="K13"/>
  <c r="J13"/>
  <c r="I13"/>
  <c r="H13"/>
  <c r="N46" i="41"/>
  <c r="N44"/>
  <c r="N43"/>
  <c r="N42"/>
  <c r="N41"/>
  <c r="N40"/>
  <c r="O15"/>
  <c r="K13"/>
  <c r="J13"/>
  <c r="I13"/>
  <c r="H13"/>
  <c r="N46" i="40"/>
  <c r="N44"/>
  <c r="N43"/>
  <c r="N42"/>
  <c r="N41"/>
  <c r="N40"/>
  <c r="O15"/>
  <c r="K13"/>
  <c r="J13"/>
  <c r="I13"/>
  <c r="H13"/>
  <c r="N46" i="39"/>
  <c r="N44"/>
  <c r="N43"/>
  <c r="N42"/>
  <c r="N41"/>
  <c r="N40"/>
  <c r="O15"/>
  <c r="K13"/>
  <c r="J13"/>
  <c r="I13"/>
  <c r="H13"/>
  <c r="N46" i="38"/>
  <c r="N44"/>
  <c r="N43"/>
  <c r="N42"/>
  <c r="N41"/>
  <c r="N40"/>
  <c r="O15"/>
  <c r="K13"/>
  <c r="J13"/>
  <c r="I13"/>
  <c r="H13"/>
  <c r="N46" i="37"/>
  <c r="N44"/>
  <c r="N43"/>
  <c r="N42"/>
  <c r="N41"/>
  <c r="N40"/>
  <c r="O15"/>
  <c r="K13"/>
  <c r="J13"/>
  <c r="I13"/>
  <c r="H13"/>
  <c r="N46" i="36"/>
  <c r="N44"/>
  <c r="N43"/>
  <c r="N42"/>
  <c r="N41"/>
  <c r="N40"/>
  <c r="J38"/>
  <c r="I38"/>
  <c r="H38"/>
  <c r="J37"/>
  <c r="I37"/>
  <c r="H37"/>
  <c r="J36"/>
  <c r="I36"/>
  <c r="H36"/>
  <c r="J35"/>
  <c r="I35"/>
  <c r="H35"/>
  <c r="J34"/>
  <c r="I34"/>
  <c r="H34"/>
  <c r="J33"/>
  <c r="I33"/>
  <c r="H33"/>
  <c r="J32"/>
  <c r="I32"/>
  <c r="H32"/>
  <c r="J31"/>
  <c r="I31"/>
  <c r="H31"/>
  <c r="J30"/>
  <c r="I30"/>
  <c r="H30"/>
  <c r="J29"/>
  <c r="I29"/>
  <c r="H29"/>
  <c r="J28"/>
  <c r="I28"/>
  <c r="H28"/>
  <c r="J27"/>
  <c r="I27"/>
  <c r="H27"/>
  <c r="J26"/>
  <c r="I26"/>
  <c r="H26"/>
  <c r="J25"/>
  <c r="I25"/>
  <c r="H25"/>
  <c r="J24"/>
  <c r="I24"/>
  <c r="H24"/>
  <c r="J23"/>
  <c r="I23"/>
  <c r="H23"/>
  <c r="J22"/>
  <c r="I22"/>
  <c r="H22"/>
  <c r="J21"/>
  <c r="I21"/>
  <c r="H21"/>
  <c r="J20"/>
  <c r="I20"/>
  <c r="H20"/>
  <c r="J19"/>
  <c r="I19"/>
  <c r="H19"/>
  <c r="J18"/>
  <c r="I18"/>
  <c r="H18"/>
  <c r="J17"/>
  <c r="I17"/>
  <c r="H17"/>
  <c r="J16"/>
  <c r="I16"/>
  <c r="H16"/>
  <c r="J15"/>
  <c r="O15" s="1"/>
  <c r="I15"/>
  <c r="H15"/>
  <c r="K13"/>
  <c r="J13"/>
  <c r="I13"/>
  <c r="H13"/>
  <c r="N46" i="35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33"/>
  <c r="N45"/>
  <c r="N44"/>
  <c r="N43"/>
  <c r="N41"/>
  <c r="N40"/>
  <c r="N39"/>
  <c r="N38"/>
  <c r="N46" i="32"/>
  <c r="N45"/>
  <c r="N44"/>
  <c r="N43"/>
  <c r="N41"/>
  <c r="N40"/>
  <c r="N39"/>
  <c r="N38"/>
  <c r="N46" i="31"/>
  <c r="N45"/>
  <c r="N44"/>
  <c r="N43"/>
  <c r="N41"/>
  <c r="N40"/>
  <c r="N39"/>
  <c r="N38"/>
  <c r="N46" i="30"/>
  <c r="N45"/>
  <c r="N44"/>
  <c r="N43"/>
  <c r="N41"/>
  <c r="N40"/>
  <c r="N39"/>
  <c r="N38"/>
  <c r="N46" i="29"/>
  <c r="N45"/>
  <c r="N44"/>
  <c r="N43"/>
  <c r="N41"/>
  <c r="N40"/>
  <c r="N39"/>
  <c r="N38"/>
  <c r="N46" i="28"/>
  <c r="N45"/>
  <c r="N44"/>
  <c r="N43"/>
  <c r="N41"/>
  <c r="N40"/>
  <c r="N39"/>
  <c r="N38"/>
  <c r="N46" i="27"/>
  <c r="N45"/>
  <c r="N44"/>
  <c r="N43"/>
  <c r="N41"/>
  <c r="N40"/>
  <c r="N39"/>
  <c r="N38"/>
  <c r="N37"/>
  <c r="N46" i="26"/>
  <c r="N45"/>
  <c r="N44"/>
  <c r="N43"/>
  <c r="N41"/>
  <c r="N40"/>
  <c r="N39"/>
  <c r="N38"/>
  <c r="N46" i="25"/>
  <c r="N45"/>
  <c r="N44"/>
  <c r="N43"/>
  <c r="N41"/>
  <c r="N40"/>
  <c r="N39"/>
  <c r="N38"/>
  <c r="N46" i="24"/>
  <c r="N45"/>
  <c r="N44"/>
  <c r="N43"/>
  <c r="N41"/>
  <c r="N40"/>
  <c r="N39"/>
  <c r="N38"/>
  <c r="N46" i="23"/>
  <c r="N45"/>
  <c r="N44"/>
  <c r="N43"/>
  <c r="N41"/>
  <c r="N40"/>
  <c r="N39"/>
  <c r="N38"/>
  <c r="N46" i="22"/>
  <c r="N45"/>
  <c r="N44"/>
  <c r="N43"/>
  <c r="N41"/>
  <c r="N40"/>
  <c r="N39"/>
  <c r="N38"/>
  <c r="N46" i="21"/>
  <c r="N44"/>
  <c r="N43"/>
  <c r="N42"/>
  <c r="N41"/>
  <c r="N40"/>
  <c r="K38"/>
  <c r="J38"/>
  <c r="I38"/>
  <c r="K37"/>
  <c r="J37"/>
  <c r="I37"/>
  <c r="K36"/>
  <c r="J36"/>
  <c r="I36"/>
  <c r="K35"/>
  <c r="J35"/>
  <c r="I35"/>
  <c r="K34"/>
  <c r="J34"/>
  <c r="I34"/>
  <c r="K33"/>
  <c r="J33"/>
  <c r="I33"/>
  <c r="K32"/>
  <c r="J32"/>
  <c r="I32"/>
  <c r="K31"/>
  <c r="J31"/>
  <c r="I31"/>
  <c r="K30"/>
  <c r="J30"/>
  <c r="I30"/>
  <c r="K29"/>
  <c r="J29"/>
  <c r="I29"/>
  <c r="K28"/>
  <c r="J28"/>
  <c r="I28"/>
  <c r="K27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O15" s="1"/>
  <c r="I15"/>
  <c r="K13"/>
  <c r="J13"/>
  <c r="I13"/>
  <c r="N46" i="20"/>
  <c r="N45"/>
  <c r="N44"/>
  <c r="N43"/>
  <c r="N41"/>
  <c r="N40"/>
  <c r="N39"/>
  <c r="F50" i="17"/>
  <c r="N46" i="19"/>
  <c r="N45"/>
  <c r="N44"/>
  <c r="N43"/>
  <c r="N41"/>
  <c r="N40"/>
  <c r="N39"/>
  <c r="N38"/>
  <c r="N37"/>
  <c r="L28" i="18"/>
  <c r="L42" i="17"/>
  <c r="L41"/>
  <c r="L40"/>
  <c r="L39"/>
  <c r="L37"/>
  <c r="L36"/>
  <c r="L35"/>
  <c r="L34"/>
  <c r="L33"/>
  <c r="K15" i="1"/>
  <c r="K37"/>
  <c r="K16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8"/>
  <c r="K13"/>
  <c r="N46"/>
  <c r="N44"/>
  <c r="N43"/>
  <c r="N42"/>
  <c r="N41"/>
  <c r="N40"/>
  <c r="H14" i="37" l="1"/>
  <c r="I14"/>
  <c r="J14"/>
  <c r="I14" i="38"/>
  <c r="J14"/>
  <c r="H14"/>
  <c r="I14" i="40"/>
  <c r="J14"/>
  <c r="H14"/>
  <c r="J14" i="42"/>
  <c r="H14"/>
  <c r="I14"/>
  <c r="J14" i="44"/>
  <c r="H14"/>
  <c r="I14"/>
  <c r="J14" i="46"/>
  <c r="H14"/>
  <c r="I14"/>
  <c r="I14" i="39"/>
  <c r="J14"/>
  <c r="H14"/>
  <c r="I14" i="41"/>
  <c r="J14"/>
  <c r="H14"/>
  <c r="J14" i="43"/>
  <c r="H14"/>
  <c r="I14"/>
  <c r="J14" i="45"/>
  <c r="H14"/>
  <c r="I14"/>
  <c r="J14" i="47"/>
  <c r="H14"/>
  <c r="I14"/>
  <c r="O16" i="36"/>
  <c r="I14" i="21"/>
  <c r="O16"/>
  <c r="O16" i="35"/>
  <c r="O16" i="37"/>
  <c r="O16" i="39"/>
  <c r="O16" i="41"/>
  <c r="O16" i="43"/>
  <c r="O16" i="45"/>
  <c r="O16" i="47"/>
  <c r="O16" i="38"/>
  <c r="O16" i="40"/>
  <c r="O16" i="42"/>
  <c r="O16" i="44"/>
  <c r="O16" i="46"/>
  <c r="I14" i="36"/>
  <c r="H14" i="21"/>
  <c r="J14"/>
  <c r="I14" i="35"/>
  <c r="H14" i="36"/>
  <c r="J14"/>
  <c r="H14" i="35"/>
  <c r="C14" i="49" l="1"/>
  <c r="K13" i="22" l="1"/>
  <c r="K14" l="1"/>
  <c r="K15" l="1"/>
  <c r="K16" l="1"/>
  <c r="K17" l="1"/>
  <c r="K18" l="1"/>
  <c r="K19" l="1"/>
</calcChain>
</file>

<file path=xl/sharedStrings.xml><?xml version="1.0" encoding="utf-8"?>
<sst xmlns="http://schemas.openxmlformats.org/spreadsheetml/2006/main" count="1115" uniqueCount="178">
  <si>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</si>
  <si>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</si>
  <si>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</si>
  <si>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</si>
  <si>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</si>
  <si>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</si>
  <si>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</si>
  <si>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</si>
  <si>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</si>
  <si>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</si>
  <si>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</si>
  <si>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</si>
  <si>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</si>
  <si>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</si>
  <si>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</si>
  <si>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</si>
  <si>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</si>
  <si>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</si>
  <si>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</si>
  <si>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</si>
  <si>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</si>
  <si>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</si>
  <si>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</si>
  <si>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</si>
  <si>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</si>
  <si>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</si>
  <si>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</si>
  <si>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</si>
  <si>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</si>
  <si>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</si>
  <si>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</si>
  <si>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</si>
  <si>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</si>
  <si>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</si>
  <si>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</si>
  <si>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</si>
  <si>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</si>
  <si>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</si>
  <si>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</si>
  <si>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</si>
  <si>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</si>
  <si>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</si>
  <si>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</si>
  <si>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</si>
  <si>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</si>
  <si>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</si>
  <si>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</si>
  <si>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</si>
  <si>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</si>
  <si>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</si>
  <si>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</si>
  <si>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</si>
  <si>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</si>
  <si>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</si>
  <si>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</si>
  <si>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</si>
  <si>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</si>
  <si>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</si>
  <si>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</si>
  <si>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</si>
  <si>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</si>
  <si>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</si>
  <si>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</si>
  <si>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</si>
  <si>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</si>
  <si>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</si>
  <si>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</si>
  <si>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</si>
  <si>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</si>
  <si>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</si>
  <si>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</si>
  <si>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</si>
  <si>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</si>
  <si>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</si>
  <si>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</si>
  <si>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</si>
  <si>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</si>
  <si>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</si>
  <si>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</si>
  <si>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</si>
  <si>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</si>
  <si>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</si>
  <si>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</si>
  <si>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</si>
  <si>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</si>
  <si>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</si>
  <si>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</si>
  <si>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</si>
  <si>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</si>
  <si>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</si>
  <si>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</si>
  <si>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</si>
  <si>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</si>
  <si>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</si>
  <si>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</si>
  <si>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</si>
  <si>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</si>
  <si>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</si>
  <si>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</si>
  <si>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</si>
  <si>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</si>
  <si>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</si>
  <si>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</si>
  <si>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</si>
  <si>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</si>
  <si>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</si>
  <si>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</si>
  <si>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</si>
  <si>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</si>
  <si>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% del total '11</t>
  </si>
  <si>
    <t>% Cambio   '11/'10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</si>
  <si>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</si>
  <si>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</si>
  <si>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</si>
  <si>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</si>
  <si>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</si>
  <si>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</si>
  <si>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Principales estadísticas del mercado laboral para Bogotá: empleo por posición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</si>
  <si>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</si>
  <si>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</si>
  <si>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</si>
  <si>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</si>
  <si>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</si>
  <si>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</si>
  <si>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</si>
  <si>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</si>
  <si>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</si>
  <si>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</si>
  <si>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 xml:space="preserve">                         Comparativa entre empleo asalariado y empleo no asalariado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</si>
  <si>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</si>
  <si>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</si>
  <si>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</si>
  <si>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</si>
  <si>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</si>
  <si>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 xml:space="preserve">                           Población ocupada por Rama de actividad</t>
  </si>
  <si>
    <t>Población ocupada por Rama de actividad: No informa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</si>
  <si>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</si>
  <si>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</si>
  <si>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</si>
  <si>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</si>
  <si>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</si>
  <si>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</si>
  <si>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</si>
  <si>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</si>
  <si>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</si>
  <si>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</si>
  <si>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</si>
  <si>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No informa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</si>
  <si>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</si>
  <si>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</si>
  <si>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</si>
  <si>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</si>
  <si>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</si>
  <si>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</si>
  <si>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</si>
  <si>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</si>
  <si>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</si>
  <si>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</si>
  <si>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Fuente: The Economist. Edición impresa 23 de febrero de 2012.</t>
  </si>
  <si>
    <t>Datos Para Diciembre Euro Zona, Japón, Brasil, Colombia, México, Chile y Perú. Para Enero  Canadá,  y EEUU.</t>
  </si>
  <si>
    <t>Tercer trimestre 2011 Argentina, Cuarto trimestre 2011 Venezuela. 2010 para China.</t>
  </si>
  <si>
    <t>Posición 2011</t>
  </si>
  <si>
    <t>Fuente: Departamento Administrativo Nacional de Estadística, Gran Encuesta Integrada de Hogares (GEIH) Abril 2012.</t>
  </si>
  <si>
    <t>% Cambio   '12/'11</t>
  </si>
  <si>
    <t>% del total '12</t>
  </si>
  <si>
    <t>Cambio '12/'11</t>
  </si>
  <si>
    <t>-</t>
  </si>
  <si>
    <t>Posición 2012</t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</si>
  <si>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Febrero de 2012-Abril de 2012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</si>
  <si>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 Febrero de 2012-Abril de 2012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</si>
  <si>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  Febrero de 2012-Abril de 2012</t>
    </r>
    <r>
      <rPr>
        <b/>
        <sz val="12"/>
        <rFont val="Calibri"/>
        <family val="2"/>
        <scheme val="minor"/>
      </rPr>
      <t>, porcentaje %</t>
    </r>
  </si>
  <si>
    <r>
      <t xml:space="preserve">Trimestre móvil  </t>
    </r>
    <r>
      <rPr>
        <b/>
        <sz val="12"/>
        <color rgb="FF53722D"/>
        <rFont val="Calibri"/>
        <family val="2"/>
        <scheme val="minor"/>
      </rPr>
      <t>Febrero de 2012-Abril de 2012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</si>
  <si>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Febrero de 2012-Abril de 2012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</si>
  <si>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 Febrero de 2012-Abril de 2012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</si>
  <si>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Ocupacional por personas; trimestre móvil </t>
    </r>
    <r>
      <rPr>
        <b/>
        <sz val="12"/>
        <color rgb="FF53722D"/>
        <rFont val="Calibri"/>
        <family val="2"/>
        <scheme val="minor"/>
      </rPr>
      <t>Febrero de 2012-Abril de 2012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</si>
  <si>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Febrero de 2012-Abril de 2012 </t>
    </r>
    <r>
      <rPr>
        <b/>
        <sz val="12"/>
        <rFont val="Calibri"/>
        <family val="2"/>
        <scheme val="minor"/>
      </rPr>
      <t xml:space="preserve">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</si>
  <si>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Febrero de 2012-Abril de 2012,</t>
    </r>
    <r>
      <rPr>
        <b/>
        <sz val="12"/>
        <rFont val="Calibri"/>
        <family val="2"/>
        <scheme val="minor"/>
      </rPr>
      <t xml:space="preserve">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</si>
  <si>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Febrero de 2012-Abril de 2012</t>
    </r>
    <r>
      <rPr>
        <b/>
        <sz val="12"/>
        <rFont val="Calibri"/>
        <family val="2"/>
        <scheme val="minor"/>
      </rPr>
      <t>, porcentaje %</t>
    </r>
  </si>
</sst>
</file>

<file path=xl/styles.xml><?xml version="1.0" encoding="utf-8"?>
<styleSheet xmlns="http://schemas.openxmlformats.org/spreadsheetml/2006/main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#,##0.00000"/>
  </numFmts>
  <fonts count="28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7" fillId="0" borderId="0" applyFont="0" applyFill="0" applyBorder="0" applyAlignment="0" applyProtection="0"/>
  </cellStyleXfs>
  <cellXfs count="176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164" fontId="11" fillId="2" borderId="7" xfId="3" applyNumberFormat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6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4" fillId="3" borderId="2" xfId="2" applyNumberFormat="1" applyFont="1" applyFill="1" applyBorder="1"/>
    <xf numFmtId="0" fontId="12" fillId="2" borderId="0" xfId="1" applyFont="1" applyFill="1"/>
    <xf numFmtId="164" fontId="17" fillId="0" borderId="2" xfId="2" applyNumberFormat="1" applyFont="1" applyFill="1" applyBorder="1"/>
    <xf numFmtId="164" fontId="17" fillId="2" borderId="2" xfId="2" applyNumberFormat="1" applyFont="1" applyFill="1" applyBorder="1"/>
    <xf numFmtId="164" fontId="18" fillId="2" borderId="2" xfId="2" applyNumberFormat="1" applyFont="1" applyFill="1" applyBorder="1"/>
    <xf numFmtId="3" fontId="17" fillId="2" borderId="2" xfId="2" applyNumberFormat="1" applyFont="1" applyFill="1" applyBorder="1"/>
    <xf numFmtId="3" fontId="18" fillId="2" borderId="2" xfId="2" applyNumberFormat="1" applyFont="1" applyFill="1" applyBorder="1"/>
    <xf numFmtId="0" fontId="16" fillId="2" borderId="0" xfId="2" applyFont="1" applyFill="1" applyBorder="1" applyAlignment="1">
      <alignment vertical="center"/>
    </xf>
    <xf numFmtId="0" fontId="20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>
      <alignment horizontal="center"/>
    </xf>
    <xf numFmtId="0" fontId="20" fillId="2" borderId="0" xfId="1" applyFont="1" applyFill="1" applyBorder="1"/>
    <xf numFmtId="0" fontId="2" fillId="2" borderId="0" xfId="1" applyFont="1" applyFill="1" applyBorder="1"/>
    <xf numFmtId="0" fontId="11" fillId="2" borderId="12" xfId="1" applyFont="1" applyFill="1" applyBorder="1"/>
    <xf numFmtId="0" fontId="11" fillId="2" borderId="13" xfId="1" applyFont="1" applyFill="1" applyBorder="1"/>
    <xf numFmtId="3" fontId="20" fillId="2" borderId="0" xfId="2" applyNumberFormat="1" applyFont="1" applyFill="1" applyBorder="1"/>
    <xf numFmtId="3" fontId="22" fillId="2" borderId="0" xfId="2" applyNumberFormat="1" applyFont="1" applyFill="1" applyBorder="1"/>
    <xf numFmtId="164" fontId="20" fillId="2" borderId="0" xfId="2" applyNumberFormat="1" applyFont="1" applyFill="1" applyBorder="1"/>
    <xf numFmtId="164" fontId="12" fillId="2" borderId="14" xfId="2" applyNumberFormat="1" applyFont="1" applyFill="1" applyBorder="1"/>
    <xf numFmtId="0" fontId="23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2" fillId="2" borderId="0" xfId="2" applyNumberFormat="1" applyFont="1" applyFill="1" applyBorder="1" applyAlignment="1">
      <alignment vertical="center" wrapText="1"/>
    </xf>
    <xf numFmtId="3" fontId="20" fillId="2" borderId="0" xfId="1" applyNumberFormat="1" applyFont="1" applyFill="1"/>
    <xf numFmtId="0" fontId="22" fillId="2" borderId="0" xfId="2" applyFont="1" applyFill="1" applyBorder="1" applyAlignment="1"/>
    <xf numFmtId="0" fontId="22" fillId="2" borderId="0" xfId="1" applyFont="1" applyFill="1"/>
    <xf numFmtId="0" fontId="22" fillId="2" borderId="0" xfId="1" applyFont="1" applyFill="1" applyBorder="1"/>
    <xf numFmtId="3" fontId="20" fillId="2" borderId="0" xfId="1" applyNumberFormat="1" applyFont="1" applyFill="1" applyBorder="1"/>
    <xf numFmtId="49" fontId="14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2" fillId="2" borderId="4" xfId="1" applyFont="1" applyFill="1" applyBorder="1"/>
    <xf numFmtId="0" fontId="20" fillId="2" borderId="6" xfId="1" applyFont="1" applyFill="1" applyBorder="1"/>
    <xf numFmtId="0" fontId="20" fillId="2" borderId="7" xfId="1" applyFont="1" applyFill="1" applyBorder="1"/>
    <xf numFmtId="0" fontId="12" fillId="2" borderId="7" xfId="2" applyFont="1" applyFill="1" applyBorder="1" applyAlignment="1"/>
    <xf numFmtId="0" fontId="23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1" fillId="2" borderId="1" xfId="1" applyFont="1" applyFill="1" applyBorder="1"/>
    <xf numFmtId="0" fontId="20" fillId="2" borderId="1" xfId="1" applyFont="1" applyFill="1" applyBorder="1"/>
    <xf numFmtId="0" fontId="20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3" fillId="2" borderId="4" xfId="1" applyFont="1" applyFill="1" applyBorder="1"/>
    <xf numFmtId="0" fontId="9" fillId="0" borderId="0" xfId="13" applyFont="1" applyBorder="1" applyAlignment="1" applyProtection="1"/>
    <xf numFmtId="0" fontId="12" fillId="2" borderId="0" xfId="2" applyFont="1" applyFill="1" applyBorder="1" applyAlignment="1">
      <alignment horizontal="center"/>
    </xf>
    <xf numFmtId="164" fontId="0" fillId="2" borderId="0" xfId="0" applyNumberFormat="1" applyFill="1"/>
    <xf numFmtId="167" fontId="11" fillId="2" borderId="0" xfId="1" applyNumberFormat="1" applyFont="1" applyFill="1"/>
    <xf numFmtId="0" fontId="17" fillId="2" borderId="0" xfId="1" applyFont="1" applyFill="1" applyBorder="1"/>
    <xf numFmtId="3" fontId="14" fillId="3" borderId="2" xfId="2" applyNumberFormat="1" applyFont="1" applyFill="1" applyBorder="1" applyAlignment="1">
      <alignment horizontal="center" vertical="center"/>
    </xf>
    <xf numFmtId="3" fontId="14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4" fillId="2" borderId="0" xfId="13" applyFont="1" applyFill="1" applyBorder="1" applyAlignment="1" applyProtection="1">
      <alignment horizontal="left"/>
    </xf>
    <xf numFmtId="3" fontId="17" fillId="2" borderId="0" xfId="2" applyNumberFormat="1" applyFont="1" applyFill="1" applyBorder="1"/>
    <xf numFmtId="3" fontId="17" fillId="2" borderId="0" xfId="13" applyNumberFormat="1" applyFont="1" applyFill="1" applyBorder="1" applyAlignment="1" applyProtection="1">
      <alignment horizontal="center"/>
    </xf>
    <xf numFmtId="3" fontId="24" fillId="2" borderId="0" xfId="2" applyNumberFormat="1" applyFont="1" applyFill="1" applyBorder="1" applyAlignment="1">
      <alignment horizontal="left"/>
    </xf>
    <xf numFmtId="3" fontId="19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center"/>
    </xf>
    <xf numFmtId="3" fontId="26" fillId="2" borderId="0" xfId="13" applyNumberFormat="1" applyFont="1" applyFill="1" applyBorder="1" applyAlignment="1" applyProtection="1">
      <alignment horizontal="left"/>
    </xf>
    <xf numFmtId="0" fontId="9" fillId="0" borderId="0" xfId="13" applyFont="1" applyAlignment="1" applyProtection="1"/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7" fillId="2" borderId="0" xfId="1" applyFont="1" applyFill="1" applyBorder="1" applyAlignment="1">
      <alignment wrapText="1"/>
    </xf>
    <xf numFmtId="3" fontId="11" fillId="2" borderId="0" xfId="1" applyNumberFormat="1" applyFont="1" applyFill="1"/>
    <xf numFmtId="3" fontId="18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3" fontId="14" fillId="3" borderId="11" xfId="2" applyNumberFormat="1" applyFont="1" applyFill="1" applyBorder="1" applyAlignment="1">
      <alignment horizontal="center" vertical="center"/>
    </xf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2" fillId="2" borderId="0" xfId="1" applyNumberFormat="1" applyFont="1" applyFill="1"/>
    <xf numFmtId="167" fontId="11" fillId="2" borderId="11" xfId="2" applyNumberFormat="1" applyFont="1" applyFill="1" applyBorder="1" applyAlignment="1">
      <alignment horizontal="right"/>
    </xf>
    <xf numFmtId="167" fontId="12" fillId="2" borderId="11" xfId="2" applyNumberFormat="1" applyFont="1" applyFill="1" applyBorder="1" applyAlignment="1">
      <alignment horizontal="right"/>
    </xf>
    <xf numFmtId="0" fontId="12" fillId="2" borderId="13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9" fillId="2" borderId="0" xfId="13" applyFont="1" applyFill="1" applyAlignment="1" applyProtection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164" fontId="12" fillId="2" borderId="15" xfId="2" applyNumberFormat="1" applyFont="1" applyFill="1" applyBorder="1"/>
    <xf numFmtId="164" fontId="11" fillId="2" borderId="15" xfId="2" applyNumberFormat="1" applyFont="1" applyFill="1" applyBorder="1"/>
    <xf numFmtId="164" fontId="12" fillId="0" borderId="2" xfId="2" applyNumberFormat="1" applyFont="1" applyFill="1" applyBorder="1"/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0" fontId="2" fillId="2" borderId="0" xfId="1" applyFont="1" applyFill="1" applyBorder="1" applyAlignment="1">
      <alignment horizontal="right" wrapText="1"/>
    </xf>
    <xf numFmtId="164" fontId="2" fillId="2" borderId="0" xfId="1" applyNumberFormat="1" applyFont="1" applyFill="1"/>
    <xf numFmtId="4" fontId="2" fillId="2" borderId="0" xfId="1" applyNumberFormat="1" applyFont="1" applyFill="1"/>
    <xf numFmtId="168" fontId="2" fillId="2" borderId="0" xfId="1" applyNumberFormat="1" applyFont="1" applyFill="1"/>
    <xf numFmtId="3" fontId="24" fillId="2" borderId="0" xfId="13" applyNumberFormat="1" applyFont="1" applyFill="1" applyBorder="1" applyAlignment="1" applyProtection="1">
      <alignment horizontal="left"/>
    </xf>
    <xf numFmtId="0" fontId="12" fillId="2" borderId="0" xfId="1" applyFont="1" applyFill="1" applyBorder="1" applyAlignment="1">
      <alignment horizontal="center"/>
    </xf>
    <xf numFmtId="0" fontId="23" fillId="2" borderId="1" xfId="1" applyFont="1" applyFill="1" applyBorder="1" applyAlignment="1"/>
    <xf numFmtId="1" fontId="12" fillId="2" borderId="11" xfId="2" applyNumberFormat="1" applyFont="1" applyFill="1" applyBorder="1" applyAlignment="1">
      <alignment horizontal="center" vertical="center"/>
    </xf>
    <xf numFmtId="167" fontId="14" fillId="3" borderId="11" xfId="2" applyNumberFormat="1" applyFont="1" applyFill="1" applyBorder="1" applyAlignment="1">
      <alignment horizontal="right"/>
    </xf>
    <xf numFmtId="3" fontId="12" fillId="2" borderId="11" xfId="2" applyNumberFormat="1" applyFont="1" applyFill="1" applyBorder="1" applyAlignment="1">
      <alignment horizontal="center" vertical="center"/>
    </xf>
    <xf numFmtId="0" fontId="12" fillId="2" borderId="0" xfId="2" applyFont="1" applyFill="1" applyBorder="1" applyAlignment="1">
      <alignment horizontal="center"/>
    </xf>
    <xf numFmtId="9" fontId="11" fillId="2" borderId="0" xfId="30" applyFont="1" applyFill="1"/>
    <xf numFmtId="9" fontId="2" fillId="2" borderId="0" xfId="30" applyFont="1" applyFill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7" fontId="2" fillId="3" borderId="11" xfId="2" applyNumberFormat="1" applyFont="1" applyFill="1" applyBorder="1" applyAlignment="1">
      <alignment horizontal="right"/>
    </xf>
    <xf numFmtId="1" fontId="14" fillId="3" borderId="11" xfId="2" applyNumberFormat="1" applyFont="1" applyFill="1" applyBorder="1" applyAlignment="1">
      <alignment horizontal="center" vertical="center"/>
    </xf>
    <xf numFmtId="0" fontId="12" fillId="2" borderId="0" xfId="1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" fontId="2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5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1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 wrapText="1"/>
    </xf>
    <xf numFmtId="3" fontId="14" fillId="0" borderId="2" xfId="2" applyNumberFormat="1" applyFont="1" applyFill="1" applyBorder="1" applyAlignment="1">
      <alignment horizontal="center" vertical="center"/>
    </xf>
    <xf numFmtId="164" fontId="2" fillId="3" borderId="2" xfId="2" applyNumberFormat="1" applyFont="1" applyFill="1" applyBorder="1" applyAlignment="1">
      <alignment horizontal="center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" xfId="30" builtinId="5"/>
    <cellStyle name="Porcentual 2" xfId="3"/>
    <cellStyle name="rojo" xfId="12"/>
  </cellStyles>
  <dxfs count="0"/>
  <tableStyles count="0" defaultTableStyle="TableStyleMedium9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theme" Target="theme/theme1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82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externalLink" Target="externalLinks/externalLink4.xml"/><Relationship Id="rId8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externalLink" Target="externalLinks/externalLink3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styles" Target="styles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 y</a:t>
            </a:r>
            <a:r>
              <a:rPr lang="es-US" sz="1200" baseline="0">
                <a:solidFill>
                  <a:srgbClr val="53722D"/>
                </a:solidFill>
              </a:rPr>
              <a:t> ocupación</a:t>
            </a:r>
            <a:r>
              <a:rPr lang="es-US" sz="1200">
                <a:solidFill>
                  <a:srgbClr val="53722D"/>
                </a:solidFill>
              </a:rPr>
              <a:t>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128918924504524"/>
          <c:y val="0.23275843967780652"/>
          <c:w val="0.82021562265350634"/>
          <c:h val="0.5446766223187931"/>
        </c:manualLayout>
      </c:layout>
      <c:lineChart>
        <c:grouping val="standard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66.189235243359818</c:v>
                </c:pt>
                <c:pt idx="1">
                  <c:v>65.814080089276402</c:v>
                </c:pt>
                <c:pt idx="2">
                  <c:v>67.201338687964068</c:v>
                </c:pt>
                <c:pt idx="3">
                  <c:v>69.853719626449603</c:v>
                </c:pt>
                <c:pt idx="4" formatCode="#,##0.00">
                  <c:v>71.38587691188529</c:v>
                </c:pt>
              </c:numCache>
            </c:numRef>
          </c:val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58.787983658590981</c:v>
                </c:pt>
                <c:pt idx="1">
                  <c:v>57.651468555221584</c:v>
                </c:pt>
                <c:pt idx="2">
                  <c:v>58.604075790250135</c:v>
                </c:pt>
                <c:pt idx="3">
                  <c:v>61.678947073486434</c:v>
                </c:pt>
                <c:pt idx="4" formatCode="#,##0.00">
                  <c:v>63.762215260364464</c:v>
                </c:pt>
              </c:numCache>
            </c:numRef>
          </c:val>
        </c:ser>
        <c:marker val="1"/>
        <c:axId val="785839232"/>
        <c:axId val="785840768"/>
      </c:lineChart>
      <c:catAx>
        <c:axId val="7858392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85840768"/>
        <c:crosses val="autoZero"/>
        <c:auto val="1"/>
        <c:lblAlgn val="ctr"/>
        <c:lblOffset val="100"/>
      </c:catAx>
      <c:valAx>
        <c:axId val="785840768"/>
        <c:scaling>
          <c:orientation val="minMax"/>
          <c:max val="73"/>
          <c:min val="56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85839232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9.1509978575512768E-2"/>
          <c:y val="0.88693467893978062"/>
          <c:w val="0.83447785562237864"/>
          <c:h val="8.4896306975715013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>
        <c:manualLayout>
          <c:xMode val="edge"/>
          <c:yMode val="edge"/>
          <c:x val="0.29111979112847114"/>
          <c:y val="1.9536019536019536E-2"/>
        </c:manualLayout>
      </c:layout>
    </c:title>
    <c:plotArea>
      <c:layout>
        <c:manualLayout>
          <c:layoutTarget val="inner"/>
          <c:xMode val="edge"/>
          <c:yMode val="edge"/>
          <c:x val="0.1342724285448571"/>
          <c:y val="0.18111530072825421"/>
          <c:w val="0.84149296298592557"/>
          <c:h val="0.54411592917082552"/>
        </c:manualLayout>
      </c:layout>
      <c:lineChart>
        <c:grouping val="standard"/>
        <c:ser>
          <c:idx val="0"/>
          <c:order val="0"/>
          <c:tx>
            <c:v>Desempleo</c:v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11.181947728991396</c:v>
                </c:pt>
                <c:pt idx="1">
                  <c:v>12.402539559211483</c:v>
                </c:pt>
                <c:pt idx="2">
                  <c:v>12.793282675845417</c:v>
                </c:pt>
                <c:pt idx="3">
                  <c:v>11.702701869962921</c:v>
                </c:pt>
                <c:pt idx="4" formatCode="#,##0.00">
                  <c:v>10.679509703202307</c:v>
                </c:pt>
              </c:numCache>
            </c:numRef>
          </c:val>
        </c:ser>
        <c:marker val="1"/>
        <c:axId val="786508032"/>
        <c:axId val="786526208"/>
      </c:lineChart>
      <c:catAx>
        <c:axId val="7865080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86526208"/>
        <c:crosses val="autoZero"/>
        <c:auto val="1"/>
        <c:lblAlgn val="ctr"/>
        <c:lblOffset val="100"/>
      </c:catAx>
      <c:valAx>
        <c:axId val="786526208"/>
        <c:scaling>
          <c:orientation val="minMax"/>
          <c:min val="10.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865080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 edad de trabajar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278037756059835"/>
          <c:y val="2.8095654709827992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1736876640419949"/>
          <c:w val="0.90275170481134137"/>
          <c:h val="0.68238487234551715"/>
        </c:manualLayout>
      </c:layout>
      <c:lineChart>
        <c:grouping val="standard"/>
        <c:ser>
          <c:idx val="0"/>
          <c:order val="0"/>
          <c:tx>
            <c:strRef>
              <c:f>'Población en edad de trabajar %'!$B$21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'Población en edad de trabajar %'!$C$21:$J$21</c:f>
              <c:numCache>
                <c:formatCode>#,##0.0</c:formatCode>
                <c:ptCount val="8"/>
                <c:pt idx="0">
                  <c:v>78.302707665004036</c:v>
                </c:pt>
                <c:pt idx="1">
                  <c:v>78.745252874520205</c:v>
                </c:pt>
                <c:pt idx="2">
                  <c:v>79.199077682842997</c:v>
                </c:pt>
                <c:pt idx="3">
                  <c:v>79.605497004337792</c:v>
                </c:pt>
                <c:pt idx="4">
                  <c:v>79.983951791154723</c:v>
                </c:pt>
                <c:pt idx="5">
                  <c:v>80.330822996634907</c:v>
                </c:pt>
                <c:pt idx="6">
                  <c:v>80.646864986253377</c:v>
                </c:pt>
                <c:pt idx="7">
                  <c:v>80.933394621253285</c:v>
                </c:pt>
              </c:numCache>
            </c:numRef>
          </c:val>
        </c:ser>
        <c:ser>
          <c:idx val="1"/>
          <c:order val="1"/>
          <c:tx>
            <c:strRef>
              <c:f>'Población en edad de trabajar %'!$B$25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'Población en edad de trabajar %'!$C$25:$J$25</c:f>
              <c:numCache>
                <c:formatCode>#,##0.0</c:formatCode>
                <c:ptCount val="8"/>
                <c:pt idx="0">
                  <c:v>76.458659444694419</c:v>
                </c:pt>
                <c:pt idx="1">
                  <c:v>76.86407576084963</c:v>
                </c:pt>
                <c:pt idx="2">
                  <c:v>77.264469660212399</c:v>
                </c:pt>
                <c:pt idx="3">
                  <c:v>77.663416457953659</c:v>
                </c:pt>
                <c:pt idx="4">
                  <c:v>78.047604003126168</c:v>
                </c:pt>
                <c:pt idx="5">
                  <c:v>78.397656246799812</c:v>
                </c:pt>
                <c:pt idx="6">
                  <c:v>78.692456709970543</c:v>
                </c:pt>
                <c:pt idx="7">
                  <c:v>78.968551847066678</c:v>
                </c:pt>
              </c:numCache>
            </c:numRef>
          </c:val>
        </c:ser>
        <c:marker val="1"/>
        <c:axId val="787892096"/>
        <c:axId val="787893632"/>
      </c:lineChart>
      <c:catAx>
        <c:axId val="7878920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87893632"/>
        <c:crosses val="autoZero"/>
        <c:auto val="1"/>
        <c:lblAlgn val="ctr"/>
        <c:lblOffset val="100"/>
      </c:catAx>
      <c:valAx>
        <c:axId val="787893632"/>
        <c:scaling>
          <c:orientation val="minMax"/>
          <c:min val="7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878920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382"/>
          <c:y val="0.13670245764734304"/>
          <c:w val="0.17144393666028149"/>
          <c:h val="0.24428835284478576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</a:t>
            </a:r>
            <a:r>
              <a:rPr lang="es-US" sz="1200" baseline="0">
                <a:solidFill>
                  <a:srgbClr val="53722D"/>
                </a:solidFill>
              </a:rPr>
              <a:t> 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7.3630470476535703E-2"/>
          <c:y val="0.17373946677718433"/>
          <c:w val="0.90275170481134137"/>
          <c:h val="0.62367124600405055"/>
        </c:manualLayout>
      </c:layout>
      <c:lineChart>
        <c:grouping val="standard"/>
        <c:ser>
          <c:idx val="0"/>
          <c:order val="0"/>
          <c:tx>
            <c:strRef>
              <c:f>'Tasa global de participación'!$B$13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global de participación'!$C$13:$J$13</c:f>
              <c:numCache>
                <c:formatCode>#,##0.0</c:formatCode>
                <c:ptCount val="8"/>
                <c:pt idx="0">
                  <c:v>66.028487724714552</c:v>
                </c:pt>
                <c:pt idx="1">
                  <c:v>66.921926042544627</c:v>
                </c:pt>
                <c:pt idx="2">
                  <c:v>63.927060534836791</c:v>
                </c:pt>
                <c:pt idx="3">
                  <c:v>66.189235243359818</c:v>
                </c:pt>
                <c:pt idx="4">
                  <c:v>65.814080089276402</c:v>
                </c:pt>
                <c:pt idx="5">
                  <c:v>67.201338687964068</c:v>
                </c:pt>
                <c:pt idx="6">
                  <c:v>69.853719626449603</c:v>
                </c:pt>
                <c:pt idx="7">
                  <c:v>71.38587691188529</c:v>
                </c:pt>
              </c:numCache>
            </c:numRef>
          </c:val>
        </c:ser>
        <c:ser>
          <c:idx val="1"/>
          <c:order val="1"/>
          <c:tx>
            <c:strRef>
              <c:f>'Tasa global de participación'!$B$25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participación'!$C$11:$I$11</c:f>
              <c:numCache>
                <c:formatCode>General</c:formatCode>
                <c:ptCount val="7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</c:numCache>
            </c:numRef>
          </c:cat>
          <c:val>
            <c:numRef>
              <c:f>'Tasa global de participación'!$C$25:$J$25</c:f>
              <c:numCache>
                <c:formatCode>#,##0.0</c:formatCode>
                <c:ptCount val="8"/>
                <c:pt idx="0">
                  <c:v>60.194891795755787</c:v>
                </c:pt>
                <c:pt idx="1">
                  <c:v>60.463313177145764</c:v>
                </c:pt>
                <c:pt idx="2">
                  <c:v>57.634872169786341</c:v>
                </c:pt>
                <c:pt idx="3">
                  <c:v>58.780791922668861</c:v>
                </c:pt>
                <c:pt idx="4">
                  <c:v>59.656424703475807</c:v>
                </c:pt>
                <c:pt idx="5">
                  <c:v>62.02418674655452</c:v>
                </c:pt>
                <c:pt idx="6">
                  <c:v>62.528631730669069</c:v>
                </c:pt>
                <c:pt idx="7">
                  <c:v>64.159041219202024</c:v>
                </c:pt>
              </c:numCache>
            </c:numRef>
          </c:val>
        </c:ser>
        <c:marker val="1"/>
        <c:axId val="788141952"/>
        <c:axId val="788143488"/>
      </c:lineChart>
      <c:catAx>
        <c:axId val="7881419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88143488"/>
        <c:crosses val="autoZero"/>
        <c:auto val="1"/>
        <c:lblAlgn val="ctr"/>
        <c:lblOffset val="100"/>
      </c:catAx>
      <c:valAx>
        <c:axId val="788143488"/>
        <c:scaling>
          <c:orientation val="minMax"/>
          <c:min val="5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881419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0771073794459671"/>
          <c:y val="0.19438979675279291"/>
          <c:w val="0.17144393666028157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ocupación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555019895101138"/>
          <c:y val="6.6006634966159104E-3"/>
        </c:manualLayout>
      </c:layout>
    </c:title>
    <c:plotArea>
      <c:layout>
        <c:manualLayout>
          <c:layoutTarget val="inner"/>
          <c:xMode val="edge"/>
          <c:yMode val="edge"/>
          <c:x val="7.7924620424194388E-2"/>
          <c:y val="0.15127237014525421"/>
          <c:w val="0.90275170481134137"/>
          <c:h val="0.66762575661252788"/>
        </c:manualLayout>
      </c:layout>
      <c:lineChart>
        <c:grouping val="standard"/>
        <c:ser>
          <c:idx val="0"/>
          <c:order val="0"/>
          <c:tx>
            <c:strRef>
              <c:f>'Tasa de ocupación'!$B$13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ocupación'!$C$11:$J$11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ocupación'!$C$13:$J$13</c:f>
              <c:numCache>
                <c:formatCode>#,##0.0</c:formatCode>
                <c:ptCount val="8"/>
                <c:pt idx="0">
                  <c:v>56.076826419707217</c:v>
                </c:pt>
                <c:pt idx="1">
                  <c:v>58.604349441847049</c:v>
                </c:pt>
                <c:pt idx="2">
                  <c:v>56.56134613635129</c:v>
                </c:pt>
                <c:pt idx="3">
                  <c:v>58.787983658590981</c:v>
                </c:pt>
                <c:pt idx="4">
                  <c:v>57.651468555221584</c:v>
                </c:pt>
                <c:pt idx="5">
                  <c:v>58.604075790250135</c:v>
                </c:pt>
                <c:pt idx="6">
                  <c:v>61.678947073486434</c:v>
                </c:pt>
                <c:pt idx="7">
                  <c:v>63.762215260364464</c:v>
                </c:pt>
              </c:numCache>
            </c:numRef>
          </c:val>
        </c:ser>
        <c:ser>
          <c:idx val="1"/>
          <c:order val="1"/>
          <c:tx>
            <c:strRef>
              <c:f>'Tasa de ocupación'!$B$20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ocupación'!$C$11:$J$11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ocupación'!$C$20:$J$20</c:f>
              <c:numCache>
                <c:formatCode>#,##0.0</c:formatCode>
                <c:ptCount val="8"/>
                <c:pt idx="0">
                  <c:v>52.089874829180197</c:v>
                </c:pt>
                <c:pt idx="1">
                  <c:v>52.854362862550509</c:v>
                </c:pt>
                <c:pt idx="2">
                  <c:v>50.207821262395832</c:v>
                </c:pt>
                <c:pt idx="3">
                  <c:v>51.668609904067452</c:v>
                </c:pt>
                <c:pt idx="4">
                  <c:v>51.970900119920692</c:v>
                </c:pt>
                <c:pt idx="5">
                  <c:v>53.96336533746797</c:v>
                </c:pt>
                <c:pt idx="6">
                  <c:v>54.775217173946558</c:v>
                </c:pt>
                <c:pt idx="7">
                  <c:v>56.736867407572568</c:v>
                </c:pt>
              </c:numCache>
            </c:numRef>
          </c:val>
        </c:ser>
        <c:marker val="1"/>
        <c:axId val="788961152"/>
        <c:axId val="788962688"/>
      </c:lineChart>
      <c:catAx>
        <c:axId val="788961152"/>
        <c:scaling>
          <c:orientation val="minMax"/>
        </c:scaling>
        <c:axPos val="b"/>
        <c:majorGridlines/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88962688"/>
        <c:crosses val="autoZero"/>
        <c:auto val="1"/>
        <c:lblAlgn val="ctr"/>
        <c:lblOffset val="100"/>
      </c:catAx>
      <c:valAx>
        <c:axId val="788962688"/>
        <c:scaling>
          <c:orientation val="minMax"/>
          <c:min val="49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88961152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9.6062839305470368E-2"/>
          <c:y val="0.19145628069411399"/>
          <c:w val="0.17144393666028168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145993659535481"/>
          <c:y val="5.822416302765648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6673838951137418"/>
          <c:w val="0.90275170481134137"/>
          <c:h val="0.61254353266818284"/>
        </c:manualLayout>
      </c:layout>
      <c:lineChart>
        <c:grouping val="standard"/>
        <c:ser>
          <c:idx val="0"/>
          <c:order val="0"/>
          <c:tx>
            <c:strRef>
              <c:f>'Tasa de desempleo'!$B$34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desempleo'!$C$11:$J$11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desempleo'!$C$34:$J$34</c:f>
              <c:numCache>
                <c:formatCode>#,##0.0</c:formatCode>
                <c:ptCount val="8"/>
                <c:pt idx="0">
                  <c:v>15.071769243750884</c:v>
                </c:pt>
                <c:pt idx="1">
                  <c:v>12.428767294945056</c:v>
                </c:pt>
                <c:pt idx="2">
                  <c:v>11.522069611239177</c:v>
                </c:pt>
                <c:pt idx="3">
                  <c:v>11.181947728991396</c:v>
                </c:pt>
                <c:pt idx="4">
                  <c:v>12.402539559211483</c:v>
                </c:pt>
                <c:pt idx="5">
                  <c:v>12.793282675845417</c:v>
                </c:pt>
                <c:pt idx="6">
                  <c:v>11.702701869962921</c:v>
                </c:pt>
                <c:pt idx="7">
                  <c:v>10.679509703202307</c:v>
                </c:pt>
              </c:numCache>
            </c:numRef>
          </c:val>
        </c:ser>
        <c:ser>
          <c:idx val="1"/>
          <c:order val="1"/>
          <c:tx>
            <c:strRef>
              <c:f>'Tasa de desempleo'!$B$31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desempleo'!$C$11:$J$11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desempleo'!$C$31:$J$31</c:f>
              <c:numCache>
                <c:formatCode>#,##0.0</c:formatCode>
                <c:ptCount val="8"/>
                <c:pt idx="0">
                  <c:v>13.464622368521544</c:v>
                </c:pt>
                <c:pt idx="1">
                  <c:v>12.584406778595838</c:v>
                </c:pt>
                <c:pt idx="2">
                  <c:v>12.886383933517168</c:v>
                </c:pt>
                <c:pt idx="3">
                  <c:v>12.099496774203846</c:v>
                </c:pt>
                <c:pt idx="4">
                  <c:v>12.882978860627773</c:v>
                </c:pt>
                <c:pt idx="5">
                  <c:v>12.996253342638287</c:v>
                </c:pt>
                <c:pt idx="6">
                  <c:v>12.399785896797169</c:v>
                </c:pt>
                <c:pt idx="7">
                  <c:v>11.568397428941312</c:v>
                </c:pt>
              </c:numCache>
            </c:numRef>
          </c:val>
        </c:ser>
        <c:marker val="1"/>
        <c:axId val="792500096"/>
        <c:axId val="792501632"/>
      </c:lineChart>
      <c:catAx>
        <c:axId val="7925000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92501632"/>
        <c:crosses val="autoZero"/>
        <c:auto val="1"/>
        <c:lblAlgn val="ctr"/>
        <c:lblOffset val="100"/>
      </c:catAx>
      <c:valAx>
        <c:axId val="792501632"/>
        <c:scaling>
          <c:orientation val="minMax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925000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0126951302310861"/>
          <c:y val="0.19389665020595484"/>
          <c:w val="0.16929686168644453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abierto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977980140063684"/>
          <c:y val="1.5065913370998116E-2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4628009960293706"/>
          <c:w val="0.90275170481134137"/>
          <c:h val="0.63639760414563562"/>
        </c:manualLayout>
      </c:layout>
      <c:lineChart>
        <c:grouping val="standard"/>
        <c:ser>
          <c:idx val="0"/>
          <c:order val="0"/>
          <c:tx>
            <c:strRef>
              <c:f>'Tasa de desempleo abierto'!$B$32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desempleo abierto'!$C$32:$J$32</c:f>
              <c:numCache>
                <c:formatCode>#,##0.0</c:formatCode>
                <c:ptCount val="8"/>
                <c:pt idx="0">
                  <c:v>12.464808205768605</c:v>
                </c:pt>
                <c:pt idx="1">
                  <c:v>11.71605467802995</c:v>
                </c:pt>
                <c:pt idx="2">
                  <c:v>11.775282059342391</c:v>
                </c:pt>
                <c:pt idx="3">
                  <c:v>11.226297304006717</c:v>
                </c:pt>
                <c:pt idx="4">
                  <c:v>11.977823705274982</c:v>
                </c:pt>
                <c:pt idx="5">
                  <c:v>12.120704546106413</c:v>
                </c:pt>
                <c:pt idx="6">
                  <c:v>11.568662170734651</c:v>
                </c:pt>
                <c:pt idx="7">
                  <c:v>10.824950732900305</c:v>
                </c:pt>
              </c:numCache>
            </c:numRef>
          </c:val>
        </c:ser>
        <c:ser>
          <c:idx val="1"/>
          <c:order val="1"/>
          <c:tx>
            <c:strRef>
              <c:f>'Tasa de desempleo abierto'!$B$33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desempleo abierto'!$C$11:$J$11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desempleo abierto'!$C$33:$J$33</c:f>
              <c:numCache>
                <c:formatCode>#,##0.0</c:formatCode>
                <c:ptCount val="8"/>
                <c:pt idx="0">
                  <c:v>13.955197245690881</c:v>
                </c:pt>
                <c:pt idx="1">
                  <c:v>11.650147640754449</c:v>
                </c:pt>
                <c:pt idx="2">
                  <c:v>10.86616301653974</c:v>
                </c:pt>
                <c:pt idx="3">
                  <c:v>10.617838763205127</c:v>
                </c:pt>
                <c:pt idx="4">
                  <c:v>11.914394688142851</c:v>
                </c:pt>
                <c:pt idx="5">
                  <c:v>12.09179851879988</c:v>
                </c:pt>
                <c:pt idx="6">
                  <c:v>11.351771518191246</c:v>
                </c:pt>
                <c:pt idx="7">
                  <c:v>10.11544947045809</c:v>
                </c:pt>
              </c:numCache>
            </c:numRef>
          </c:val>
        </c:ser>
        <c:marker val="1"/>
        <c:axId val="793761664"/>
        <c:axId val="793763200"/>
      </c:lineChart>
      <c:catAx>
        <c:axId val="7937616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93763200"/>
        <c:crosses val="autoZero"/>
        <c:auto val="1"/>
        <c:lblAlgn val="ctr"/>
        <c:lblOffset val="100"/>
      </c:catAx>
      <c:valAx>
        <c:axId val="793763200"/>
        <c:scaling>
          <c:orientation val="minMax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937616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7979876328481512"/>
          <c:y val="0.20584815786915522"/>
          <c:w val="0.17144393666028182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oculto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7488983983835802"/>
          <c:y val="0"/>
        </c:manualLayout>
      </c:layout>
    </c:title>
    <c:plotArea>
      <c:layout>
        <c:manualLayout>
          <c:layoutTarget val="inner"/>
          <c:xMode val="edge"/>
          <c:yMode val="edge"/>
          <c:x val="8.0060875492645248E-2"/>
          <c:y val="0.14761693249882626"/>
          <c:w val="0.89632129979523256"/>
          <c:h val="0.63506077124974769"/>
        </c:manualLayout>
      </c:layout>
      <c:lineChart>
        <c:grouping val="standard"/>
        <c:ser>
          <c:idx val="0"/>
          <c:order val="0"/>
          <c:tx>
            <c:strRef>
              <c:f>'Tasa de desempleo oculto'!$B$21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desempleo oculto'!$C$21:$J$21</c:f>
              <c:numCache>
                <c:formatCode>#,##0.0</c:formatCode>
                <c:ptCount val="8"/>
                <c:pt idx="0">
                  <c:v>0.99981765330979488</c:v>
                </c:pt>
                <c:pt idx="1">
                  <c:v>0.86835210056588952</c:v>
                </c:pt>
                <c:pt idx="2">
                  <c:v>1.111101874174774</c:v>
                </c:pt>
                <c:pt idx="3">
                  <c:v>0.87320116808734527</c:v>
                </c:pt>
                <c:pt idx="4">
                  <c:v>0.90515515535278657</c:v>
                </c:pt>
                <c:pt idx="5">
                  <c:v>0.87554879653187456</c:v>
                </c:pt>
                <c:pt idx="6">
                  <c:v>0.83112068413249596</c:v>
                </c:pt>
                <c:pt idx="7">
                  <c:v>0.74344669604100533</c:v>
                </c:pt>
              </c:numCache>
            </c:numRef>
          </c:val>
        </c:ser>
        <c:ser>
          <c:idx val="1"/>
          <c:order val="1"/>
          <c:tx>
            <c:strRef>
              <c:f>'Tasa de desempleo oculto'!$B$28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desempleo oculto'!$C$11:$J$11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desempleo oculto'!$C$28:$J$28</c:f>
              <c:numCache>
                <c:formatCode>#,##0.0</c:formatCode>
                <c:ptCount val="8"/>
                <c:pt idx="0">
                  <c:v>1.1165624957239488</c:v>
                </c:pt>
                <c:pt idx="1">
                  <c:v>0.77861965419060586</c:v>
                </c:pt>
                <c:pt idx="2">
                  <c:v>0.65589718278945675</c:v>
                </c:pt>
                <c:pt idx="3">
                  <c:v>0.56412678631906998</c:v>
                </c:pt>
                <c:pt idx="4">
                  <c:v>0.48814487106863386</c:v>
                </c:pt>
                <c:pt idx="5">
                  <c:v>0.70148415704553457</c:v>
                </c:pt>
                <c:pt idx="6">
                  <c:v>0.35093035177167786</c:v>
                </c:pt>
                <c:pt idx="7">
                  <c:v>0.56406023274421668</c:v>
                </c:pt>
              </c:numCache>
            </c:numRef>
          </c:val>
        </c:ser>
        <c:marker val="1"/>
        <c:axId val="794015616"/>
        <c:axId val="794017152"/>
      </c:lineChart>
      <c:catAx>
        <c:axId val="7940156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94017152"/>
        <c:crosses val="autoZero"/>
        <c:auto val="1"/>
        <c:lblAlgn val="ctr"/>
        <c:lblOffset val="100"/>
      </c:catAx>
      <c:valAx>
        <c:axId val="794017152"/>
        <c:scaling>
          <c:orientation val="minMax"/>
          <c:min val="0.30000000000000004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940156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76165608119257"/>
          <c:y val="0.18117328419054002"/>
          <c:w val="0.17144393666028193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subjetivo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893183189112973"/>
          <c:y val="2.072538860103627E-2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8650293065698698"/>
          <c:w val="0.90275170481134137"/>
          <c:h val="0.59667632219547684"/>
        </c:manualLayout>
      </c:layout>
      <c:lineChart>
        <c:grouping val="standard"/>
        <c:ser>
          <c:idx val="1"/>
          <c:order val="0"/>
          <c:tx>
            <c:strRef>
              <c:f>'Tasa de subempleo subjetivo'!$B$17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subempleo subjetivo'!$C$11:$J$11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subempleo subjetivo'!$C$17:$J$17</c:f>
              <c:numCache>
                <c:formatCode>#,##0.0</c:formatCode>
                <c:ptCount val="8"/>
                <c:pt idx="0">
                  <c:v>30.133133429522314</c:v>
                </c:pt>
                <c:pt idx="1">
                  <c:v>31.846438927035216</c:v>
                </c:pt>
                <c:pt idx="2">
                  <c:v>28.622587680412199</c:v>
                </c:pt>
                <c:pt idx="3">
                  <c:v>33.220761027635277</c:v>
                </c:pt>
                <c:pt idx="4">
                  <c:v>23.346577233353539</c:v>
                </c:pt>
                <c:pt idx="5">
                  <c:v>29.765073097737886</c:v>
                </c:pt>
                <c:pt idx="6">
                  <c:v>33.560305118790616</c:v>
                </c:pt>
                <c:pt idx="7">
                  <c:v>32.182274853345113</c:v>
                </c:pt>
              </c:numCache>
            </c:numRef>
          </c:val>
        </c:ser>
        <c:ser>
          <c:idx val="0"/>
          <c:order val="1"/>
          <c:tx>
            <c:strRef>
              <c:f>'Tasa de subempleo subjetivo'!$B$21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subempleo subjetivo'!$C$21:$J$21</c:f>
              <c:numCache>
                <c:formatCode>#,##0.0</c:formatCode>
                <c:ptCount val="8"/>
                <c:pt idx="0">
                  <c:v>29.787071843060097</c:v>
                </c:pt>
                <c:pt idx="1">
                  <c:v>29.741949613086998</c:v>
                </c:pt>
                <c:pt idx="2">
                  <c:v>33.343713731937591</c:v>
                </c:pt>
                <c:pt idx="3">
                  <c:v>31.274628428186791</c:v>
                </c:pt>
                <c:pt idx="4">
                  <c:v>29.073639134650129</c:v>
                </c:pt>
                <c:pt idx="5">
                  <c:v>31.560856952380885</c:v>
                </c:pt>
                <c:pt idx="6">
                  <c:v>31.234633310241026</c:v>
                </c:pt>
                <c:pt idx="7">
                  <c:v>31.092346595083015</c:v>
                </c:pt>
              </c:numCache>
            </c:numRef>
          </c:val>
        </c:ser>
        <c:marker val="1"/>
        <c:axId val="794150784"/>
        <c:axId val="794152320"/>
      </c:lineChart>
      <c:catAx>
        <c:axId val="7941507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94152320"/>
        <c:crosses val="autoZero"/>
        <c:auto val="1"/>
        <c:lblAlgn val="ctr"/>
        <c:lblOffset val="100"/>
      </c:catAx>
      <c:valAx>
        <c:axId val="794152320"/>
        <c:scaling>
          <c:orientation val="minMax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941507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0679821417461705"/>
          <c:y val="0.55455972148559152"/>
          <c:w val="0.17144393666028199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7.3630470476535703E-2"/>
          <c:y val="0.16458851273032496"/>
          <c:w val="0.90275170481134137"/>
          <c:h val="0.62029550874668582"/>
        </c:manualLayout>
      </c:layout>
      <c:lineChart>
        <c:grouping val="standard"/>
        <c:ser>
          <c:idx val="0"/>
          <c:order val="0"/>
          <c:tx>
            <c:strRef>
              <c:f>'Subem subje Insuficiencia horas'!$B$20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subje Insuficiencia horas'!$C$20:$J$20</c:f>
              <c:numCache>
                <c:formatCode>#,##0.0</c:formatCode>
                <c:ptCount val="8"/>
                <c:pt idx="0">
                  <c:v>10.769048562162837</c:v>
                </c:pt>
                <c:pt idx="1">
                  <c:v>10.055794835180546</c:v>
                </c:pt>
                <c:pt idx="2">
                  <c:v>10.219777479150755</c:v>
                </c:pt>
                <c:pt idx="3">
                  <c:v>9.6656543449019132</c:v>
                </c:pt>
                <c:pt idx="4">
                  <c:v>8.5242633677842203</c:v>
                </c:pt>
                <c:pt idx="5">
                  <c:v>9.7891284059859718</c:v>
                </c:pt>
                <c:pt idx="6">
                  <c:v>9.6706894771670608</c:v>
                </c:pt>
                <c:pt idx="7">
                  <c:v>9.8905608080002914</c:v>
                </c:pt>
              </c:numCache>
            </c:numRef>
          </c:val>
        </c:ser>
        <c:ser>
          <c:idx val="1"/>
          <c:order val="1"/>
          <c:tx>
            <c:strRef>
              <c:f>'Subem subje Insuficiencia horas'!$B$15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subje Insuficiencia horas'!$C$15:$J$15</c:f>
              <c:numCache>
                <c:formatCode>#,##0.0</c:formatCode>
                <c:ptCount val="8"/>
                <c:pt idx="0">
                  <c:v>13.054527825120527</c:v>
                </c:pt>
                <c:pt idx="1">
                  <c:v>13.445007548429059</c:v>
                </c:pt>
                <c:pt idx="2">
                  <c:v>8.5451766031965111</c:v>
                </c:pt>
                <c:pt idx="3">
                  <c:v>11.101969177784673</c:v>
                </c:pt>
                <c:pt idx="4">
                  <c:v>5.7058078771687972</c:v>
                </c:pt>
                <c:pt idx="5">
                  <c:v>8.3363085638144288</c:v>
                </c:pt>
                <c:pt idx="6">
                  <c:v>11.755232864526871</c:v>
                </c:pt>
                <c:pt idx="7">
                  <c:v>11.086990162009677</c:v>
                </c:pt>
              </c:numCache>
            </c:numRef>
          </c:val>
        </c:ser>
        <c:marker val="1"/>
        <c:axId val="814327680"/>
        <c:axId val="814329216"/>
      </c:lineChart>
      <c:catAx>
        <c:axId val="8143276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14329216"/>
        <c:crosses val="autoZero"/>
        <c:auto val="1"/>
        <c:lblAlgn val="ctr"/>
        <c:lblOffset val="100"/>
      </c:catAx>
      <c:valAx>
        <c:axId val="814329216"/>
        <c:scaling>
          <c:orientation val="minMax"/>
          <c:min val="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143276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9.6062839305470271E-2"/>
          <c:y val="0.54297554910899293"/>
          <c:w val="0.17144393666028204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394"/>
          <c:y val="6.9084666250347707E-3"/>
        </c:manualLayout>
      </c:layout>
    </c:title>
    <c:plotArea>
      <c:layout>
        <c:manualLayout>
          <c:layoutTarget val="inner"/>
          <c:xMode val="edge"/>
          <c:yMode val="edge"/>
          <c:x val="7.5777545450365039E-2"/>
          <c:y val="0.1705985945305224"/>
          <c:w val="0.90275170481134137"/>
          <c:h val="0.62416364035938088"/>
        </c:manualLayout>
      </c:layout>
      <c:lineChart>
        <c:grouping val="standard"/>
        <c:ser>
          <c:idx val="0"/>
          <c:order val="0"/>
          <c:tx>
            <c:strRef>
              <c:f>'Subem subj inadecua competencia'!$B$15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subj inadecua competencia'!$C$15:$J$15</c:f>
              <c:numCache>
                <c:formatCode>#,##0.0</c:formatCode>
                <c:ptCount val="8"/>
                <c:pt idx="0">
                  <c:v>3.6333132137204611</c:v>
                </c:pt>
                <c:pt idx="1">
                  <c:v>3.082577381151832</c:v>
                </c:pt>
                <c:pt idx="2">
                  <c:v>19.82000475113216</c:v>
                </c:pt>
                <c:pt idx="3">
                  <c:v>23.135132476504292</c:v>
                </c:pt>
                <c:pt idx="4">
                  <c:v>15.541814087636505</c:v>
                </c:pt>
                <c:pt idx="5">
                  <c:v>20.912105130029541</c:v>
                </c:pt>
                <c:pt idx="6">
                  <c:v>21.66855233327496</c:v>
                </c:pt>
                <c:pt idx="7">
                  <c:v>19.61987782494506</c:v>
                </c:pt>
              </c:numCache>
            </c:numRef>
          </c:val>
        </c:ser>
        <c:ser>
          <c:idx val="1"/>
          <c:order val="1"/>
          <c:tx>
            <c:strRef>
              <c:f>'Subem subj inadecua competencia'!$B$24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subj inadecua competencia'!$C$24:$J$24</c:f>
              <c:numCache>
                <c:formatCode>#,##0.0</c:formatCode>
                <c:ptCount val="8"/>
                <c:pt idx="0">
                  <c:v>3.1213466959296334</c:v>
                </c:pt>
                <c:pt idx="1">
                  <c:v>3.0237250581132873</c:v>
                </c:pt>
                <c:pt idx="2">
                  <c:v>16.884447793381817</c:v>
                </c:pt>
                <c:pt idx="3">
                  <c:v>16.703404200271383</c:v>
                </c:pt>
                <c:pt idx="4">
                  <c:v>14.245094624771731</c:v>
                </c:pt>
                <c:pt idx="5">
                  <c:v>16.632451470919673</c:v>
                </c:pt>
                <c:pt idx="6">
                  <c:v>16.166454228413539</c:v>
                </c:pt>
                <c:pt idx="7">
                  <c:v>15.826187739801496</c:v>
                </c:pt>
              </c:numCache>
            </c:numRef>
          </c:val>
        </c:ser>
        <c:marker val="1"/>
        <c:axId val="814598016"/>
        <c:axId val="814599552"/>
      </c:lineChart>
      <c:catAx>
        <c:axId val="8145980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14599552"/>
        <c:crosses val="autoZero"/>
        <c:auto val="1"/>
        <c:lblAlgn val="ctr"/>
        <c:lblOffset val="100"/>
      </c:catAx>
      <c:valAx>
        <c:axId val="81459955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145980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382"/>
          <c:y val="0.24276306370795167"/>
          <c:w val="0.17144393666028213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888339252723903"/>
          <c:y val="0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5149461093705999"/>
          <c:w val="0.90275170481134137"/>
          <c:h val="0.60908228987930757"/>
        </c:manualLayout>
      </c:layout>
      <c:lineChart>
        <c:grouping val="standard"/>
        <c:ser>
          <c:idx val="0"/>
          <c:order val="0"/>
          <c:tx>
            <c:strRef>
              <c:f>'Subem subje inadecuado ingresos'!$B$21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subje inadecuado ingresos'!$C$21:$J$21</c:f>
              <c:numCache>
                <c:formatCode>#,##0.0</c:formatCode>
                <c:ptCount val="8"/>
                <c:pt idx="0">
                  <c:v>22.047994779036483</c:v>
                </c:pt>
                <c:pt idx="1">
                  <c:v>24.87366422182329</c:v>
                </c:pt>
                <c:pt idx="2">
                  <c:v>24.321664823814697</c:v>
                </c:pt>
                <c:pt idx="3">
                  <c:v>27.887770561353019</c:v>
                </c:pt>
                <c:pt idx="4">
                  <c:v>20.401263363470129</c:v>
                </c:pt>
                <c:pt idx="5">
                  <c:v>25.100379179255427</c:v>
                </c:pt>
                <c:pt idx="6">
                  <c:v>28.151584287222022</c:v>
                </c:pt>
                <c:pt idx="7">
                  <c:v>26.823706480202748</c:v>
                </c:pt>
              </c:numCache>
            </c:numRef>
          </c:val>
        </c:ser>
        <c:ser>
          <c:idx val="1"/>
          <c:order val="1"/>
          <c:tx>
            <c:strRef>
              <c:f>'Subem subje inadecuado ingresos'!$B$19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subje inadecuado ingresos'!$C$19:$J$19</c:f>
              <c:numCache>
                <c:formatCode>#,##0.0</c:formatCode>
                <c:ptCount val="8"/>
                <c:pt idx="0">
                  <c:v>24.802999952109559</c:v>
                </c:pt>
                <c:pt idx="1">
                  <c:v>25.225092712458206</c:v>
                </c:pt>
                <c:pt idx="2">
                  <c:v>29.601981313450782</c:v>
                </c:pt>
                <c:pt idx="3">
                  <c:v>27.622357906666402</c:v>
                </c:pt>
                <c:pt idx="4">
                  <c:v>25.6504819623133</c:v>
                </c:pt>
                <c:pt idx="5">
                  <c:v>27.549349995884519</c:v>
                </c:pt>
                <c:pt idx="6">
                  <c:v>27.485615777590628</c:v>
                </c:pt>
                <c:pt idx="7">
                  <c:v>27.263465649463082</c:v>
                </c:pt>
              </c:numCache>
            </c:numRef>
          </c:val>
        </c:ser>
        <c:marker val="1"/>
        <c:axId val="817325952"/>
        <c:axId val="817327488"/>
      </c:lineChart>
      <c:catAx>
        <c:axId val="8173259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17327488"/>
        <c:crosses val="autoZero"/>
        <c:auto val="1"/>
        <c:lblAlgn val="ctr"/>
        <c:lblOffset val="100"/>
      </c:catAx>
      <c:valAx>
        <c:axId val="81732748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173259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2612188893908124"/>
          <c:y val="0.47623699539999753"/>
          <c:w val="0.17144393666028224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objetivo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405793112589232"/>
          <c:y val="6.8027247322967116E-3"/>
        </c:manualLayout>
      </c:layout>
    </c:title>
    <c:plotArea>
      <c:layout>
        <c:manualLayout>
          <c:layoutTarget val="inner"/>
          <c:xMode val="edge"/>
          <c:yMode val="edge"/>
          <c:x val="7.7924620424194402E-2"/>
          <c:y val="0.13701169693700624"/>
          <c:w val="0.90275170481134137"/>
          <c:h val="0.64677467822311485"/>
        </c:manualLayout>
      </c:layout>
      <c:lineChart>
        <c:grouping val="standard"/>
        <c:ser>
          <c:idx val="0"/>
          <c:order val="0"/>
          <c:tx>
            <c:strRef>
              <c:f>'Tasa de subempleo objetivo'!$B$17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subempleo objetivo'!$C$17:$J$17</c:f>
              <c:numCache>
                <c:formatCode>#,##0.0</c:formatCode>
                <c:ptCount val="8"/>
                <c:pt idx="0">
                  <c:v>10.335234814126707</c:v>
                </c:pt>
                <c:pt idx="1">
                  <c:v>10.829363274287742</c:v>
                </c:pt>
                <c:pt idx="2">
                  <c:v>8.1192782646245085</c:v>
                </c:pt>
                <c:pt idx="3">
                  <c:v>13.340940918785682</c:v>
                </c:pt>
                <c:pt idx="4">
                  <c:v>10.385429571265909</c:v>
                </c:pt>
                <c:pt idx="5">
                  <c:v>13.908136597801843</c:v>
                </c:pt>
                <c:pt idx="6">
                  <c:v>14.3717649057196</c:v>
                </c:pt>
                <c:pt idx="7">
                  <c:v>13.58718512873638</c:v>
                </c:pt>
              </c:numCache>
            </c:numRef>
          </c:val>
        </c:ser>
        <c:ser>
          <c:idx val="1"/>
          <c:order val="1"/>
          <c:tx>
            <c:strRef>
              <c:f>'Tasa de subempleo objetivo'!$B$26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subempleo objetivo'!$C$26:$J$26</c:f>
              <c:numCache>
                <c:formatCode>#,##0.0</c:formatCode>
                <c:ptCount val="8"/>
                <c:pt idx="0">
                  <c:v>12.066296565250164</c:v>
                </c:pt>
                <c:pt idx="1">
                  <c:v>12.734373521722237</c:v>
                </c:pt>
                <c:pt idx="2">
                  <c:v>8.8205636230605258</c:v>
                </c:pt>
                <c:pt idx="3">
                  <c:v>10.466022814245227</c:v>
                </c:pt>
                <c:pt idx="4">
                  <c:v>10.025711479145325</c:v>
                </c:pt>
                <c:pt idx="5">
                  <c:v>12.317556110715099</c:v>
                </c:pt>
                <c:pt idx="6">
                  <c:v>12.179393503642071</c:v>
                </c:pt>
                <c:pt idx="7">
                  <c:v>11.888272929277894</c:v>
                </c:pt>
              </c:numCache>
            </c:numRef>
          </c:val>
        </c:ser>
        <c:marker val="1"/>
        <c:axId val="817346432"/>
        <c:axId val="817347968"/>
      </c:lineChart>
      <c:catAx>
        <c:axId val="8173464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17347968"/>
        <c:crosses val="autoZero"/>
        <c:auto val="1"/>
        <c:lblAlgn val="ctr"/>
        <c:lblOffset val="100"/>
      </c:catAx>
      <c:valAx>
        <c:axId val="81734796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173464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9.1768689357811573E-2"/>
          <c:y val="0.55398186337819744"/>
          <c:w val="0.17144393666028229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9757377146737496"/>
          <c:y val="2.0100502512562814E-2"/>
        </c:manualLayout>
      </c:layout>
    </c:title>
    <c:plotArea>
      <c:layout>
        <c:manualLayout>
          <c:layoutTarget val="inner"/>
          <c:xMode val="edge"/>
          <c:yMode val="edge"/>
          <c:x val="6.0576254635653234E-2"/>
          <c:y val="0.16482464817525938"/>
          <c:w val="0.91580592065222388"/>
          <c:h val="0.62222134293514864"/>
        </c:manualLayout>
      </c:layout>
      <c:lineChart>
        <c:grouping val="standard"/>
        <c:ser>
          <c:idx val="0"/>
          <c:order val="0"/>
          <c:tx>
            <c:strRef>
              <c:f>'Subem obje Insuficiencia horas '!$B$14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obje Insuficiencia horas '!$C$14:$J$14</c:f>
              <c:numCache>
                <c:formatCode>#,##0.0</c:formatCode>
                <c:ptCount val="8"/>
                <c:pt idx="0">
                  <c:v>4.7252836637358939</c:v>
                </c:pt>
                <c:pt idx="1">
                  <c:v>5.1151680506600812</c:v>
                </c:pt>
                <c:pt idx="2">
                  <c:v>2.6501491411255671</c:v>
                </c:pt>
                <c:pt idx="3">
                  <c:v>5.5524681482479421</c:v>
                </c:pt>
                <c:pt idx="4">
                  <c:v>3.0483323980131072</c:v>
                </c:pt>
                <c:pt idx="5">
                  <c:v>4.465718163752519</c:v>
                </c:pt>
                <c:pt idx="6">
                  <c:v>5.9469300458929801</c:v>
                </c:pt>
                <c:pt idx="7">
                  <c:v>5.6232855977004377</c:v>
                </c:pt>
              </c:numCache>
            </c:numRef>
          </c:val>
        </c:ser>
        <c:ser>
          <c:idx val="1"/>
          <c:order val="1"/>
          <c:tx>
            <c:strRef>
              <c:f>'Subem obje Insuficiencia horas 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obje Insuficiencia horas '!$C$20:$J$20</c:f>
              <c:numCache>
                <c:formatCode>#,##0.0</c:formatCode>
                <c:ptCount val="8"/>
                <c:pt idx="0">
                  <c:v>4.3904067071189639</c:v>
                </c:pt>
                <c:pt idx="1">
                  <c:v>4.5841767094774193</c:v>
                </c:pt>
                <c:pt idx="2">
                  <c:v>3.2362555590847699</c:v>
                </c:pt>
                <c:pt idx="3">
                  <c:v>3.8919158404039575</c:v>
                </c:pt>
                <c:pt idx="4">
                  <c:v>3.4893764802601703</c:v>
                </c:pt>
                <c:pt idx="5">
                  <c:v>4.5479811908189864</c:v>
                </c:pt>
                <c:pt idx="6">
                  <c:v>4.2397903550498137</c:v>
                </c:pt>
                <c:pt idx="7">
                  <c:v>4.2035778117639939</c:v>
                </c:pt>
              </c:numCache>
            </c:numRef>
          </c:val>
        </c:ser>
        <c:marker val="1"/>
        <c:axId val="817551232"/>
        <c:axId val="817552768"/>
      </c:lineChart>
      <c:catAx>
        <c:axId val="8175512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17552768"/>
        <c:crosses val="autoZero"/>
        <c:auto val="1"/>
        <c:lblAlgn val="ctr"/>
        <c:lblOffset val="100"/>
      </c:catAx>
      <c:valAx>
        <c:axId val="817552768"/>
        <c:scaling>
          <c:orientation val="minMax"/>
          <c:min val="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175512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7.0297939619518177E-2"/>
          <c:y val="0.17521225678710514"/>
          <c:w val="0.17144393666028238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394"/>
          <c:y val="1.3008123419436501E-2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6875325843249558"/>
          <c:w val="0.90275170481134137"/>
          <c:h val="0.6033080579691259"/>
        </c:manualLayout>
      </c:layout>
      <c:lineChart>
        <c:grouping val="standard"/>
        <c:ser>
          <c:idx val="0"/>
          <c:order val="0"/>
          <c:tx>
            <c:strRef>
              <c:f>'Subem obje inadecua competencia'!$B$22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obje inadecua competencia'!$C$22:$J$22</c:f>
              <c:numCache>
                <c:formatCode>#,##0.0</c:formatCode>
                <c:ptCount val="8"/>
                <c:pt idx="0">
                  <c:v>1.6012386485093497</c:v>
                </c:pt>
                <c:pt idx="1">
                  <c:v>1.2697977002651704</c:v>
                </c:pt>
                <c:pt idx="2">
                  <c:v>5.8092379025897447</c:v>
                </c:pt>
                <c:pt idx="3">
                  <c:v>9.3442231045168</c:v>
                </c:pt>
                <c:pt idx="4">
                  <c:v>7.1609522775743324</c:v>
                </c:pt>
                <c:pt idx="5">
                  <c:v>9.4846010912914505</c:v>
                </c:pt>
                <c:pt idx="6">
                  <c:v>9.3109411820487527</c:v>
                </c:pt>
                <c:pt idx="7">
                  <c:v>7.9778158568434563</c:v>
                </c:pt>
              </c:numCache>
            </c:numRef>
          </c:val>
        </c:ser>
        <c:ser>
          <c:idx val="1"/>
          <c:order val="1"/>
          <c:tx>
            <c:strRef>
              <c:f>'Subem obje inadecua competencia'!$B$29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obje inadecua competencia'!$C$29:$J$29</c:f>
              <c:numCache>
                <c:formatCode>#,##0.0</c:formatCode>
                <c:ptCount val="8"/>
                <c:pt idx="0">
                  <c:v>1.764858707145212</c:v>
                </c:pt>
                <c:pt idx="1">
                  <c:v>1.7306758164226042</c:v>
                </c:pt>
                <c:pt idx="2">
                  <c:v>4.7107412485243554</c:v>
                </c:pt>
                <c:pt idx="3">
                  <c:v>5.7849683503925169</c:v>
                </c:pt>
                <c:pt idx="4">
                  <c:v>5.2549499294634723</c:v>
                </c:pt>
                <c:pt idx="5">
                  <c:v>6.647791941131759</c:v>
                </c:pt>
                <c:pt idx="6">
                  <c:v>6.6674132576922949</c:v>
                </c:pt>
                <c:pt idx="7">
                  <c:v>6.3385857261551743</c:v>
                </c:pt>
              </c:numCache>
            </c:numRef>
          </c:val>
        </c:ser>
        <c:marker val="1"/>
        <c:axId val="817682304"/>
        <c:axId val="817683840"/>
      </c:lineChart>
      <c:catAx>
        <c:axId val="8176823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17683840"/>
        <c:crosses val="autoZero"/>
        <c:auto val="1"/>
        <c:lblAlgn val="ctr"/>
        <c:lblOffset val="100"/>
      </c:catAx>
      <c:valAx>
        <c:axId val="81768384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176823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382"/>
          <c:y val="0.20373845272981367"/>
          <c:w val="0.17144393666028246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596878051551742"/>
          <c:y val="6.633499170812766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5178177354696662"/>
          <c:w val="0.90275170481134137"/>
          <c:h val="0.63738316292552988"/>
        </c:manualLayout>
      </c:layout>
      <c:lineChart>
        <c:grouping val="standard"/>
        <c:ser>
          <c:idx val="0"/>
          <c:order val="0"/>
          <c:tx>
            <c:strRef>
              <c:f>'Subem Obje inadecuado ingresos'!$B$28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Obje inadecuado ingresos'!$C$28:$J$28</c:f>
              <c:numCache>
                <c:formatCode>#,##0.0</c:formatCode>
                <c:ptCount val="8"/>
                <c:pt idx="0">
                  <c:v>7.8565599566997557</c:v>
                </c:pt>
                <c:pt idx="1">
                  <c:v>8.385232895085327</c:v>
                </c:pt>
                <c:pt idx="2">
                  <c:v>6.6282340734482874</c:v>
                </c:pt>
                <c:pt idx="3">
                  <c:v>10.576815896699362</c:v>
                </c:pt>
                <c:pt idx="4">
                  <c:v>8.8737089175056383</c:v>
                </c:pt>
                <c:pt idx="5">
                  <c:v>11.490258450513485</c:v>
                </c:pt>
                <c:pt idx="6">
                  <c:v>11.349233172002011</c:v>
                </c:pt>
                <c:pt idx="7">
                  <c:v>10.585572585037733</c:v>
                </c:pt>
              </c:numCache>
            </c:numRef>
          </c:val>
        </c:ser>
        <c:ser>
          <c:idx val="1"/>
          <c:order val="1"/>
          <c:tx>
            <c:strRef>
              <c:f>'Subem Obje inadecuado ingresos'!$B$30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Obje inadecuado ingresos'!$C$30:$J$30</c:f>
              <c:numCache>
                <c:formatCode>#,##0.0</c:formatCode>
                <c:ptCount val="8"/>
                <c:pt idx="0">
                  <c:v>10.071729547186813</c:v>
                </c:pt>
                <c:pt idx="1">
                  <c:v>10.560901747985648</c:v>
                </c:pt>
                <c:pt idx="2">
                  <c:v>7.4181371918239538</c:v>
                </c:pt>
                <c:pt idx="3">
                  <c:v>8.6783430690075392</c:v>
                </c:pt>
                <c:pt idx="4">
                  <c:v>8.5126279338338655</c:v>
                </c:pt>
                <c:pt idx="5">
                  <c:v>10.370264059198849</c:v>
                </c:pt>
                <c:pt idx="6">
                  <c:v>10.369501414892913</c:v>
                </c:pt>
                <c:pt idx="7">
                  <c:v>10.091406516561699</c:v>
                </c:pt>
              </c:numCache>
            </c:numRef>
          </c:val>
        </c:ser>
        <c:marker val="1"/>
        <c:axId val="830879616"/>
        <c:axId val="830881152"/>
      </c:lineChart>
      <c:catAx>
        <c:axId val="8308796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30881152"/>
        <c:crosses val="autoZero"/>
        <c:auto val="1"/>
        <c:lblAlgn val="ctr"/>
        <c:lblOffset val="100"/>
      </c:catAx>
      <c:valAx>
        <c:axId val="830881152"/>
        <c:scaling>
          <c:orientation val="minMax"/>
          <c:min val="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308796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4850516244735474"/>
          <c:y val="0.17174556824585868"/>
          <c:w val="0.17144393666028251"/>
          <c:h val="0.208722727876043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Población económicamente activa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(Bogotá 2012, porcentaje %)</a:t>
            </a:r>
          </a:p>
        </c:rich>
      </c:tx>
      <c:layout/>
    </c:title>
    <c:view3D>
      <c:rotY val="194"/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3878.8506666666667</c:v>
                </c:pt>
                <c:pt idx="1">
                  <c:v>463.77066666666661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18686213565409979"/>
          <c:y val="0.76738122850922763"/>
          <c:w val="0.65409103467334906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Población por tipo económico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(Bogotá 2012, porcentaje %)</a:t>
            </a:r>
          </a:p>
        </c:rich>
      </c:tx>
      <c:layout/>
    </c:title>
    <c:view3D>
      <c:rotY val="181"/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52E-2"/>
          <c:y val="0.24505747126436794"/>
          <c:w val="0.9342105263157896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4342.6213333333326</c:v>
                </c:pt>
                <c:pt idx="1">
                  <c:v>1740.684666666667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18247617074181521"/>
          <c:y val="0.73902262217222869"/>
          <c:w val="0.65409103467335017"/>
          <c:h val="0.17049615349805441"/>
        </c:manualLayout>
      </c:layout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total</a:t>
            </a:r>
            <a:r>
              <a:rPr lang="es-US" sz="1200" baseline="0">
                <a:solidFill>
                  <a:srgbClr val="53722D"/>
                </a:solidFill>
              </a:rPr>
              <a:t> en Bogotá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085955062792294"/>
          <c:y val="7.0546776401158974E-3"/>
        </c:manualLayout>
      </c:layout>
    </c:title>
    <c:plotArea>
      <c:layout>
        <c:manualLayout>
          <c:layoutTarget val="inner"/>
          <c:xMode val="edge"/>
          <c:yMode val="edge"/>
          <c:x val="0.14793239410096806"/>
          <c:y val="0.13399276978864852"/>
          <c:w val="0.81918270305897867"/>
          <c:h val="0.6211110507738381"/>
        </c:manualLayout>
      </c:layout>
      <c:barChart>
        <c:barDir val="col"/>
        <c:grouping val="clustered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total'!$C$11:$G$11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7099.9883333333337</c:v>
                </c:pt>
                <c:pt idx="1">
                  <c:v>7204.5423333333338</c:v>
                </c:pt>
                <c:pt idx="2">
                  <c:v>7308.8026666666665</c:v>
                </c:pt>
                <c:pt idx="3">
                  <c:v>7412.7266666666665</c:v>
                </c:pt>
                <c:pt idx="4">
                  <c:v>7516.4350000000004</c:v>
                </c:pt>
              </c:numCache>
            </c:numRef>
          </c:val>
        </c:ser>
        <c:axId val="831706624"/>
        <c:axId val="831708160"/>
      </c:barChart>
      <c:catAx>
        <c:axId val="8317066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31708160"/>
        <c:crosses val="autoZero"/>
        <c:auto val="1"/>
        <c:lblAlgn val="ctr"/>
        <c:lblOffset val="100"/>
      </c:catAx>
      <c:valAx>
        <c:axId val="83170816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317066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>
        <c:manualLayout>
          <c:xMode val="edge"/>
          <c:yMode val="edge"/>
          <c:x val="0.20863104611923541"/>
          <c:y val="0"/>
        </c:manualLayout>
      </c:layout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333333333333334E-2"/>
          <c:y val="0.32692598891311775"/>
          <c:w val="0.94285714285714251"/>
          <c:h val="0.37417617213552845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16.681356946745023</c:v>
                </c:pt>
                <c:pt idx="1">
                  <c:v>83.318643053254974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790101237345331"/>
          <c:y val="0.72976936148436611"/>
          <c:w val="0.46838770153731513"/>
          <c:h val="0.13824358183160873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</a:t>
            </a:r>
            <a:r>
              <a:rPr lang="es-US" sz="1200" baseline="0">
                <a:solidFill>
                  <a:srgbClr val="53722D"/>
                </a:solidFill>
              </a:rPr>
              <a:t> edad de trabajar, Bogotá </a:t>
            </a:r>
            <a:r>
              <a:rPr lang="es-US" sz="1200">
                <a:solidFill>
                  <a:srgbClr val="53722D"/>
                </a:solidFill>
              </a:rPr>
              <a:t>(miles de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personas)</a:t>
            </a:r>
          </a:p>
        </c:rich>
      </c:tx>
      <c:layout>
        <c:manualLayout>
          <c:xMode val="edge"/>
          <c:yMode val="edge"/>
          <c:x val="0.14167703879782662"/>
          <c:y val="0"/>
        </c:manualLayout>
      </c:layout>
    </c:title>
    <c:plotArea>
      <c:layout>
        <c:manualLayout>
          <c:layoutTarget val="inner"/>
          <c:xMode val="edge"/>
          <c:yMode val="edge"/>
          <c:x val="0.14793238087629479"/>
          <c:y val="0.1571617954535344"/>
          <c:w val="0.81918270305897867"/>
          <c:h val="0.62111124169180365"/>
        </c:manualLayout>
      </c:layout>
      <c:barChart>
        <c:barDir val="col"/>
        <c:grouping val="clustered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5651.9809999999998</c:v>
                </c:pt>
                <c:pt idx="1">
                  <c:v>5762.4776666666667</c:v>
                </c:pt>
                <c:pt idx="2">
                  <c:v>5871.221333333332</c:v>
                </c:pt>
                <c:pt idx="3">
                  <c:v>5978.1316666666671</c:v>
                </c:pt>
                <c:pt idx="4">
                  <c:v>6083.3059999999996</c:v>
                </c:pt>
              </c:numCache>
            </c:numRef>
          </c:val>
        </c:ser>
        <c:axId val="832851328"/>
        <c:axId val="843588736"/>
      </c:barChart>
      <c:catAx>
        <c:axId val="8328513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43588736"/>
        <c:crosses val="autoZero"/>
        <c:auto val="1"/>
        <c:lblAlgn val="ctr"/>
        <c:lblOffset val="100"/>
      </c:catAx>
      <c:valAx>
        <c:axId val="843588736"/>
        <c:scaling>
          <c:orientation val="minMax"/>
          <c:min val="54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328513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8245614035087717E-2"/>
          <c:y val="0.32094568818025093"/>
          <c:w val="0.90350877192982459"/>
          <c:h val="0.4317648930247461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17.096411330975279</c:v>
                </c:pt>
                <c:pt idx="1">
                  <c:v>82.903588669024714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0879209103419469"/>
          <c:y val="0.78793096627535786"/>
          <c:w val="0.65748549523416122"/>
          <c:h val="0.11272603888878364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económicamente activa (miles de personas)</a:t>
            </a:r>
          </a:p>
        </c:rich>
      </c:tx>
      <c:layout>
        <c:manualLayout>
          <c:xMode val="edge"/>
          <c:yMode val="edge"/>
          <c:x val="0.13064005830168932"/>
          <c:y val="7.5757575757575924E-3"/>
        </c:manualLayout>
      </c:layout>
    </c:title>
    <c:plotArea>
      <c:layout>
        <c:manualLayout>
          <c:layoutTarget val="inner"/>
          <c:xMode val="edge"/>
          <c:yMode val="edge"/>
          <c:x val="0.14793242702700207"/>
          <c:y val="0.16457647339537104"/>
          <c:w val="0.81918270305897867"/>
          <c:h val="0.62111130994989261"/>
        </c:manualLayout>
      </c:layout>
      <c:barChart>
        <c:barDir val="col"/>
        <c:grouping val="clustered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3741.0030000000002</c:v>
                </c:pt>
                <c:pt idx="1">
                  <c:v>3792.5216666666661</c:v>
                </c:pt>
                <c:pt idx="2">
                  <c:v>3945.5393333333327</c:v>
                </c:pt>
                <c:pt idx="3">
                  <c:v>4175.9473333333326</c:v>
                </c:pt>
                <c:pt idx="4">
                  <c:v>4342.6213333333326</c:v>
                </c:pt>
              </c:numCache>
            </c:numRef>
          </c:val>
        </c:ser>
        <c:axId val="848700928"/>
        <c:axId val="848702464"/>
      </c:barChart>
      <c:catAx>
        <c:axId val="8487009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48702464"/>
        <c:crosses val="autoZero"/>
        <c:auto val="1"/>
        <c:lblAlgn val="ctr"/>
        <c:lblOffset val="100"/>
      </c:catAx>
      <c:valAx>
        <c:axId val="848702464"/>
        <c:scaling>
          <c:orientation val="minMax"/>
          <c:min val="34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487009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3679230460299256E-2"/>
          <c:y val="0.29906111051187095"/>
          <c:w val="0.90350877192982459"/>
          <c:h val="0.3222255952945768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19.022140788205842</c:v>
                </c:pt>
                <c:pt idx="1">
                  <c:v>80.977859211794154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0001984684135052"/>
          <c:y val="0.62738340731313635"/>
          <c:w val="0.64432760049730664"/>
          <c:h val="0.11908990291876165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6804185351270554"/>
          <c:y val="8.3333333333333367E-3"/>
        </c:manualLayout>
      </c:layout>
    </c:title>
    <c:plotArea>
      <c:layout>
        <c:manualLayout>
          <c:layoutTarget val="inner"/>
          <c:xMode val="edge"/>
          <c:yMode val="edge"/>
          <c:x val="0.14793239410096806"/>
          <c:y val="0.15775853018373101"/>
          <c:w val="0.81918270305897867"/>
          <c:h val="0.62111105077383799"/>
        </c:manualLayout>
      </c:layout>
      <c:barChart>
        <c:barDir val="col"/>
        <c:grouping val="clustered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Ocupados!$C$11:$G$11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3322.6856666666667</c:v>
                </c:pt>
                <c:pt idx="1">
                  <c:v>3322.1529999999998</c:v>
                </c:pt>
                <c:pt idx="2">
                  <c:v>3440.7750000000001</c:v>
                </c:pt>
                <c:pt idx="3">
                  <c:v>3687.2486666666664</c:v>
                </c:pt>
                <c:pt idx="4">
                  <c:v>3878.8506666666667</c:v>
                </c:pt>
              </c:numCache>
            </c:numRef>
          </c:val>
        </c:ser>
        <c:axId val="848756096"/>
        <c:axId val="853509248"/>
      </c:barChart>
      <c:catAx>
        <c:axId val="8487560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53509248"/>
        <c:crosses val="autoZero"/>
        <c:auto val="1"/>
        <c:lblAlgn val="ctr"/>
        <c:lblOffset val="100"/>
      </c:catAx>
      <c:valAx>
        <c:axId val="853509248"/>
        <c:scaling>
          <c:orientation val="minMax"/>
          <c:min val="29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487560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19.213345912007217</c:v>
                </c:pt>
                <c:pt idx="1">
                  <c:v>80.786654087992787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968017242877819"/>
          <c:y val="0.79934556638569965"/>
          <c:w val="0.39978411843378031"/>
          <c:h val="0.13665070559750325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Desocupados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4304179466355938"/>
          <c:y val="1.0752688172043012E-2"/>
        </c:manualLayout>
      </c:layout>
    </c:title>
    <c:plotArea>
      <c:layout>
        <c:manualLayout>
          <c:layoutTarget val="inner"/>
          <c:xMode val="edge"/>
          <c:yMode val="edge"/>
          <c:x val="0.12069771547615135"/>
          <c:y val="0.15827035587032712"/>
          <c:w val="0.84641738168379177"/>
          <c:h val="0.62111105077383799"/>
        </c:manualLayout>
      </c:layout>
      <c:barChart>
        <c:barDir val="col"/>
        <c:grouping val="clustered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Desocupados!$C$11:$G$11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418.31700000000001</c:v>
                </c:pt>
                <c:pt idx="1">
                  <c:v>470.36899999999997</c:v>
                </c:pt>
                <c:pt idx="2">
                  <c:v>504.76399999999995</c:v>
                </c:pt>
                <c:pt idx="3">
                  <c:v>488.69866666666667</c:v>
                </c:pt>
                <c:pt idx="4">
                  <c:v>463.77066666666661</c:v>
                </c:pt>
              </c:numCache>
            </c:numRef>
          </c:val>
        </c:ser>
        <c:axId val="858408448"/>
        <c:axId val="858409984"/>
      </c:barChart>
      <c:catAx>
        <c:axId val="8584084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58409984"/>
        <c:crosses val="autoZero"/>
        <c:auto val="1"/>
        <c:lblAlgn val="ctr"/>
        <c:lblOffset val="100"/>
      </c:catAx>
      <c:valAx>
        <c:axId val="858409984"/>
        <c:scaling>
          <c:orientation val="minMax"/>
          <c:min val="3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584084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6.8965542208540925E-2"/>
          <c:y val="0.28739494941773058"/>
          <c:w val="0.89885053809413995"/>
          <c:h val="0.30117624504084101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17.560525420323131</c:v>
                </c:pt>
                <c:pt idx="1">
                  <c:v>82.439474579676869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9843145929277187"/>
          <c:y val="0.63695436128736338"/>
          <c:w val="0.46017755821433909"/>
          <c:h val="0.14493219538788257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Abiertos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</c:title>
    <c:plotArea>
      <c:layout>
        <c:manualLayout>
          <c:layoutTarget val="inner"/>
          <c:xMode val="edge"/>
          <c:yMode val="edge"/>
          <c:x val="0.12069771547615135"/>
          <c:y val="0.17720296038180294"/>
          <c:w val="0.84641738168379177"/>
          <c:h val="0.62111105077383799"/>
        </c:manualLayout>
      </c:layout>
      <c:barChart>
        <c:barDir val="col"/>
        <c:grouping val="clustered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'Desocupados-Abiertos'!$C$11:$G$11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397.21366666666671</c:v>
                </c:pt>
                <c:pt idx="1">
                  <c:v>451.85599999999999</c:v>
                </c:pt>
                <c:pt idx="2">
                  <c:v>477.08666666666659</c:v>
                </c:pt>
                <c:pt idx="3">
                  <c:v>474.04400000000004</c:v>
                </c:pt>
                <c:pt idx="4">
                  <c:v>439.27566666666667</c:v>
                </c:pt>
              </c:numCache>
            </c:numRef>
          </c:val>
        </c:ser>
        <c:axId val="858475904"/>
        <c:axId val="862135424"/>
      </c:barChart>
      <c:catAx>
        <c:axId val="8584759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62135424"/>
        <c:crosses val="autoZero"/>
        <c:auto val="1"/>
        <c:lblAlgn val="ctr"/>
        <c:lblOffset val="100"/>
      </c:catAx>
      <c:valAx>
        <c:axId val="862135424"/>
        <c:scaling>
          <c:orientation val="minMax"/>
          <c:min val="2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584759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17.775369949557454</c:v>
                </c:pt>
                <c:pt idx="1">
                  <c:v>82.224630050442542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7896739881199062"/>
          <c:y val="0.78451371660734159"/>
          <c:w val="0.43380128470783996"/>
          <c:h val="0.10943348373588328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Ocultos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8570248225698247"/>
          <c:y val="1.6359918200408999E-2"/>
        </c:manualLayout>
      </c:layout>
    </c:title>
    <c:plotArea>
      <c:layout>
        <c:manualLayout>
          <c:layoutTarget val="inner"/>
          <c:xMode val="edge"/>
          <c:yMode val="edge"/>
          <c:x val="0.10252133281546084"/>
          <c:y val="0.19185868637585937"/>
          <c:w val="0.86459376434447965"/>
          <c:h val="0.54749174758063213"/>
        </c:manualLayout>
      </c:layout>
      <c:barChart>
        <c:barDir val="col"/>
        <c:grouping val="clustered"/>
        <c:ser>
          <c:idx val="0"/>
          <c:order val="0"/>
          <c:tx>
            <c:strRef>
              <c:f>'Desocupados-Ocultos'!$B$15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'Desocupados-Ocultos'!$C$11:$G$11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'Desocupados-Ocultos'!$C$15:$G$15</c:f>
              <c:numCache>
                <c:formatCode>#,##0</c:formatCode>
                <c:ptCount val="5"/>
                <c:pt idx="0">
                  <c:v>21.103999999999999</c:v>
                </c:pt>
                <c:pt idx="1">
                  <c:v>18.513000000000002</c:v>
                </c:pt>
                <c:pt idx="2">
                  <c:v>27.677333333333333</c:v>
                </c:pt>
                <c:pt idx="3">
                  <c:v>14.654666666666666</c:v>
                </c:pt>
                <c:pt idx="4">
                  <c:v>24.495000000000001</c:v>
                </c:pt>
              </c:numCache>
            </c:numRef>
          </c:val>
        </c:ser>
        <c:axId val="862336512"/>
        <c:axId val="862338048"/>
      </c:barChart>
      <c:catAx>
        <c:axId val="8623365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62338048"/>
        <c:crosses val="autoZero"/>
        <c:auto val="1"/>
        <c:lblAlgn val="ctr"/>
        <c:lblOffset val="100"/>
      </c:catAx>
      <c:valAx>
        <c:axId val="862338048"/>
        <c:scaling>
          <c:orientation val="minMax"/>
          <c:min val="8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623365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14.432283064039392</c:v>
                </c:pt>
                <c:pt idx="1">
                  <c:v>85.567716935960604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6148163598756247"/>
          <c:y val="0.81150206970395333"/>
          <c:w val="0.46075611409500966"/>
          <c:h val="0.12012901372403079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Inactivos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569506726457432"/>
          <c:y val="1.6161626445002505E-2"/>
        </c:manualLayout>
      </c:layout>
    </c:title>
    <c:plotArea>
      <c:layout>
        <c:manualLayout>
          <c:layoutTarget val="inner"/>
          <c:xMode val="edge"/>
          <c:yMode val="edge"/>
          <c:x val="0.14793239410096806"/>
          <c:y val="0.16003127974630071"/>
          <c:w val="0.81918270305897867"/>
          <c:h val="0.62111105077383799"/>
        </c:manualLayout>
      </c:layout>
      <c:barChart>
        <c:barDir val="col"/>
        <c:grouping val="clustered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Inactivos!$C$11:$G$11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1910.9780000000001</c:v>
                </c:pt>
                <c:pt idx="1">
                  <c:v>1969.9560000000001</c:v>
                </c:pt>
                <c:pt idx="2">
                  <c:v>1925.682</c:v>
                </c:pt>
                <c:pt idx="3">
                  <c:v>1802.1843333333334</c:v>
                </c:pt>
                <c:pt idx="4">
                  <c:v>1740.6846666666668</c:v>
                </c:pt>
              </c:numCache>
            </c:numRef>
          </c:val>
        </c:ser>
        <c:axId val="862567424"/>
        <c:axId val="871716352"/>
      </c:barChart>
      <c:catAx>
        <c:axId val="8625674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71716352"/>
        <c:crosses val="autoZero"/>
        <c:auto val="1"/>
        <c:lblAlgn val="ctr"/>
        <c:lblOffset val="100"/>
      </c:catAx>
      <c:valAx>
        <c:axId val="871716352"/>
        <c:scaling>
          <c:orientation val="minMax"/>
          <c:min val="16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625674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2066.3479991611234</c:v>
                </c:pt>
                <c:pt idx="1">
                  <c:v>-1966.3479991611234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0528318828568207"/>
          <c:y val="0.76129745937999105"/>
          <c:w val="0.43594232339245176"/>
          <c:h val="0.13574171675418781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subjetivos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283264479832742"/>
          <c:y val="5.2493438320212107E-3"/>
        </c:manualLayout>
      </c:layout>
    </c:title>
    <c:plotArea>
      <c:layout>
        <c:manualLayout>
          <c:layoutTarget val="inner"/>
          <c:xMode val="edge"/>
          <c:yMode val="edge"/>
          <c:x val="0.14793239410096806"/>
          <c:y val="0.17442519685040012"/>
          <c:w val="0.81918270305897867"/>
          <c:h val="0.62111105077383799"/>
        </c:manualLayout>
      </c:layout>
      <c:barChart>
        <c:barDir val="col"/>
        <c:grouping val="clustered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'Subempleados subjetivos'!$C$11:$G$11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1242.7896666666666</c:v>
                </c:pt>
                <c:pt idx="1">
                  <c:v>885.42399999999998</c:v>
                </c:pt>
                <c:pt idx="2">
                  <c:v>1174.3926666666666</c:v>
                </c:pt>
                <c:pt idx="3">
                  <c:v>1401.4606666666666</c:v>
                </c:pt>
                <c:pt idx="4">
                  <c:v>1397.5543333333335</c:v>
                </c:pt>
              </c:numCache>
            </c:numRef>
          </c:val>
        </c:ser>
        <c:axId val="872421248"/>
        <c:axId val="872422784"/>
      </c:barChart>
      <c:catAx>
        <c:axId val="8724212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72422784"/>
        <c:crosses val="autoZero"/>
        <c:auto val="1"/>
        <c:lblAlgn val="ctr"/>
        <c:lblOffset val="100"/>
      </c:catAx>
      <c:valAx>
        <c:axId val="872422784"/>
        <c:scaling>
          <c:orientation val="minMax"/>
          <c:min val="10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724212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19.688953398000443</c:v>
                </c:pt>
                <c:pt idx="1">
                  <c:v>80.31104660199955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5606984209096182"/>
          <c:y val="0.81757703898123857"/>
          <c:w val="0.42963228606325232"/>
          <c:h val="0.10676333775109829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39"/>
          <c:y val="2.4242424242424229E-2"/>
        </c:manualLayout>
      </c:layout>
    </c:title>
    <c:plotArea>
      <c:layout>
        <c:manualLayout>
          <c:layoutTarget val="inner"/>
          <c:xMode val="edge"/>
          <c:yMode val="edge"/>
          <c:x val="0.12069771547615135"/>
          <c:y val="0.19932044858029582"/>
          <c:w val="0.84641738168379177"/>
          <c:h val="0.5979829794002901"/>
        </c:manualLayout>
      </c:layout>
      <c:barChart>
        <c:barDir val="col"/>
        <c:grouping val="clustered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415.32499999999999</c:v>
                </c:pt>
                <c:pt idx="1">
                  <c:v>216.39400000000001</c:v>
                </c:pt>
                <c:pt idx="2">
                  <c:v>328.91233333333332</c:v>
                </c:pt>
                <c:pt idx="3">
                  <c:v>490.8923333333334</c:v>
                </c:pt>
                <c:pt idx="4">
                  <c:v>481.46600000000007</c:v>
                </c:pt>
              </c:numCache>
            </c:numRef>
          </c:val>
        </c:ser>
        <c:axId val="881373184"/>
        <c:axId val="881374720"/>
      </c:barChart>
      <c:catAx>
        <c:axId val="8813731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81374720"/>
        <c:crosses val="autoZero"/>
        <c:auto val="1"/>
        <c:lblAlgn val="ctr"/>
        <c:lblOffset val="100"/>
      </c:catAx>
      <c:valAx>
        <c:axId val="881374720"/>
        <c:scaling>
          <c:orientation val="minMax"/>
          <c:min val="18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813731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21.323188024748756</c:v>
                </c:pt>
                <c:pt idx="1">
                  <c:v>78.67681197525124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3001221144723702"/>
          <c:y val="0.80109240191129949"/>
          <c:w val="0.43643597733143408"/>
          <c:h val="0.1211494717006532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289"/>
          <c:y val="7.6628398725917075E-3"/>
        </c:manualLayout>
      </c:layout>
    </c:title>
    <c:plotArea>
      <c:layout>
        <c:manualLayout>
          <c:layoutTarget val="inner"/>
          <c:xMode val="edge"/>
          <c:yMode val="edge"/>
          <c:x val="0.1329847109918435"/>
          <c:y val="0.16379290059004203"/>
          <c:w val="0.84641738168379177"/>
          <c:h val="0.6211111841863115"/>
        </c:manualLayout>
      </c:layout>
      <c:barChart>
        <c:barDir val="col"/>
        <c:grouping val="clustered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865.48599999999988</c:v>
                </c:pt>
                <c:pt idx="1">
                  <c:v>589.42666666666662</c:v>
                </c:pt>
                <c:pt idx="2">
                  <c:v>825.09533333333331</c:v>
                </c:pt>
                <c:pt idx="3">
                  <c:v>904.86733333333325</c:v>
                </c:pt>
                <c:pt idx="4">
                  <c:v>852.01699999999994</c:v>
                </c:pt>
              </c:numCache>
            </c:numRef>
          </c:val>
        </c:ser>
        <c:axId val="887358592"/>
        <c:axId val="887360896"/>
      </c:barChart>
      <c:catAx>
        <c:axId val="8873585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87360896"/>
        <c:crosses val="autoZero"/>
        <c:auto val="1"/>
        <c:lblAlgn val="ctr"/>
        <c:lblOffset val="100"/>
      </c:catAx>
      <c:valAx>
        <c:axId val="887360896"/>
        <c:scaling>
          <c:orientation val="minMax"/>
          <c:min val="6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873585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23.581931692551994</c:v>
                </c:pt>
                <c:pt idx="1">
                  <c:v>76.41806830744801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3510774968918355"/>
          <c:y val="0.77743803646165865"/>
          <c:w val="0.42064338997099082"/>
          <c:h val="0.12299751720224161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694"/>
          <c:y val="5.2910052910052924E-3"/>
        </c:manualLayout>
      </c:layout>
    </c:title>
    <c:plotArea>
      <c:layout>
        <c:manualLayout>
          <c:layoutTarget val="inner"/>
          <c:xMode val="edge"/>
          <c:yMode val="edge"/>
          <c:x val="0.14793239410096795"/>
          <c:y val="0.14166120539280441"/>
          <c:w val="0.81918270305897867"/>
          <c:h val="0.62111085645903885"/>
        </c:manualLayout>
      </c:layout>
      <c:barChart>
        <c:barDir val="col"/>
        <c:grouping val="clustered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1043.2823333333333</c:v>
                </c:pt>
                <c:pt idx="1">
                  <c:v>773.72233333333327</c:v>
                </c:pt>
                <c:pt idx="2">
                  <c:v>990.34533333333331</c:v>
                </c:pt>
                <c:pt idx="3">
                  <c:v>1175.5953333333334</c:v>
                </c:pt>
                <c:pt idx="4">
                  <c:v>1164.8520000000001</c:v>
                </c:pt>
              </c:numCache>
            </c:numRef>
          </c:val>
        </c:ser>
        <c:axId val="889548800"/>
        <c:axId val="889550336"/>
      </c:barChart>
      <c:catAx>
        <c:axId val="8895488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89550336"/>
        <c:crosses val="autoZero"/>
        <c:auto val="1"/>
        <c:lblAlgn val="ctr"/>
        <c:lblOffset val="100"/>
      </c:catAx>
      <c:valAx>
        <c:axId val="889550336"/>
        <c:scaling>
          <c:orientation val="minMax"/>
          <c:min val="6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895488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18.715314028243313</c:v>
                </c:pt>
                <c:pt idx="1">
                  <c:v>81.284685971756687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6484147518925186"/>
          <c:y val="0.77853652908769932"/>
          <c:w val="0.36362579049721488"/>
          <c:h val="0.15200179245886949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objetivos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97010463378175"/>
          <c:y val="0"/>
        </c:manualLayout>
      </c:layout>
    </c:title>
    <c:plotArea>
      <c:layout>
        <c:manualLayout>
          <c:layoutTarget val="inner"/>
          <c:xMode val="edge"/>
          <c:yMode val="edge"/>
          <c:x val="0.12069771547615128"/>
          <c:y val="0.13752011767759798"/>
          <c:w val="0.84641738168379177"/>
          <c:h val="0.62963451443571228"/>
        </c:manualLayout>
      </c:layout>
      <c:barChart>
        <c:barDir val="col"/>
        <c:grouping val="clustered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'Subempleados objetivos'!$C$11:$G$11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499.08499999999998</c:v>
                </c:pt>
                <c:pt idx="1">
                  <c:v>393.86966666666666</c:v>
                </c:pt>
                <c:pt idx="2">
                  <c:v>548.75100000000009</c:v>
                </c:pt>
                <c:pt idx="3">
                  <c:v>600.15733333333333</c:v>
                </c:pt>
                <c:pt idx="4">
                  <c:v>590.04</c:v>
                </c:pt>
              </c:numCache>
            </c:numRef>
          </c:val>
        </c:ser>
        <c:axId val="893921152"/>
        <c:axId val="893963264"/>
      </c:barChart>
      <c:catAx>
        <c:axId val="8939211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93963264"/>
        <c:crosses val="autoZero"/>
        <c:auto val="1"/>
        <c:lblAlgn val="ctr"/>
        <c:lblOffset val="100"/>
      </c:catAx>
      <c:valAx>
        <c:axId val="893963264"/>
        <c:scaling>
          <c:orientation val="minMax"/>
          <c:min val="3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939211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21.740529509355653</c:v>
                </c:pt>
                <c:pt idx="1">
                  <c:v>78.259470490644347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6122123675309503"/>
          <c:y val="0.82187084482460004"/>
          <c:w val="0.36362579049721488"/>
          <c:h val="8.6961345590444591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39"/>
          <c:y val="8.2815734989648056E-3"/>
        </c:manualLayout>
      </c:layout>
    </c:title>
    <c:plotArea>
      <c:layout>
        <c:manualLayout>
          <c:layoutTarget val="inner"/>
          <c:xMode val="edge"/>
          <c:yMode val="edge"/>
          <c:x val="0.12069771547615128"/>
          <c:y val="0.16650592588969856"/>
          <c:w val="0.84641738168379177"/>
          <c:h val="0.60454769240803419"/>
        </c:manualLayout>
      </c:layout>
      <c:barChart>
        <c:barDir val="col"/>
        <c:grouping val="clustered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207.71799999999999</c:v>
                </c:pt>
                <c:pt idx="1">
                  <c:v>115.60866666666665</c:v>
                </c:pt>
                <c:pt idx="2">
                  <c:v>176.19666666666669</c:v>
                </c:pt>
                <c:pt idx="3">
                  <c:v>248.34066666666664</c:v>
                </c:pt>
                <c:pt idx="4">
                  <c:v>244.19800000000001</c:v>
                </c:pt>
              </c:numCache>
            </c:numRef>
          </c:val>
        </c:ser>
        <c:axId val="909951744"/>
        <c:axId val="909953280"/>
      </c:barChart>
      <c:catAx>
        <c:axId val="9099517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09953280"/>
        <c:crosses val="autoZero"/>
        <c:auto val="1"/>
        <c:lblAlgn val="ctr"/>
        <c:lblOffset val="100"/>
      </c:catAx>
      <c:valAx>
        <c:axId val="909953280"/>
        <c:scaling>
          <c:orientation val="minMax"/>
          <c:min val="8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099517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25.446639772527547</c:v>
                </c:pt>
                <c:pt idx="1">
                  <c:v>74.553360227472453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1405511811023618"/>
          <c:y val="0.79185245087607292"/>
          <c:w val="0.36362579049721488"/>
          <c:h val="8.696134559044467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289"/>
          <c:y val="0"/>
        </c:manualLayout>
      </c:layout>
    </c:title>
    <c:plotArea>
      <c:layout>
        <c:manualLayout>
          <c:layoutTarget val="inner"/>
          <c:xMode val="edge"/>
          <c:yMode val="edge"/>
          <c:x val="0.12069771547615128"/>
          <c:y val="0.14080429601472241"/>
          <c:w val="0.84641738168379177"/>
          <c:h val="0.62111136107986498"/>
        </c:manualLayout>
      </c:layout>
      <c:barChart>
        <c:barDir val="col"/>
        <c:grouping val="clustered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349.56766666666664</c:v>
                </c:pt>
                <c:pt idx="1">
                  <c:v>271.58066666666667</c:v>
                </c:pt>
                <c:pt idx="2">
                  <c:v>374.21866666666671</c:v>
                </c:pt>
                <c:pt idx="3">
                  <c:v>388.82</c:v>
                </c:pt>
                <c:pt idx="4">
                  <c:v>346.44633333333331</c:v>
                </c:pt>
              </c:numCache>
            </c:numRef>
          </c:val>
        </c:ser>
        <c:axId val="910598912"/>
        <c:axId val="910600448"/>
      </c:barChart>
      <c:catAx>
        <c:axId val="9105989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0600448"/>
        <c:crosses val="autoZero"/>
        <c:auto val="1"/>
        <c:lblAlgn val="ctr"/>
        <c:lblOffset val="100"/>
      </c:catAx>
      <c:valAx>
        <c:axId val="910600448"/>
        <c:scaling>
          <c:orientation val="minMax"/>
          <c:min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05989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>
        <c:manualLayout>
          <c:xMode val="edge"/>
          <c:yMode val="edge"/>
          <c:x val="0.23797250425178965"/>
          <c:y val="0"/>
        </c:manualLayout>
      </c:layout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5.0400934563929092E-2"/>
          <c:y val="0.27629629629629626"/>
          <c:w val="0.89919813087214151"/>
          <c:h val="0.37494138232721597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23.941482054121884</c:v>
                </c:pt>
                <c:pt idx="1">
                  <c:v>76.058517945878123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6098433710686068"/>
          <c:y val="0.70590784485272651"/>
          <c:w val="0.36362579049721488"/>
          <c:h val="0.1091834354039081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694"/>
          <c:y val="0"/>
        </c:manualLayout>
      </c:layout>
    </c:title>
    <c:plotArea>
      <c:layout>
        <c:manualLayout>
          <c:layoutTarget val="inner"/>
          <c:xMode val="edge"/>
          <c:yMode val="edge"/>
          <c:x val="0.10575003236703052"/>
          <c:y val="0.10677409509857792"/>
          <c:w val="0.84641738168379177"/>
          <c:h val="0.6561325539828996"/>
        </c:manualLayout>
      </c:layout>
      <c:barChart>
        <c:barDir val="col"/>
        <c:grouping val="clustered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'Subem obje Inadecuado ingresos2'!$C$15:$G$15</c:f>
              <c:numCache>
                <c:formatCode>#,##0</c:formatCode>
                <c:ptCount val="5"/>
                <c:pt idx="0">
                  <c:v>395.67900000000003</c:v>
                </c:pt>
                <c:pt idx="1">
                  <c:v>336.53733333333338</c:v>
                </c:pt>
                <c:pt idx="2">
                  <c:v>453.35266666666666</c:v>
                </c:pt>
                <c:pt idx="3">
                  <c:v>473.93799999999993</c:v>
                </c:pt>
                <c:pt idx="4">
                  <c:v>459.69133333333326</c:v>
                </c:pt>
              </c:numCache>
            </c:numRef>
          </c:val>
        </c:ser>
        <c:axId val="215931904"/>
        <c:axId val="219403008"/>
      </c:barChart>
      <c:catAx>
        <c:axId val="2159319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9403008"/>
        <c:crosses val="autoZero"/>
        <c:auto val="1"/>
        <c:lblAlgn val="ctr"/>
        <c:lblOffset val="100"/>
      </c:catAx>
      <c:valAx>
        <c:axId val="219403008"/>
        <c:scaling>
          <c:orientation val="minMax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59319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19.953635967978663</c:v>
                </c:pt>
                <c:pt idx="1">
                  <c:v>80.04636403202133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0528318828568196"/>
          <c:y val="0.79185245087607292"/>
          <c:w val="0.36362579049721488"/>
          <c:h val="8.6961345590444786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</c:numCache>
            </c:num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1740.3483333333334</c:v>
                </c:pt>
                <c:pt idx="1">
                  <c:v>1740.3879999999999</c:v>
                </c:pt>
                <c:pt idx="2">
                  <c:v>1833.0896666666667</c:v>
                </c:pt>
                <c:pt idx="3">
                  <c:v>1932.4586666666667</c:v>
                </c:pt>
              </c:numCache>
            </c:numRef>
          </c:val>
        </c:ser>
        <c:axId val="219085824"/>
        <c:axId val="219987968"/>
      </c:barChart>
      <c:catAx>
        <c:axId val="2190858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9987968"/>
        <c:crosses val="autoZero"/>
        <c:auto val="1"/>
        <c:lblAlgn val="ctr"/>
        <c:lblOffset val="100"/>
      </c:catAx>
      <c:valAx>
        <c:axId val="219987968"/>
        <c:scaling>
          <c:orientation val="minMax"/>
          <c:min val="16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90858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</c:numCache>
            </c:num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1055.2596666666668</c:v>
                </c:pt>
                <c:pt idx="1">
                  <c:v>1170.4246666666666</c:v>
                </c:pt>
                <c:pt idx="2">
                  <c:v>1249.893</c:v>
                </c:pt>
                <c:pt idx="3">
                  <c:v>1316.3416666666669</c:v>
                </c:pt>
              </c:numCache>
            </c:numRef>
          </c:val>
        </c:ser>
        <c:axId val="220003328"/>
        <c:axId val="239084288"/>
      </c:barChart>
      <c:catAx>
        <c:axId val="2200033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9084288"/>
        <c:crosses val="autoZero"/>
        <c:auto val="1"/>
        <c:lblAlgn val="ctr"/>
        <c:lblOffset val="100"/>
      </c:catAx>
      <c:valAx>
        <c:axId val="239084288"/>
        <c:scaling>
          <c:orientation val="minMax"/>
          <c:min val="10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200033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del</a:t>
            </a:r>
            <a:r>
              <a:rPr lang="es-US" sz="1200" baseline="0">
                <a:solidFill>
                  <a:srgbClr val="53722D"/>
                </a:solidFill>
              </a:rPr>
              <a:t>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139.09</c:v>
                </c:pt>
                <c:pt idx="1">
                  <c:v>151.43933333333334</c:v>
                </c:pt>
                <c:pt idx="2">
                  <c:v>151.97400000000002</c:v>
                </c:pt>
                <c:pt idx="3">
                  <c:v>172.32900000000004</c:v>
                </c:pt>
              </c:numCache>
            </c:numRef>
          </c:val>
        </c:ser>
        <c:axId val="239112192"/>
        <c:axId val="239113728"/>
      </c:barChart>
      <c:catAx>
        <c:axId val="2391121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9113728"/>
        <c:crosses val="autoZero"/>
        <c:auto val="1"/>
        <c:lblAlgn val="ctr"/>
        <c:lblOffset val="100"/>
      </c:catAx>
      <c:valAx>
        <c:axId val="239113728"/>
        <c:scaling>
          <c:orientation val="minMax"/>
          <c:min val="1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91121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</a:t>
            </a:r>
            <a:r>
              <a:rPr lang="es-US" sz="1200" baseline="0">
                <a:solidFill>
                  <a:srgbClr val="53722D"/>
                </a:solidFill>
              </a:rPr>
              <a:t> o empleador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</c:numCache>
            </c:numRef>
          </c:cat>
          <c:val>
            <c:numRef>
              <c:f>'Empleo posición ocupacional'!$C$18:$F$18</c:f>
              <c:numCache>
                <c:formatCode>#,##0</c:formatCode>
                <c:ptCount val="4"/>
                <c:pt idx="0">
                  <c:v>170.19233333333332</c:v>
                </c:pt>
                <c:pt idx="1">
                  <c:v>153.52199999999999</c:v>
                </c:pt>
                <c:pt idx="2">
                  <c:v>185.51866666666669</c:v>
                </c:pt>
                <c:pt idx="3">
                  <c:v>189.91766666666663</c:v>
                </c:pt>
              </c:numCache>
            </c:numRef>
          </c:val>
        </c:ser>
        <c:axId val="239137536"/>
        <c:axId val="239139072"/>
      </c:barChart>
      <c:catAx>
        <c:axId val="2391375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9139072"/>
        <c:crosses val="autoZero"/>
        <c:auto val="1"/>
        <c:lblAlgn val="ctr"/>
        <c:lblOffset val="100"/>
      </c:catAx>
      <c:valAx>
        <c:axId val="239139072"/>
        <c:scaling>
          <c:orientation val="minMax"/>
          <c:min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91375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793239410096845"/>
          <c:y val="0.23275843967780407"/>
          <c:w val="0.81918270305897867"/>
          <c:h val="0.62111105077383799"/>
        </c:manualLayout>
      </c:layout>
      <c:barChart>
        <c:barDir val="col"/>
        <c:grouping val="clustered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1820.079</c:v>
                </c:pt>
                <c:pt idx="1">
                  <c:v>1740.3483333333334</c:v>
                </c:pt>
                <c:pt idx="2">
                  <c:v>1740.3879999999999</c:v>
                </c:pt>
                <c:pt idx="3">
                  <c:v>1833.0896666666667</c:v>
                </c:pt>
                <c:pt idx="4">
                  <c:v>1932.4586666666667</c:v>
                </c:pt>
              </c:numCache>
            </c:numRef>
          </c:val>
        </c:ser>
        <c:axId val="222580096"/>
        <c:axId val="242230400"/>
      </c:barChart>
      <c:catAx>
        <c:axId val="2225800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2230400"/>
        <c:crosses val="autoZero"/>
        <c:auto val="1"/>
        <c:lblAlgn val="ctr"/>
        <c:lblOffset val="100"/>
      </c:catAx>
      <c:valAx>
        <c:axId val="242230400"/>
        <c:scaling>
          <c:orientation val="minMax"/>
          <c:min val="16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225800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27.696441842390957</c:v>
                </c:pt>
                <c:pt idx="1">
                  <c:v>72.303558157609046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85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</a:t>
            </a:r>
            <a:r>
              <a:rPr lang="es-US" sz="1200" baseline="0">
                <a:solidFill>
                  <a:srgbClr val="53722D"/>
                </a:solidFill>
              </a:rPr>
              <a:t> del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5155"/>
          <c:y val="0.23275843967780407"/>
          <c:w val="0.84641738168379177"/>
          <c:h val="0.62111105077383799"/>
        </c:manualLayout>
      </c:layout>
      <c:barChart>
        <c:barDir val="col"/>
        <c:grouping val="clustered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151.19533333333334</c:v>
                </c:pt>
                <c:pt idx="1">
                  <c:v>139.09</c:v>
                </c:pt>
                <c:pt idx="2">
                  <c:v>151.43933333333334</c:v>
                </c:pt>
                <c:pt idx="3">
                  <c:v>151.97400000000002</c:v>
                </c:pt>
                <c:pt idx="4">
                  <c:v>172.32900000000004</c:v>
                </c:pt>
              </c:numCache>
            </c:numRef>
          </c:val>
        </c:ser>
        <c:axId val="250431744"/>
        <c:axId val="250548224"/>
      </c:barChart>
      <c:catAx>
        <c:axId val="2504317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0548224"/>
        <c:crosses val="autoZero"/>
        <c:auto val="1"/>
        <c:lblAlgn val="ctr"/>
        <c:lblOffset val="100"/>
      </c:catAx>
      <c:valAx>
        <c:axId val="250548224"/>
        <c:scaling>
          <c:orientation val="minMax"/>
          <c:min val="1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04317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20.258833680981574</c:v>
                </c:pt>
                <c:pt idx="1">
                  <c:v>79.741166319018419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92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doméstico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5155"/>
          <c:y val="0.23275843967780407"/>
          <c:w val="0.84641738168379177"/>
          <c:h val="0.62111105077383799"/>
        </c:manualLayout>
      </c:layout>
      <c:barChart>
        <c:barDir val="col"/>
        <c:grouping val="clustered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142.99900000000002</c:v>
                </c:pt>
                <c:pt idx="1">
                  <c:v>129.065</c:v>
                </c:pt>
                <c:pt idx="2">
                  <c:v>144.61066666666667</c:v>
                </c:pt>
                <c:pt idx="3">
                  <c:v>161.13733333333332</c:v>
                </c:pt>
                <c:pt idx="4">
                  <c:v>145.85299999999998</c:v>
                </c:pt>
              </c:numCache>
            </c:numRef>
          </c:val>
        </c:ser>
        <c:axId val="250631296"/>
        <c:axId val="250632832"/>
      </c:barChart>
      <c:catAx>
        <c:axId val="2506312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0632832"/>
        <c:crosses val="autoZero"/>
        <c:auto val="1"/>
        <c:lblAlgn val="ctr"/>
        <c:lblOffset val="100"/>
      </c:catAx>
      <c:valAx>
        <c:axId val="250632832"/>
        <c:scaling>
          <c:orientation val="minMax"/>
          <c:min val="11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06312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21.300452141538603</c:v>
                </c:pt>
                <c:pt idx="1">
                  <c:v>78.699547858461401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994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5391146734461211"/>
          <c:y val="0.23275843967780407"/>
          <c:w val="0.81918270305897867"/>
          <c:h val="0.62111105077383799"/>
        </c:manualLayout>
      </c:layout>
      <c:barChart>
        <c:barDir val="col"/>
        <c:grouping val="clustered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916.90466666666669</c:v>
                </c:pt>
                <c:pt idx="1">
                  <c:v>1055.2596666666668</c:v>
                </c:pt>
                <c:pt idx="2">
                  <c:v>1170.4246666666666</c:v>
                </c:pt>
                <c:pt idx="3">
                  <c:v>1249.893</c:v>
                </c:pt>
                <c:pt idx="4">
                  <c:v>1316.3416666666669</c:v>
                </c:pt>
              </c:numCache>
            </c:numRef>
          </c:val>
        </c:ser>
        <c:axId val="408993792"/>
        <c:axId val="408995328"/>
      </c:barChart>
      <c:catAx>
        <c:axId val="4089937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08995328"/>
        <c:crosses val="autoZero"/>
        <c:auto val="1"/>
        <c:lblAlgn val="ctr"/>
        <c:lblOffset val="100"/>
      </c:catAx>
      <c:valAx>
        <c:axId val="408995328"/>
        <c:scaling>
          <c:orientation val="minMax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089937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15.222427593703685</c:v>
                </c:pt>
                <c:pt idx="1">
                  <c:v>84.777572406296315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063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 o empleador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667678871979568"/>
          <c:y val="0.23275843967780407"/>
          <c:w val="0.84641738168379177"/>
          <c:h val="0.62111105077383799"/>
        </c:manualLayout>
      </c:layout>
      <c:barChart>
        <c:barDir val="col"/>
        <c:grouping val="clustered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211.28333333333333</c:v>
                </c:pt>
                <c:pt idx="1">
                  <c:v>170.19233333333332</c:v>
                </c:pt>
                <c:pt idx="2">
                  <c:v>153.52199999999999</c:v>
                </c:pt>
                <c:pt idx="3">
                  <c:v>185.51866666666669</c:v>
                </c:pt>
                <c:pt idx="4">
                  <c:v>189.91766666666663</c:v>
                </c:pt>
              </c:numCache>
            </c:numRef>
          </c:val>
        </c:ser>
        <c:axId val="411904640"/>
        <c:axId val="412176768"/>
      </c:barChart>
      <c:catAx>
        <c:axId val="4119046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2176768"/>
        <c:crosses val="autoZero"/>
        <c:auto val="1"/>
        <c:lblAlgn val="ctr"/>
        <c:lblOffset val="100"/>
      </c:catAx>
      <c:valAx>
        <c:axId val="412176768"/>
        <c:scaling>
          <c:orientation val="minMax"/>
          <c:min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19046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17.8170861751397</c:v>
                </c:pt>
                <c:pt idx="1">
                  <c:v>82.182913824860293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10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familiar sin remuneración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5155"/>
          <c:y val="0.23275843967780407"/>
          <c:w val="0.84641738168379177"/>
          <c:h val="0.62111105077383799"/>
        </c:manualLayout>
      </c:layout>
      <c:barChart>
        <c:barDir val="col"/>
        <c:grouping val="clustered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71.886333333333326</c:v>
                </c:pt>
                <c:pt idx="1">
                  <c:v>79.688999999999993</c:v>
                </c:pt>
                <c:pt idx="2">
                  <c:v>74.353333333333339</c:v>
                </c:pt>
                <c:pt idx="3">
                  <c:v>82.177000000000007</c:v>
                </c:pt>
                <c:pt idx="4">
                  <c:v>103.67399999999999</c:v>
                </c:pt>
              </c:numCache>
            </c:numRef>
          </c:val>
        </c:ser>
        <c:axId val="413041792"/>
        <c:axId val="413043712"/>
      </c:barChart>
      <c:catAx>
        <c:axId val="4130417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3043712"/>
        <c:crosses val="autoZero"/>
        <c:auto val="1"/>
        <c:lblAlgn val="ctr"/>
        <c:lblOffset val="100"/>
      </c:catAx>
      <c:valAx>
        <c:axId val="413043712"/>
        <c:scaling>
          <c:orientation val="minMax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30417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>
                  <c:v>10.410339179000315</c:v>
                </c:pt>
                <c:pt idx="1">
                  <c:v>89.589660820999683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174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sin remuneración</a:t>
            </a:r>
            <a:r>
              <a:rPr lang="es-US" sz="1200" baseline="0">
                <a:solidFill>
                  <a:srgbClr val="53722D"/>
                </a:solidFill>
              </a:rPr>
              <a:t> en otras empresas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252133281546084"/>
          <c:y val="0.22356303737894831"/>
          <c:w val="0.86459376434447965"/>
          <c:h val="0.63030645307267663"/>
        </c:manualLayout>
      </c:layout>
      <c:barChart>
        <c:barDir val="col"/>
        <c:grouping val="clustered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posi ocup trab.sin remun'!$C$15:$G$15</c:f>
              <c:numCache>
                <c:formatCode>#,##0</c:formatCode>
                <c:ptCount val="5"/>
                <c:pt idx="0">
                  <c:v>6.649</c:v>
                </c:pt>
                <c:pt idx="1">
                  <c:v>4.9220000000000006</c:v>
                </c:pt>
                <c:pt idx="2">
                  <c:v>3.0286666666666666</c:v>
                </c:pt>
                <c:pt idx="3">
                  <c:v>15.264000000000001</c:v>
                </c:pt>
                <c:pt idx="4">
                  <c:v>11.79</c:v>
                </c:pt>
              </c:numCache>
            </c:numRef>
          </c:val>
        </c:ser>
        <c:axId val="413220224"/>
        <c:axId val="413267840"/>
      </c:barChart>
      <c:catAx>
        <c:axId val="4132202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3267840"/>
        <c:crosses val="autoZero"/>
        <c:auto val="1"/>
        <c:lblAlgn val="ctr"/>
        <c:lblOffset val="100"/>
      </c:catAx>
      <c:valAx>
        <c:axId val="413267840"/>
        <c:scaling>
          <c:orientation val="minMax"/>
          <c:min val="3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32202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7176528676489686E-2"/>
                  <c:y val="6.1571906959905873E-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9.8205262047289565</c:v>
                </c:pt>
                <c:pt idx="1">
                  <c:v>90.179473795271036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23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Jornalero o peón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4344950154773266E-2"/>
          <c:y val="0.23275843967780407"/>
          <c:w val="0.88277014700516698"/>
          <c:h val="0.62111105077383799"/>
        </c:manualLayout>
      </c:layout>
      <c:barChart>
        <c:barDir val="col"/>
        <c:grouping val="clustered"/>
        <c:ser>
          <c:idx val="0"/>
          <c:order val="0"/>
          <c:tx>
            <c:strRef>
              <c:f>'Empleo posi ocup Jornalero-Peón'!$B$16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posi ocup Jornalero-Peón'!$C$16:$G$16</c:f>
              <c:numCache>
                <c:formatCode>#,##0</c:formatCode>
                <c:ptCount val="5"/>
                <c:pt idx="0">
                  <c:v>0</c:v>
                </c:pt>
                <c:pt idx="1">
                  <c:v>1.8123333333333334</c:v>
                </c:pt>
                <c:pt idx="2">
                  <c:v>0</c:v>
                </c:pt>
                <c:pt idx="3">
                  <c:v>0.78100000000000003</c:v>
                </c:pt>
                <c:pt idx="4">
                  <c:v>0.74833333333333341</c:v>
                </c:pt>
              </c:numCache>
            </c:numRef>
          </c:val>
        </c:ser>
        <c:axId val="412613632"/>
        <c:axId val="413872896"/>
      </c:barChart>
      <c:catAx>
        <c:axId val="4126136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3872896"/>
        <c:crosses val="autoZero"/>
        <c:auto val="1"/>
        <c:lblAlgn val="ctr"/>
        <c:lblOffset val="100"/>
      </c:catAx>
      <c:valAx>
        <c:axId val="41387289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26136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/>
              <c:tx>
                <c:rich>
                  <a:bodyPr/>
                  <a:lstStyle/>
                  <a:p>
                    <a:pPr>
                      <a:defRPr lang="es-CO" sz="1000">
                        <a:solidFill>
                          <a:schemeClr val="bg1"/>
                        </a:solidFill>
                      </a:defRPr>
                    </a:pPr>
                    <a:r>
                      <a:t>0%   </a:t>
                    </a:r>
                  </a:p>
                </c:rich>
              </c:tx>
              <c:numFmt formatCode="###,000" sourceLinked="0"/>
              <c:spPr>
                <a:ln>
                  <a:noFill/>
                </a:ln>
              </c:spPr>
              <c:dLblPos val="ctr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'Empleo posi ocup Jornalero-Peón'!$N$16:$N$17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Jornalero-Peón'!$O$16:$O$17</c:f>
              <c:numCache>
                <c:formatCode>#,##0.0</c:formatCode>
                <c:ptCount val="2"/>
                <c:pt idx="0">
                  <c:v>9.1085286257319792E-2</c:v>
                </c:pt>
                <c:pt idx="1">
                  <c:v>99.372140398738523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28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Otros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252133281546084"/>
          <c:y val="0.23275843967780407"/>
          <c:w val="0.86459376434447965"/>
          <c:h val="0.62111105077383799"/>
        </c:manualLayout>
      </c:layout>
      <c:barChart>
        <c:barDir val="col"/>
        <c:grouping val="clustered"/>
        <c:ser>
          <c:idx val="0"/>
          <c:order val="0"/>
          <c:tx>
            <c:strRef>
              <c:f>'Empleo Posici Ocupacional-Otro'!$B$15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Posici Ocupacional-Otro'!$C$15:$G$15</c:f>
              <c:numCache>
                <c:formatCode>#,##0</c:formatCode>
                <c:ptCount val="5"/>
                <c:pt idx="0">
                  <c:v>1.6890000000000001</c:v>
                </c:pt>
                <c:pt idx="1">
                  <c:v>1.774</c:v>
                </c:pt>
                <c:pt idx="2">
                  <c:v>3.0076666666666667</c:v>
                </c:pt>
                <c:pt idx="3">
                  <c:v>7.4139999999999988</c:v>
                </c:pt>
                <c:pt idx="4">
                  <c:v>5.7383333333333333</c:v>
                </c:pt>
              </c:numCache>
            </c:numRef>
          </c:val>
        </c:ser>
        <c:axId val="414324992"/>
        <c:axId val="414633984"/>
      </c:barChart>
      <c:catAx>
        <c:axId val="4143249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4633984"/>
        <c:crosses val="autoZero"/>
        <c:auto val="1"/>
        <c:lblAlgn val="ctr"/>
        <c:lblOffset val="100"/>
      </c:catAx>
      <c:valAx>
        <c:axId val="41463398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43249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23.103351093097849</c:v>
                </c:pt>
                <c:pt idx="1">
                  <c:v>76.896648906902158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35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Empleados</a:t>
            </a:r>
            <a:r>
              <a:rPr sz="1200" baseline="0">
                <a:solidFill>
                  <a:srgbClr val="53722D"/>
                </a:solidFill>
              </a:rPr>
              <a:t> por condición ingresos</a:t>
            </a:r>
            <a:r>
              <a:rPr sz="1200">
                <a:solidFill>
                  <a:srgbClr val="53722D"/>
                </a:solidFill>
              </a:rPr>
              <a:t>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rotY val="181"/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52E-2"/>
          <c:y val="0.24505747126436794"/>
          <c:w val="0.9342105263157896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</c:formatCode>
                <c:ptCount val="2"/>
                <c:pt idx="0">
                  <c:v>2104.7876666666666</c:v>
                </c:pt>
                <c:pt idx="1">
                  <c:v>1774.0630000000001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16493236422370278"/>
          <c:y val="0.79988352202243351"/>
          <c:w val="0.65409103467335084"/>
          <c:h val="0.13203462547950737"/>
        </c:manualLayout>
      </c:layout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128918924504524"/>
          <c:y val="0.23275843967780663"/>
          <c:w val="0.82021562265350689"/>
          <c:h val="0.6091154463901135"/>
        </c:manualLayout>
      </c:layout>
      <c:lineChart>
        <c:grouping val="standard"/>
        <c:ser>
          <c:idx val="1"/>
          <c:order val="0"/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asalariad'!$C$29:$G$29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'Compara asalariado-no asalariad'!$C$31:$G$31</c:f>
              <c:numCache>
                <c:formatCode>#,##0.0</c:formatCode>
                <c:ptCount val="5"/>
                <c:pt idx="0">
                  <c:v>59.943036466954894</c:v>
                </c:pt>
                <c:pt idx="1">
                  <c:v>54.681768398832261</c:v>
                </c:pt>
                <c:pt idx="2">
                  <c:v>53.993252813347041</c:v>
                </c:pt>
                <c:pt idx="3">
                  <c:v>53.54183966029791</c:v>
                </c:pt>
                <c:pt idx="4">
                  <c:v>51.47735837956656</c:v>
                </c:pt>
              </c:numCache>
            </c:numRef>
          </c:val>
        </c:ser>
        <c:marker val="1"/>
        <c:axId val="415576448"/>
        <c:axId val="415577984"/>
      </c:lineChart>
      <c:catAx>
        <c:axId val="4155764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5577984"/>
        <c:crosses val="autoZero"/>
        <c:auto val="1"/>
        <c:lblAlgn val="ctr"/>
        <c:lblOffset val="100"/>
      </c:catAx>
      <c:valAx>
        <c:axId val="415577984"/>
        <c:scaling>
          <c:orientation val="minMax"/>
          <c:max val="63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5576448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</a:t>
            </a:r>
            <a:r>
              <a:rPr lang="es-US" sz="1200" baseline="0">
                <a:solidFill>
                  <a:srgbClr val="53722D"/>
                </a:solidFill>
              </a:rPr>
              <a:t> asalariados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01184891258672"/>
          <c:y val="0.23275843967780674"/>
          <c:w val="0.84149296298592557"/>
          <c:h val="0.58767427376662651"/>
        </c:manualLayout>
      </c:layout>
      <c:lineChart>
        <c:grouping val="standard"/>
        <c:ser>
          <c:idx val="0"/>
          <c:order val="0"/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asalariad'!$C$29:$G$29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'Compara asalariado-no asalariad'!$C$32:$G$32</c:f>
              <c:numCache>
                <c:formatCode>#,##0.0</c:formatCode>
                <c:ptCount val="5"/>
                <c:pt idx="0">
                  <c:v>40.056963533045106</c:v>
                </c:pt>
                <c:pt idx="1">
                  <c:v>45.318231601167739</c:v>
                </c:pt>
                <c:pt idx="2">
                  <c:v>46.006747186652966</c:v>
                </c:pt>
                <c:pt idx="3">
                  <c:v>46.45816033970209</c:v>
                </c:pt>
                <c:pt idx="4">
                  <c:v>48.52264162043344</c:v>
                </c:pt>
              </c:numCache>
            </c:numRef>
          </c:val>
        </c:ser>
        <c:marker val="1"/>
        <c:axId val="415609984"/>
        <c:axId val="415611520"/>
      </c:lineChart>
      <c:catAx>
        <c:axId val="4156099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5611520"/>
        <c:crosses val="autoZero"/>
        <c:auto val="1"/>
        <c:lblAlgn val="ctr"/>
        <c:lblOffset val="100"/>
      </c:catAx>
      <c:valAx>
        <c:axId val="415611520"/>
        <c:scaling>
          <c:orientation val="minMax"/>
          <c:max val="60"/>
          <c:min val="3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5609984"/>
        <c:crosses val="autoZero"/>
        <c:crossBetween val="between"/>
        <c:majorUnit val="5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793239410096845"/>
          <c:y val="0.23275843967780407"/>
          <c:w val="0.81918270305897867"/>
          <c:h val="0.62111105077383799"/>
        </c:manualLayout>
      </c:layout>
      <c:barChart>
        <c:barDir val="col"/>
        <c:grouping val="clustered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'Empleados Asalariados'!$C$11:$G$11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1971.2743333333333</c:v>
                </c:pt>
                <c:pt idx="1">
                  <c:v>1879.4383333333333</c:v>
                </c:pt>
                <c:pt idx="2">
                  <c:v>1891.8273333333332</c:v>
                </c:pt>
                <c:pt idx="3">
                  <c:v>1985.0636666666667</c:v>
                </c:pt>
                <c:pt idx="4">
                  <c:v>2104.7876666666666</c:v>
                </c:pt>
              </c:numCache>
            </c:numRef>
          </c:val>
        </c:ser>
        <c:axId val="415745536"/>
        <c:axId val="415747072"/>
      </c:barChart>
      <c:catAx>
        <c:axId val="4157455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5747072"/>
        <c:crosses val="autoZero"/>
        <c:auto val="1"/>
        <c:lblAlgn val="ctr"/>
        <c:lblOffset val="100"/>
      </c:catAx>
      <c:valAx>
        <c:axId val="415747072"/>
        <c:scaling>
          <c:orientation val="minMax"/>
          <c:min val="1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57455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26.888219272277308</c:v>
                </c:pt>
                <c:pt idx="1">
                  <c:v>73.111780727722689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424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no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32106870049315972"/>
          <c:y val="2.072538860103627E-2"/>
        </c:manualLayout>
      </c:layout>
    </c:title>
    <c:plotArea>
      <c:layout>
        <c:manualLayout>
          <c:layoutTarget val="inner"/>
          <c:xMode val="edge"/>
          <c:yMode val="edge"/>
          <c:x val="0.14793249695240696"/>
          <c:y val="0.2560141610205745"/>
          <c:w val="0.81918270305897867"/>
          <c:h val="0.49085454434475639"/>
        </c:manualLayout>
      </c:layout>
      <c:barChart>
        <c:barDir val="col"/>
        <c:grouping val="clustered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1351.4113333333335</c:v>
                </c:pt>
                <c:pt idx="1">
                  <c:v>1442.7146666666665</c:v>
                </c:pt>
                <c:pt idx="2">
                  <c:v>1548.9476666666669</c:v>
                </c:pt>
                <c:pt idx="3">
                  <c:v>1702.1849999999997</c:v>
                </c:pt>
                <c:pt idx="4">
                  <c:v>1774.0630000000001</c:v>
                </c:pt>
              </c:numCache>
            </c:numRef>
          </c:val>
        </c:ser>
        <c:axId val="413749248"/>
        <c:axId val="413750784"/>
      </c:barChart>
      <c:catAx>
        <c:axId val="4137492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3750784"/>
        <c:crosses val="autoZero"/>
        <c:auto val="1"/>
        <c:lblAlgn val="ctr"/>
        <c:lblOffset val="100"/>
      </c:catAx>
      <c:valAx>
        <c:axId val="413750784"/>
        <c:scaling>
          <c:orientation val="minMax"/>
          <c:min val="1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37492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14.352799896659199</c:v>
                </c:pt>
                <c:pt idx="1">
                  <c:v>85.647200103340793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4506102578761838"/>
          <c:y val="0.82187090691333564"/>
          <c:w val="0.36362579049721488"/>
          <c:h val="8.6961345590445494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7.4958246188458741E-2"/>
          <c:y val="0.25568161934303668"/>
          <c:w val="0.88132595767302835"/>
          <c:h val="0.55854370476417725"/>
        </c:manualLayout>
      </c:layout>
      <c:lineChart>
        <c:grouping val="standard"/>
        <c:ser>
          <c:idx val="0"/>
          <c:order val="0"/>
          <c:tx>
            <c:strRef>
              <c:f>'Tasa de empleo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empleo asalariado'!$C$15:$J$15</c:f>
              <c:numCache>
                <c:formatCode>0.0</c:formatCode>
                <c:ptCount val="8"/>
                <c:pt idx="0">
                  <c:v>59.108099967597632</c:v>
                </c:pt>
                <c:pt idx="1">
                  <c:v>60.411783927023095</c:v>
                </c:pt>
                <c:pt idx="2">
                  <c:v>61.596608995391371</c:v>
                </c:pt>
                <c:pt idx="3">
                  <c:v>59.327740601804337</c:v>
                </c:pt>
                <c:pt idx="4">
                  <c:v>56.57290116780694</c:v>
                </c:pt>
                <c:pt idx="5">
                  <c:v>54.982593553293462</c:v>
                </c:pt>
                <c:pt idx="6">
                  <c:v>53.835904386161104</c:v>
                </c:pt>
                <c:pt idx="7">
                  <c:v>54.263178646045667</c:v>
                </c:pt>
              </c:numCache>
            </c:numRef>
          </c:val>
        </c:ser>
        <c:ser>
          <c:idx val="1"/>
          <c:order val="1"/>
          <c:tx>
            <c:strRef>
              <c:f>'Tasa de empleo asalariado'!$B$23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empleo asalariado'!$C$11:$J$11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empleo asalariado'!$C$23:$J$23</c:f>
              <c:numCache>
                <c:formatCode>0.0</c:formatCode>
                <c:ptCount val="8"/>
                <c:pt idx="0">
                  <c:v>40.44192674920523</c:v>
                </c:pt>
                <c:pt idx="1">
                  <c:v>42.134615290691933</c:v>
                </c:pt>
                <c:pt idx="2">
                  <c:v>43.82828725892707</c:v>
                </c:pt>
                <c:pt idx="3">
                  <c:v>40.903903321174134</c:v>
                </c:pt>
                <c:pt idx="4">
                  <c:v>39.659204224394522</c:v>
                </c:pt>
                <c:pt idx="5">
                  <c:v>38.73936333496173</c:v>
                </c:pt>
                <c:pt idx="6">
                  <c:v>38.4607205508741</c:v>
                </c:pt>
                <c:pt idx="7">
                  <c:v>38.774498640244737</c:v>
                </c:pt>
              </c:numCache>
            </c:numRef>
          </c:val>
        </c:ser>
        <c:marker val="1"/>
        <c:axId val="413842816"/>
        <c:axId val="417530624"/>
      </c:lineChart>
      <c:catAx>
        <c:axId val="413842816"/>
        <c:scaling>
          <c:orientation val="minMax"/>
        </c:scaling>
        <c:axPos val="b"/>
        <c:majorGridlines/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7530624"/>
        <c:crosses val="autoZero"/>
        <c:auto val="1"/>
        <c:lblAlgn val="ctr"/>
        <c:lblOffset val="100"/>
      </c:catAx>
      <c:valAx>
        <c:axId val="417530624"/>
        <c:scaling>
          <c:orientation val="minMax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3842816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9.6524635369945849E-2"/>
          <c:y val="0.3693905372094648"/>
          <c:w val="0.38451898203887236"/>
          <c:h val="0.15434827300580126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48031496063021" l="0.70866141732285604" r="0.70866141732285604" t="0.748031496063021" header="0.31496062992127616" footer="0.31496062992127616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6.3789423945384033E-2"/>
          <c:y val="0.25568161934303668"/>
          <c:w val="0.84139573174553761"/>
          <c:h val="0.54155368443472351"/>
        </c:manualLayout>
      </c:layout>
      <c:lineChart>
        <c:grouping val="standard"/>
        <c:ser>
          <c:idx val="0"/>
          <c:order val="0"/>
          <c:tx>
            <c:strRef>
              <c:f>'Tasa de empleo no asalariado'!$B$34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empleo no asalariado'!$C$34:$J$34</c:f>
              <c:numCache>
                <c:formatCode>0.0</c:formatCode>
                <c:ptCount val="8"/>
                <c:pt idx="0">
                  <c:v>40.891900032402376</c:v>
                </c:pt>
                <c:pt idx="1">
                  <c:v>39.588216072976905</c:v>
                </c:pt>
                <c:pt idx="2">
                  <c:v>38.403391004608629</c:v>
                </c:pt>
                <c:pt idx="3">
                  <c:v>40.672259398195663</c:v>
                </c:pt>
                <c:pt idx="4">
                  <c:v>43.427098832193053</c:v>
                </c:pt>
                <c:pt idx="5">
                  <c:v>45.017406446706538</c:v>
                </c:pt>
                <c:pt idx="6">
                  <c:v>46.164095613838896</c:v>
                </c:pt>
                <c:pt idx="7">
                  <c:v>45.736821353954333</c:v>
                </c:pt>
              </c:numCache>
            </c:numRef>
          </c:val>
        </c:ser>
        <c:ser>
          <c:idx val="1"/>
          <c:order val="1"/>
          <c:tx>
            <c:strRef>
              <c:f>'Tasa de empleo no asalariado'!$B$26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empleo no asalariado'!$C$26:$J$26</c:f>
              <c:numCache>
                <c:formatCode>0.0</c:formatCode>
                <c:ptCount val="8"/>
                <c:pt idx="0">
                  <c:v>59.558073250794763</c:v>
                </c:pt>
                <c:pt idx="1">
                  <c:v>57.86538470930806</c:v>
                </c:pt>
                <c:pt idx="2">
                  <c:v>56.171712741072938</c:v>
                </c:pt>
                <c:pt idx="3">
                  <c:v>59.096096678825873</c:v>
                </c:pt>
                <c:pt idx="4">
                  <c:v>60.340795775605486</c:v>
                </c:pt>
                <c:pt idx="5">
                  <c:v>61.260636665038263</c:v>
                </c:pt>
                <c:pt idx="6">
                  <c:v>61.5392794491259</c:v>
                </c:pt>
                <c:pt idx="7">
                  <c:v>61.225501359755256</c:v>
                </c:pt>
              </c:numCache>
            </c:numRef>
          </c:val>
        </c:ser>
        <c:marker val="1"/>
        <c:axId val="417553792"/>
        <c:axId val="418411648"/>
      </c:lineChart>
      <c:catAx>
        <c:axId val="417553792"/>
        <c:scaling>
          <c:orientation val="minMax"/>
        </c:scaling>
        <c:axPos val="b"/>
        <c:majorGridlines/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8411648"/>
        <c:crosses val="autoZero"/>
        <c:auto val="1"/>
        <c:lblAlgn val="ctr"/>
        <c:lblOffset val="100"/>
      </c:catAx>
      <c:valAx>
        <c:axId val="418411648"/>
        <c:scaling>
          <c:orientation val="minMax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7553792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10551355474320866"/>
          <c:y val="0.26260520031385537"/>
          <c:w val="0.2725033908973018"/>
          <c:h val="0.1007882250012884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ocupada por rama de actividad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miles de personas )</a:t>
            </a:r>
          </a:p>
        </c:rich>
      </c:tx>
      <c:layout>
        <c:manualLayout>
          <c:xMode val="edge"/>
          <c:yMode val="edge"/>
          <c:x val="0.43772725989896438"/>
          <c:y val="2.2631707119085583E-3"/>
        </c:manualLayout>
      </c:layout>
    </c:title>
    <c:plotArea>
      <c:layout>
        <c:manualLayout>
          <c:layoutTarget val="inner"/>
          <c:xMode val="edge"/>
          <c:yMode val="edge"/>
          <c:x val="0.30970408940817884"/>
          <c:y val="0.16807460923054332"/>
          <c:w val="0.67288166960783036"/>
          <c:h val="0.68629704792055668"/>
        </c:manualLayout>
      </c:layout>
      <c:lineChart>
        <c:grouping val="standard"/>
        <c:ser>
          <c:idx val="0"/>
          <c:order val="0"/>
          <c:tx>
            <c:strRef>
              <c:f>'Pob ocupada x Rama de actividad'!$B$16</c:f>
              <c:strCache>
                <c:ptCount val="1"/>
                <c:pt idx="0">
                  <c:v>Industria manufacturera</c:v>
                </c:pt>
              </c:strCache>
            </c:strRef>
          </c:tx>
          <c:cat>
            <c:numRef>
              <c:f>'Pob ocupada x Rama de actividad'!$C$11:$F$11</c:f>
              <c:numCache>
                <c:formatCode>General</c:formatCode>
                <c:ptCount val="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</c:numCache>
            </c:numRef>
          </c:cat>
          <c:val>
            <c:numRef>
              <c:f>'Pob ocupada x Rama de actividad'!$C$16:$F$16</c:f>
              <c:numCache>
                <c:formatCode>#,##0.0</c:formatCode>
                <c:ptCount val="4"/>
                <c:pt idx="0">
                  <c:v>567.67833333333328</c:v>
                </c:pt>
                <c:pt idx="1">
                  <c:v>559.74199999999996</c:v>
                </c:pt>
                <c:pt idx="2">
                  <c:v>604.46699999999998</c:v>
                </c:pt>
                <c:pt idx="3">
                  <c:v>619.17200000000003</c:v>
                </c:pt>
              </c:numCache>
            </c:numRef>
          </c:val>
        </c:ser>
        <c:ser>
          <c:idx val="3"/>
          <c:order val="1"/>
          <c:tx>
            <c:strRef>
              <c:f>'Pob ocupada x Rama de actividad'!$B$18</c:f>
              <c:strCache>
                <c:ptCount val="1"/>
                <c:pt idx="0">
                  <c:v>Construcción</c:v>
                </c:pt>
              </c:strCache>
            </c:strRef>
          </c:tx>
          <c:cat>
            <c:numRef>
              <c:f>'Pob ocupada x Rama de actividad'!$C$11:$F$11</c:f>
              <c:numCache>
                <c:formatCode>General</c:formatCode>
                <c:ptCount val="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</c:numCache>
            </c:numRef>
          </c:cat>
          <c:val>
            <c:numRef>
              <c:f>'Pob ocupada x Rama de actividad'!$C$18:$F$18</c:f>
              <c:numCache>
                <c:formatCode>#,##0.0</c:formatCode>
                <c:ptCount val="4"/>
                <c:pt idx="0">
                  <c:v>179.81600000000003</c:v>
                </c:pt>
                <c:pt idx="1">
                  <c:v>179.958</c:v>
                </c:pt>
                <c:pt idx="2">
                  <c:v>243.63</c:v>
                </c:pt>
                <c:pt idx="3">
                  <c:v>275.16000000000003</c:v>
                </c:pt>
              </c:numCache>
            </c:numRef>
          </c:val>
        </c:ser>
        <c:ser>
          <c:idx val="5"/>
          <c:order val="2"/>
          <c:tx>
            <c:strRef>
              <c:f>'Pob ocupada x Rama de actividad'!$B$19</c:f>
              <c:strCache>
                <c:ptCount val="1"/>
                <c:pt idx="0">
                  <c:v>Comercio, hoteles y restaurantes</c:v>
                </c:pt>
              </c:strCache>
            </c:strRef>
          </c:tx>
          <c:cat>
            <c:numRef>
              <c:f>'Pob ocupada x Rama de actividad'!$C$11:$F$11</c:f>
              <c:numCache>
                <c:formatCode>General</c:formatCode>
                <c:ptCount val="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</c:numCache>
            </c:numRef>
          </c:cat>
          <c:val>
            <c:numRef>
              <c:f>'Pob ocupada x Rama de actividad'!$C$19:$F$19</c:f>
              <c:numCache>
                <c:formatCode>#,##0.0</c:formatCode>
                <c:ptCount val="4"/>
                <c:pt idx="0">
                  <c:v>902.44066666666674</c:v>
                </c:pt>
                <c:pt idx="1">
                  <c:v>974.06133333333344</c:v>
                </c:pt>
                <c:pt idx="2">
                  <c:v>1027.2296666666666</c:v>
                </c:pt>
                <c:pt idx="3">
                  <c:v>1081.8483333333334</c:v>
                </c:pt>
              </c:numCache>
            </c:numRef>
          </c:val>
        </c:ser>
        <c:ser>
          <c:idx val="6"/>
          <c:order val="3"/>
          <c:tx>
            <c:strRef>
              <c:f>'Pob ocupada x Rama de actividad'!$B$20</c:f>
              <c:strCache>
                <c:ptCount val="1"/>
                <c:pt idx="0">
                  <c:v>Transporte***</c:v>
                </c:pt>
              </c:strCache>
            </c:strRef>
          </c:tx>
          <c:cat>
            <c:numRef>
              <c:f>'Pob ocupada x Rama de actividad'!$C$11:$F$11</c:f>
              <c:numCache>
                <c:formatCode>General</c:formatCode>
                <c:ptCount val="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</c:numCache>
            </c:numRef>
          </c:cat>
          <c:val>
            <c:numRef>
              <c:f>'Pob ocupada x Rama de actividad'!$C$20:$F$20</c:f>
              <c:numCache>
                <c:formatCode>#,##0.0</c:formatCode>
                <c:ptCount val="4"/>
                <c:pt idx="0">
                  <c:v>282.19233333333335</c:v>
                </c:pt>
                <c:pt idx="1">
                  <c:v>340.47033333333331</c:v>
                </c:pt>
                <c:pt idx="2">
                  <c:v>362.0796666666667</c:v>
                </c:pt>
                <c:pt idx="3">
                  <c:v>409.84400000000005</c:v>
                </c:pt>
              </c:numCache>
            </c:numRef>
          </c:val>
        </c:ser>
        <c:ser>
          <c:idx val="1"/>
          <c:order val="4"/>
          <c:tx>
            <c:strRef>
              <c:f>'Pob ocupada x Rama de actividad'!$B$22</c:f>
              <c:strCache>
                <c:ptCount val="1"/>
                <c:pt idx="0">
                  <c:v>Actividades Inmobiliarias</c:v>
                </c:pt>
              </c:strCache>
            </c:strRef>
          </c:tx>
          <c:cat>
            <c:numRef>
              <c:f>'Pob ocupada x Rama de actividad'!$C$11:$F$11</c:f>
              <c:numCache>
                <c:formatCode>General</c:formatCode>
                <c:ptCount val="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</c:numCache>
            </c:numRef>
          </c:cat>
          <c:val>
            <c:numRef>
              <c:f>'Pob ocupada x Rama de actividad'!$C$22:$F$22</c:f>
              <c:numCache>
                <c:formatCode>#,##0.0</c:formatCode>
                <c:ptCount val="4"/>
                <c:pt idx="0">
                  <c:v>436.73</c:v>
                </c:pt>
                <c:pt idx="1">
                  <c:v>449.94166666666661</c:v>
                </c:pt>
                <c:pt idx="2">
                  <c:v>468.54333333333335</c:v>
                </c:pt>
                <c:pt idx="3">
                  <c:v>444.42333333333335</c:v>
                </c:pt>
              </c:numCache>
            </c:numRef>
          </c:val>
        </c:ser>
        <c:ser>
          <c:idx val="2"/>
          <c:order val="5"/>
          <c:tx>
            <c:strRef>
              <c:f>'Pob ocupada x Rama de actividad'!$B$23</c:f>
              <c:strCache>
                <c:ptCount val="1"/>
                <c:pt idx="0">
                  <c:v>Servicios****</c:v>
                </c:pt>
              </c:strCache>
            </c:strRef>
          </c:tx>
          <c:cat>
            <c:numRef>
              <c:f>'Pob ocupada x Rama de actividad'!$C$11:$F$11</c:f>
              <c:numCache>
                <c:formatCode>General</c:formatCode>
                <c:ptCount val="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</c:numCache>
            </c:numRef>
          </c:cat>
          <c:val>
            <c:numRef>
              <c:f>'Pob ocupada x Rama de actividad'!$C$23:$F$23</c:f>
              <c:numCache>
                <c:formatCode>#,##0.0</c:formatCode>
                <c:ptCount val="4"/>
                <c:pt idx="0">
                  <c:v>794.37333333333333</c:v>
                </c:pt>
                <c:pt idx="1">
                  <c:v>785.2833333333333</c:v>
                </c:pt>
                <c:pt idx="2">
                  <c:v>843.68400000000008</c:v>
                </c:pt>
                <c:pt idx="3">
                  <c:v>869.57699999999988</c:v>
                </c:pt>
              </c:numCache>
            </c:numRef>
          </c:val>
        </c:ser>
        <c:marker val="1"/>
        <c:axId val="418630656"/>
        <c:axId val="418714368"/>
      </c:lineChart>
      <c:catAx>
        <c:axId val="4186306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8714368"/>
        <c:crosses val="autoZero"/>
        <c:auto val="1"/>
        <c:lblAlgn val="ctr"/>
        <c:lblOffset val="100"/>
      </c:catAx>
      <c:valAx>
        <c:axId val="41871436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8630656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4.2474529393503434E-5"/>
          <c:y val="2.5620592606647053E-2"/>
          <c:w val="0.21613735783027613"/>
          <c:h val="0.76667615343262863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3225326922634582E-2"/>
          <c:y val="0.23275843967780402"/>
          <c:w val="0.88432629549623532"/>
          <c:h val="0.62111105077383788"/>
        </c:manualLayout>
      </c:layout>
      <c:barChart>
        <c:barDir val="col"/>
        <c:grouping val="clustered"/>
        <c:ser>
          <c:idx val="0"/>
          <c:order val="0"/>
          <c:tx>
            <c:strRef>
              <c:f>'Población ocupada-No informa'!$B$19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ocupada-No informa'!$C$11:$G$11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'Población ocupada-No informa'!$C$19:$G$19</c:f>
              <c:numCache>
                <c:formatCode>#,##0.0</c:formatCode>
                <c:ptCount val="5"/>
                <c:pt idx="0">
                  <c:v>2.8613333333333331</c:v>
                </c:pt>
                <c:pt idx="1">
                  <c:v>6.1019999999999994</c:v>
                </c:pt>
                <c:pt idx="2">
                  <c:v>1.9850000000000001</c:v>
                </c:pt>
                <c:pt idx="3">
                  <c:v>0.83633333333333326</c:v>
                </c:pt>
                <c:pt idx="4">
                  <c:v>0</c:v>
                </c:pt>
              </c:numCache>
            </c:numRef>
          </c:val>
        </c:ser>
        <c:axId val="418736768"/>
        <c:axId val="418768000"/>
      </c:barChart>
      <c:catAx>
        <c:axId val="4187367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8768000"/>
        <c:crosses val="autoZero"/>
        <c:auto val="1"/>
        <c:lblAlgn val="ctr"/>
        <c:lblOffset val="100"/>
      </c:catAx>
      <c:valAx>
        <c:axId val="41876800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87367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'Población ocupada-No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ocupada-No informa'!$O$15:$O$16</c:f>
              <c:numCache>
                <c:formatCode>#,##0</c:formatCode>
                <c:ptCount val="2"/>
                <c:pt idx="0">
                  <c:v>5.4590696729636399</c:v>
                </c:pt>
                <c:pt idx="1">
                  <c:v>94.540930327036364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92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9371179595928"/>
          <c:y val="0.23275843967780402"/>
          <c:w val="0.86668613443188691"/>
          <c:h val="0.62111105077383788"/>
        </c:manualLayout>
      </c:layout>
      <c:barChart>
        <c:barDir val="col"/>
        <c:grouping val="clustered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Agro,pesca,ganad'!$C$15:$G$15</c:f>
              <c:numCache>
                <c:formatCode>#,##0</c:formatCode>
                <c:ptCount val="5"/>
                <c:pt idx="0">
                  <c:v>21.517333333333337</c:v>
                </c:pt>
                <c:pt idx="1">
                  <c:v>31.24666666666667</c:v>
                </c:pt>
                <c:pt idx="2">
                  <c:v>18.980333333333334</c:v>
                </c:pt>
                <c:pt idx="3">
                  <c:v>16.619666666666664</c:v>
                </c:pt>
                <c:pt idx="4">
                  <c:v>29.009666666666664</c:v>
                </c:pt>
              </c:numCache>
            </c:numRef>
          </c:val>
        </c:ser>
        <c:axId val="419653120"/>
        <c:axId val="419654656"/>
      </c:barChart>
      <c:catAx>
        <c:axId val="4196531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9654656"/>
        <c:crosses val="autoZero"/>
        <c:auto val="1"/>
        <c:lblAlgn val="ctr"/>
        <c:lblOffset val="100"/>
      </c:catAx>
      <c:valAx>
        <c:axId val="419654656"/>
        <c:scaling>
          <c:orientation val="minMax"/>
          <c:min val="8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96531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0.80172998054103528</c:v>
                </c:pt>
                <c:pt idx="1">
                  <c:v>99.19827001945896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994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658850463075355"/>
          <c:y val="0.23275843967780402"/>
          <c:w val="0.86697977730759912"/>
          <c:h val="0.62111105077383788"/>
        </c:manualLayout>
      </c:layout>
      <c:barChart>
        <c:barDir val="col"/>
        <c:grouping val="clustered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Explot Minas-Cant'!$C$15:$G$15</c:f>
              <c:numCache>
                <c:formatCode>#,##0</c:formatCode>
                <c:ptCount val="5"/>
                <c:pt idx="0">
                  <c:v>15.04</c:v>
                </c:pt>
                <c:pt idx="1">
                  <c:v>8.4169999999999998</c:v>
                </c:pt>
                <c:pt idx="2">
                  <c:v>9.5616666666666656</c:v>
                </c:pt>
                <c:pt idx="3">
                  <c:v>18.397333333333336</c:v>
                </c:pt>
                <c:pt idx="4">
                  <c:v>13.809666666666667</c:v>
                </c:pt>
              </c:numCache>
            </c:numRef>
          </c:val>
        </c:ser>
        <c:axId val="419642752"/>
        <c:axId val="417346688"/>
      </c:barChart>
      <c:catAx>
        <c:axId val="4196427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7346688"/>
        <c:crosses val="autoZero"/>
        <c:auto val="1"/>
        <c:lblAlgn val="ctr"/>
        <c:lblOffset val="100"/>
      </c:catAx>
      <c:valAx>
        <c:axId val="417346688"/>
        <c:scaling>
          <c:orientation val="minMax"/>
          <c:min val="9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96427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7.4762290600079755</c:v>
                </c:pt>
                <c:pt idx="1">
                  <c:v>92.523770939992019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063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805083575079431"/>
          <c:y val="0.23275843967780402"/>
          <c:w val="0.8497854215591627"/>
          <c:h val="0.62111105077383788"/>
        </c:manualLayout>
      </c:layout>
      <c:barChart>
        <c:barDir val="col"/>
        <c:grouping val="clustered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590.86966666666672</c:v>
                </c:pt>
                <c:pt idx="1">
                  <c:v>567.67833333333328</c:v>
                </c:pt>
                <c:pt idx="2">
                  <c:v>559.74199999999996</c:v>
                </c:pt>
                <c:pt idx="3">
                  <c:v>604.46699999999998</c:v>
                </c:pt>
                <c:pt idx="4">
                  <c:v>619.17200000000003</c:v>
                </c:pt>
              </c:numCache>
            </c:numRef>
          </c:val>
        </c:ser>
        <c:axId val="420128256"/>
        <c:axId val="420129792"/>
      </c:barChart>
      <c:catAx>
        <c:axId val="4201282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0129792"/>
        <c:crosses val="autoZero"/>
        <c:auto val="1"/>
        <c:lblAlgn val="ctr"/>
        <c:lblOffset val="100"/>
      </c:catAx>
      <c:valAx>
        <c:axId val="420129792"/>
        <c:scaling>
          <c:orientation val="minMax"/>
          <c:min val="5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01282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23.665008792605729</c:v>
                </c:pt>
                <c:pt idx="1">
                  <c:v>76.334991207394268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10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49343832021022"/>
          <c:y val="0.23275843967780402"/>
          <c:w val="0.86727212944535759"/>
          <c:h val="0.62111105077383788"/>
        </c:manualLayout>
      </c:layout>
      <c:barChart>
        <c:barDir val="col"/>
        <c:grouping val="clustered"/>
        <c:ser>
          <c:idx val="0"/>
          <c:order val="0"/>
          <c:tx>
            <c:strRef>
              <c:f>'Pob ocupada Electr Gas y Agua'!$B$15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Electr Gas y Agua'!$C$15:$G$15</c:f>
              <c:numCache>
                <c:formatCode>#,##0</c:formatCode>
                <c:ptCount val="5"/>
                <c:pt idx="0">
                  <c:v>17.552000000000003</c:v>
                </c:pt>
                <c:pt idx="1">
                  <c:v>14.217666666666668</c:v>
                </c:pt>
                <c:pt idx="2">
                  <c:v>9.9706666666666663</c:v>
                </c:pt>
                <c:pt idx="3">
                  <c:v>13.410333333333334</c:v>
                </c:pt>
                <c:pt idx="4">
                  <c:v>12.086333333333334</c:v>
                </c:pt>
              </c:numCache>
            </c:numRef>
          </c:val>
        </c:ser>
        <c:axId val="420457856"/>
        <c:axId val="420672640"/>
      </c:barChart>
      <c:catAx>
        <c:axId val="4204578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0672640"/>
        <c:crosses val="autoZero"/>
        <c:auto val="1"/>
        <c:lblAlgn val="ctr"/>
        <c:lblOffset val="100"/>
      </c:catAx>
      <c:valAx>
        <c:axId val="420672640"/>
        <c:scaling>
          <c:orientation val="minMax"/>
          <c:min val="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04578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10.875948972215474</c:v>
                </c:pt>
                <c:pt idx="1">
                  <c:v>89.124051027784532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174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805083575079431"/>
          <c:y val="0.23275843967780402"/>
          <c:w val="0.8497854215591627"/>
          <c:h val="0.62111105077383788"/>
        </c:manualLayout>
      </c:layout>
      <c:barChart>
        <c:barDir val="col"/>
        <c:grouping val="clustered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Construcción'!$C$15:$G$15</c:f>
              <c:numCache>
                <c:formatCode>#,##0</c:formatCode>
                <c:ptCount val="5"/>
                <c:pt idx="0">
                  <c:v>173.80833333333331</c:v>
                </c:pt>
                <c:pt idx="1">
                  <c:v>179.81600000000003</c:v>
                </c:pt>
                <c:pt idx="2">
                  <c:v>179.958</c:v>
                </c:pt>
                <c:pt idx="3">
                  <c:v>243.63</c:v>
                </c:pt>
                <c:pt idx="4">
                  <c:v>275.16000000000003</c:v>
                </c:pt>
              </c:numCache>
            </c:numRef>
          </c:val>
        </c:ser>
        <c:axId val="420824576"/>
        <c:axId val="420826112"/>
      </c:barChart>
      <c:catAx>
        <c:axId val="4208245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0826112"/>
        <c:crosses val="autoZero"/>
        <c:auto val="1"/>
        <c:lblAlgn val="ctr"/>
        <c:lblOffset val="100"/>
      </c:catAx>
      <c:valAx>
        <c:axId val="420826112"/>
        <c:scaling>
          <c:orientation val="minMax"/>
          <c:min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08245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21.818331754516549</c:v>
                </c:pt>
                <c:pt idx="1">
                  <c:v>78.181668245483451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23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564646306629431"/>
          <c:y val="0.23275843967780402"/>
          <c:w val="0.82197678932517571"/>
          <c:h val="0.62111105077383788"/>
        </c:manualLayout>
      </c:layout>
      <c:barChart>
        <c:barDir val="col"/>
        <c:grouping val="clustered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851.72933333333333</c:v>
                </c:pt>
                <c:pt idx="1">
                  <c:v>902.44066666666674</c:v>
                </c:pt>
                <c:pt idx="2">
                  <c:v>974.06133333333344</c:v>
                </c:pt>
                <c:pt idx="3">
                  <c:v>1027.2296666666666</c:v>
                </c:pt>
                <c:pt idx="4">
                  <c:v>1081.8483333333334</c:v>
                </c:pt>
              </c:numCache>
            </c:numRef>
          </c:val>
        </c:ser>
        <c:axId val="421080448"/>
        <c:axId val="421749888"/>
      </c:barChart>
      <c:catAx>
        <c:axId val="4210804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1749888"/>
        <c:crosses val="autoZero"/>
        <c:auto val="1"/>
        <c:lblAlgn val="ctr"/>
        <c:lblOffset val="100"/>
      </c:catAx>
      <c:valAx>
        <c:axId val="421749888"/>
        <c:scaling>
          <c:orientation val="minMax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10804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20.154025415019376</c:v>
                </c:pt>
                <c:pt idx="1">
                  <c:v>79.845974584980624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28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883262936503802"/>
          <c:y val="0.23275843967780402"/>
          <c:w val="0.84879062302644182"/>
          <c:h val="0.62111105077383788"/>
        </c:manualLayout>
      </c:layout>
      <c:barChart>
        <c:barDir val="col"/>
        <c:grouping val="clustered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325.29866666666663</c:v>
                </c:pt>
                <c:pt idx="1">
                  <c:v>282.19233333333335</c:v>
                </c:pt>
                <c:pt idx="2">
                  <c:v>340.47033333333331</c:v>
                </c:pt>
                <c:pt idx="3">
                  <c:v>362.0796666666667</c:v>
                </c:pt>
                <c:pt idx="4">
                  <c:v>409.84400000000005</c:v>
                </c:pt>
              </c:numCache>
            </c:numRef>
          </c:val>
        </c:ser>
        <c:axId val="421761792"/>
        <c:axId val="421784576"/>
      </c:barChart>
      <c:catAx>
        <c:axId val="4217617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1784576"/>
        <c:crosses val="autoZero"/>
        <c:auto val="1"/>
        <c:lblAlgn val="ctr"/>
        <c:lblOffset val="100"/>
      </c:catAx>
      <c:valAx>
        <c:axId val="421784576"/>
        <c:scaling>
          <c:orientation val="minMax"/>
          <c:min val="28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17617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23.514498955310231</c:v>
                </c:pt>
                <c:pt idx="1">
                  <c:v>76.485501044689769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35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5152"/>
          <c:y val="0.23275843967780402"/>
          <c:w val="0.84641738168379177"/>
          <c:h val="0.62111105077383788"/>
        </c:manualLayout>
      </c:layout>
      <c:barChart>
        <c:barDir val="col"/>
        <c:grouping val="clustered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Interme-financiera'!$C$15:$G$15</c:f>
              <c:numCache>
                <c:formatCode>#,##0</c:formatCode>
                <c:ptCount val="5"/>
                <c:pt idx="0">
                  <c:v>93.15666666666668</c:v>
                </c:pt>
                <c:pt idx="1">
                  <c:v>98.939000000000007</c:v>
                </c:pt>
                <c:pt idx="2">
                  <c:v>110.82099999999998</c:v>
                </c:pt>
                <c:pt idx="3">
                  <c:v>88.350999999999999</c:v>
                </c:pt>
                <c:pt idx="4">
                  <c:v>123.92</c:v>
                </c:pt>
              </c:numCache>
            </c:numRef>
          </c:val>
        </c:ser>
        <c:axId val="420403840"/>
        <c:axId val="421889152"/>
      </c:barChart>
      <c:catAx>
        <c:axId val="4204038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1889152"/>
        <c:crosses val="autoZero"/>
        <c:auto val="1"/>
        <c:lblAlgn val="ctr"/>
        <c:lblOffset val="100"/>
      </c:catAx>
      <c:valAx>
        <c:axId val="421889152"/>
        <c:scaling>
          <c:orientation val="minMax"/>
          <c:min val="7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04038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43.924207820011887</c:v>
                </c:pt>
                <c:pt idx="1">
                  <c:v>56.075792179988113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424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5152"/>
          <c:y val="0.23275843967780402"/>
          <c:w val="0.84641738168379177"/>
          <c:h val="0.62111105077383788"/>
        </c:manualLayout>
      </c:layout>
      <c:barChart>
        <c:barDir val="col"/>
        <c:grouping val="clustered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Activi Inmobiliaria'!$C$15:$G$15</c:f>
              <c:numCache>
                <c:formatCode>#,##0</c:formatCode>
                <c:ptCount val="5"/>
                <c:pt idx="0">
                  <c:v>423.40533333333332</c:v>
                </c:pt>
                <c:pt idx="1">
                  <c:v>436.73</c:v>
                </c:pt>
                <c:pt idx="2">
                  <c:v>449.94166666666661</c:v>
                </c:pt>
                <c:pt idx="3">
                  <c:v>468.54333333333335</c:v>
                </c:pt>
                <c:pt idx="4">
                  <c:v>444.42333333333335</c:v>
                </c:pt>
              </c:numCache>
            </c:numRef>
          </c:val>
        </c:ser>
        <c:axId val="422049664"/>
        <c:axId val="422051200"/>
      </c:barChart>
      <c:catAx>
        <c:axId val="4220496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2051200"/>
        <c:crosses val="autoZero"/>
        <c:auto val="1"/>
        <c:lblAlgn val="ctr"/>
        <c:lblOffset val="100"/>
      </c:catAx>
      <c:valAx>
        <c:axId val="422051200"/>
        <c:scaling>
          <c:orientation val="minMax"/>
          <c:min val="3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20496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35.609873876299311</c:v>
                </c:pt>
                <c:pt idx="1">
                  <c:v>64.390126123700696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494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146953036099246"/>
          <c:y val="0.22816073852837371"/>
          <c:w val="0.85076721618950657"/>
          <c:h val="0.62570875192325093"/>
        </c:manualLayout>
      </c:layout>
      <c:barChart>
        <c:barDir val="col"/>
        <c:grouping val="clustered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Serv,comu,social'!$C$15:$G$15</c:f>
              <c:numCache>
                <c:formatCode>#,##0</c:formatCode>
                <c:ptCount val="5"/>
                <c:pt idx="0">
                  <c:v>841.06700000000001</c:v>
                </c:pt>
                <c:pt idx="1">
                  <c:v>807.447</c:v>
                </c:pt>
                <c:pt idx="2">
                  <c:v>794.37333333333333</c:v>
                </c:pt>
                <c:pt idx="3">
                  <c:v>785.2833333333333</c:v>
                </c:pt>
                <c:pt idx="4">
                  <c:v>843.68400000000008</c:v>
                </c:pt>
              </c:numCache>
            </c:numRef>
          </c:val>
        </c:ser>
        <c:axId val="423297024"/>
        <c:axId val="423298560"/>
      </c:barChart>
      <c:catAx>
        <c:axId val="4232970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3298560"/>
        <c:crosses val="autoZero"/>
        <c:auto val="1"/>
        <c:lblAlgn val="ctr"/>
        <c:lblOffset val="100"/>
      </c:catAx>
      <c:valAx>
        <c:axId val="423298560"/>
        <c:scaling>
          <c:orientation val="minMax"/>
          <c:min val="7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32970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23.439888016869705</c:v>
                </c:pt>
                <c:pt idx="1">
                  <c:v>76.560111983130298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549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desempleada cesante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(Bogotá, miles de personas )</a:t>
            </a:r>
          </a:p>
        </c:rich>
      </c:tx>
      <c:layout>
        <c:manualLayout>
          <c:xMode val="edge"/>
          <c:yMode val="edge"/>
          <c:x val="0.27522776479206196"/>
          <c:y val="4.6002704611284879E-3"/>
        </c:manualLayout>
      </c:layout>
    </c:title>
    <c:plotArea>
      <c:layout>
        <c:manualLayout>
          <c:layoutTarget val="inner"/>
          <c:xMode val="edge"/>
          <c:yMode val="edge"/>
          <c:x val="0.34860698500239412"/>
          <c:y val="0.12470612521749617"/>
          <c:w val="0.6303944907023421"/>
          <c:h val="0.70779211078660587"/>
        </c:manualLayout>
      </c:layout>
      <c:lineChart>
        <c:grouping val="standard"/>
        <c:ser>
          <c:idx val="4"/>
          <c:order val="0"/>
          <c:tx>
            <c:strRef>
              <c:f>'Poblacion desempleada Cesante'!$B$15</c:f>
              <c:strCache>
                <c:ptCount val="1"/>
                <c:pt idx="0">
                  <c:v>Agricultura*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</c:numCache>
            </c:numRef>
          </c:cat>
          <c:val>
            <c:numRef>
              <c:f>'Poblacion desempleada Cesante'!$C$15:$F$15</c:f>
              <c:numCache>
                <c:formatCode>#,##0.0</c:formatCode>
                <c:ptCount val="4"/>
                <c:pt idx="0">
                  <c:v>6.1613333333333342</c:v>
                </c:pt>
                <c:pt idx="1">
                  <c:v>2.3596666666666666</c:v>
                </c:pt>
                <c:pt idx="2">
                  <c:v>7.2703333333333333</c:v>
                </c:pt>
                <c:pt idx="3">
                  <c:v>19.328666666666667</c:v>
                </c:pt>
              </c:numCache>
            </c:numRef>
          </c:val>
        </c:ser>
        <c:ser>
          <c:idx val="6"/>
          <c:order val="1"/>
          <c:tx>
            <c:strRef>
              <c:f>'Poblacion desempleada Cesante'!$B$17</c:f>
              <c:strCache>
                <c:ptCount val="1"/>
                <c:pt idx="0">
                  <c:v>Industria manufacturera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</c:numCache>
            </c:numRef>
          </c:cat>
          <c:val>
            <c:numRef>
              <c:f>'Poblacion desempleada Cesante'!$C$17:$F$17</c:f>
              <c:numCache>
                <c:formatCode>#,##0.0</c:formatCode>
                <c:ptCount val="4"/>
                <c:pt idx="0">
                  <c:v>71.672666666666672</c:v>
                </c:pt>
                <c:pt idx="1">
                  <c:v>77.284666666666666</c:v>
                </c:pt>
                <c:pt idx="2">
                  <c:v>88.935000000000002</c:v>
                </c:pt>
                <c:pt idx="3">
                  <c:v>203.154</c:v>
                </c:pt>
              </c:numCache>
            </c:numRef>
          </c:val>
        </c:ser>
        <c:ser>
          <c:idx val="7"/>
          <c:order val="2"/>
          <c:tx>
            <c:strRef>
              <c:f>'Poblacion desempleada Cesante'!$B$19</c:f>
              <c:strCache>
                <c:ptCount val="1"/>
                <c:pt idx="0">
                  <c:v>Construcción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</c:numCache>
            </c:numRef>
          </c:cat>
          <c:val>
            <c:numRef>
              <c:f>'Poblacion desempleada Cesante'!$C$19:$F$19</c:f>
              <c:numCache>
                <c:formatCode>#,##0.0</c:formatCode>
                <c:ptCount val="4"/>
                <c:pt idx="0">
                  <c:v>38.864333333333335</c:v>
                </c:pt>
                <c:pt idx="1">
                  <c:v>29.087999999999997</c:v>
                </c:pt>
                <c:pt idx="2">
                  <c:v>41.974333333333334</c:v>
                </c:pt>
                <c:pt idx="3">
                  <c:v>122.25466666666665</c:v>
                </c:pt>
              </c:numCache>
            </c:numRef>
          </c:val>
        </c:ser>
        <c:ser>
          <c:idx val="8"/>
          <c:order val="3"/>
          <c:tx>
            <c:strRef>
              <c:f>'Poblacion desempleada Cesante'!$B$20</c:f>
              <c:strCache>
                <c:ptCount val="1"/>
                <c:pt idx="0">
                  <c:v>Comercio, hoteles y restaurantes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</c:numCache>
            </c:numRef>
          </c:cat>
          <c:val>
            <c:numRef>
              <c:f>'Poblacion desempleada Cesante'!$C$20:$F$20</c:f>
              <c:numCache>
                <c:formatCode>#,##0.0</c:formatCode>
                <c:ptCount val="4"/>
                <c:pt idx="0">
                  <c:v>102.87933333333335</c:v>
                </c:pt>
                <c:pt idx="1">
                  <c:v>121.69433333333332</c:v>
                </c:pt>
                <c:pt idx="2">
                  <c:v>112.44633333333336</c:v>
                </c:pt>
                <c:pt idx="3">
                  <c:v>349.52433333333329</c:v>
                </c:pt>
              </c:numCache>
            </c:numRef>
          </c:val>
        </c:ser>
        <c:ser>
          <c:idx val="0"/>
          <c:order val="4"/>
          <c:tx>
            <c:strRef>
              <c:f>'Poblacion desempleada Cesante'!$B$21</c:f>
              <c:strCache>
                <c:ptCount val="1"/>
                <c:pt idx="0">
                  <c:v>Transporte***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</c:numCache>
            </c:numRef>
          </c:cat>
          <c:val>
            <c:numRef>
              <c:f>'Poblacion desempleada Cesante'!$C$21:$F$21</c:f>
              <c:numCache>
                <c:formatCode>#,##0.0</c:formatCode>
                <c:ptCount val="4"/>
                <c:pt idx="0">
                  <c:v>32.18</c:v>
                </c:pt>
                <c:pt idx="1">
                  <c:v>50.184000000000005</c:v>
                </c:pt>
                <c:pt idx="2">
                  <c:v>35.174666666666667</c:v>
                </c:pt>
                <c:pt idx="3">
                  <c:v>93.76700000000001</c:v>
                </c:pt>
              </c:numCache>
            </c:numRef>
          </c:val>
        </c:ser>
        <c:ser>
          <c:idx val="1"/>
          <c:order val="5"/>
          <c:tx>
            <c:strRef>
              <c:f>'Poblacion desempleada Cesante'!$B$23</c:f>
              <c:strCache>
                <c:ptCount val="1"/>
                <c:pt idx="0">
                  <c:v>Actividades Inmobiliarias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</c:numCache>
            </c:numRef>
          </c:cat>
          <c:val>
            <c:numRef>
              <c:f>'Poblacion desempleada Cesante'!$C$23:$F$23</c:f>
              <c:numCache>
                <c:formatCode>#,##0.0</c:formatCode>
                <c:ptCount val="4"/>
                <c:pt idx="0">
                  <c:v>38.736666666666672</c:v>
                </c:pt>
                <c:pt idx="1">
                  <c:v>47.98</c:v>
                </c:pt>
                <c:pt idx="2">
                  <c:v>50.645999999999994</c:v>
                </c:pt>
                <c:pt idx="3">
                  <c:v>100.71166666666666</c:v>
                </c:pt>
              </c:numCache>
            </c:numRef>
          </c:val>
        </c:ser>
        <c:ser>
          <c:idx val="2"/>
          <c:order val="6"/>
          <c:tx>
            <c:strRef>
              <c:f>'Poblacion desempleada Cesante'!$B$24</c:f>
              <c:strCache>
                <c:ptCount val="1"/>
                <c:pt idx="0">
                  <c:v>Servicios****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</c:numCache>
            </c:numRef>
          </c:cat>
          <c:val>
            <c:numRef>
              <c:f>'Poblacion desempleada Cesante'!$C$24:$F$24</c:f>
              <c:numCache>
                <c:formatCode>#,##0.0</c:formatCode>
                <c:ptCount val="4"/>
                <c:pt idx="0">
                  <c:v>103.56533333333334</c:v>
                </c:pt>
                <c:pt idx="1">
                  <c:v>111.65933333333334</c:v>
                </c:pt>
                <c:pt idx="2">
                  <c:v>98.509</c:v>
                </c:pt>
                <c:pt idx="3">
                  <c:v>307.60599999999999</c:v>
                </c:pt>
              </c:numCache>
            </c:numRef>
          </c:val>
        </c:ser>
        <c:marker val="1"/>
        <c:axId val="424385152"/>
        <c:axId val="424391040"/>
      </c:lineChart>
      <c:catAx>
        <c:axId val="4243851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4391040"/>
        <c:crosses val="autoZero"/>
        <c:auto val="1"/>
        <c:lblAlgn val="ctr"/>
        <c:lblOffset val="100"/>
      </c:catAx>
      <c:valAx>
        <c:axId val="424391040"/>
        <c:scaling>
          <c:orientation val="minMax"/>
          <c:max val="4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4385152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4.2465047600275332E-5"/>
          <c:y val="4.8724232504644784E-2"/>
          <c:w val="0.26994984040127679"/>
          <c:h val="0.91291662980329658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Cesantes: Total nacional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651770801377101"/>
          <c:y val="0.23275843967780402"/>
          <c:w val="0.8517362602402001"/>
          <c:h val="0.62111105077383788"/>
        </c:manualLayout>
      </c:layout>
      <c:barChart>
        <c:barDir val="col"/>
        <c:grouping val="clustered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364.09133333333335</c:v>
                </c:pt>
                <c:pt idx="1">
                  <c:v>411.36233333333331</c:v>
                </c:pt>
                <c:pt idx="2">
                  <c:v>456.238</c:v>
                </c:pt>
                <c:pt idx="3">
                  <c:v>450.11933333333332</c:v>
                </c:pt>
                <c:pt idx="4">
                  <c:v>1224.0883333333334</c:v>
                </c:pt>
              </c:numCache>
            </c:numRef>
          </c:val>
        </c:ser>
        <c:axId val="424504320"/>
        <c:axId val="420233984"/>
      </c:barChart>
      <c:catAx>
        <c:axId val="4245043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0233984"/>
        <c:crosses val="autoZero"/>
        <c:auto val="1"/>
        <c:lblAlgn val="ctr"/>
        <c:lblOffset val="100"/>
      </c:catAx>
      <c:valAx>
        <c:axId val="420233984"/>
        <c:scaling>
          <c:orientation val="minMax"/>
          <c:min val="2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45043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52.774036932549386</c:v>
                </c:pt>
                <c:pt idx="1">
                  <c:v>47.225963067450614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60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No informa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1777929932671564E-2"/>
          <c:y val="0.23275843967780402"/>
          <c:w val="0.88633801209631402"/>
          <c:h val="0.62111105077383788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Cesante-No informa'!$B$15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Cesante-No informa'!$C$11:$G$11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Cesante-No informa'!$C$15:$G$15</c:f>
              <c:numCache>
                <c:formatCode>#,##0.0</c:formatCode>
                <c:ptCount val="5"/>
                <c:pt idx="0">
                  <c:v>1.593333333333333</c:v>
                </c:pt>
                <c:pt idx="1">
                  <c:v>3.86</c:v>
                </c:pt>
                <c:pt idx="2">
                  <c:v>0</c:v>
                </c:pt>
                <c:pt idx="3">
                  <c:v>1.476</c:v>
                </c:pt>
                <c:pt idx="4">
                  <c:v>0.68166666666666664</c:v>
                </c:pt>
              </c:numCache>
            </c:numRef>
          </c:val>
        </c:ser>
        <c:axId val="420328576"/>
        <c:axId val="420330496"/>
      </c:barChart>
      <c:catAx>
        <c:axId val="4203285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0330496"/>
        <c:crosses val="autoZero"/>
        <c:auto val="1"/>
        <c:lblAlgn val="ctr"/>
        <c:lblOffset val="100"/>
      </c:catAx>
      <c:valAx>
        <c:axId val="42033049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03285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 Cesante-No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Cesante-No informa'!$O$15:$O$16</c:f>
              <c:numCache>
                <c:formatCode>#,##0</c:formatCode>
                <c:ptCount val="2"/>
                <c:pt idx="0">
                  <c:v>31.918214452942088</c:v>
                </c:pt>
                <c:pt idx="1">
                  <c:v>68.081785547057905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729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Agricultura, pesca, ganadería, caza y silvicultura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0552136550383263E-2"/>
          <c:y val="0.23275843967780402"/>
          <c:w val="0.88804172497709732"/>
          <c:h val="0.62111105077383788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agric,pesca,'!$B$15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agric,pesca,'!$C$15:$G$15</c:f>
              <c:numCache>
                <c:formatCode>#,##0</c:formatCode>
                <c:ptCount val="5"/>
                <c:pt idx="0">
                  <c:v>7.5503333333333336</c:v>
                </c:pt>
                <c:pt idx="1">
                  <c:v>6.1613333333333342</c:v>
                </c:pt>
                <c:pt idx="2">
                  <c:v>2.3596666666666666</c:v>
                </c:pt>
                <c:pt idx="3">
                  <c:v>7.2703333333333333</c:v>
                </c:pt>
                <c:pt idx="4">
                  <c:v>19.328666666666667</c:v>
                </c:pt>
              </c:numCache>
            </c:numRef>
          </c:val>
        </c:ser>
        <c:axId val="423660544"/>
        <c:axId val="425181952"/>
      </c:barChart>
      <c:catAx>
        <c:axId val="4236605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5181952"/>
        <c:crosses val="autoZero"/>
        <c:auto val="1"/>
        <c:lblAlgn val="ctr"/>
        <c:lblOffset val="100"/>
      </c:catAx>
      <c:valAx>
        <c:axId val="42518195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36605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11.408570692175568</c:v>
                </c:pt>
                <c:pt idx="1">
                  <c:v>88.591429307824427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771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Explotación de Minas y Canteras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2135038797006746E-2"/>
          <c:y val="0.23275843967780402"/>
          <c:w val="0.88584167153779803"/>
          <c:h val="0.62111105077383788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Explot Minas'!$B$16</c:f>
              <c:strCache>
                <c:ptCount val="1"/>
                <c:pt idx="0">
                  <c:v>Medellín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Explot Minas'!$C$16:$G$16</c:f>
              <c:numCache>
                <c:formatCode>#,##0</c:formatCode>
                <c:ptCount val="5"/>
                <c:pt idx="0">
                  <c:v>0.33200000000000002</c:v>
                </c:pt>
                <c:pt idx="1">
                  <c:v>0.76933333333333331</c:v>
                </c:pt>
                <c:pt idx="2">
                  <c:v>0</c:v>
                </c:pt>
                <c:pt idx="3">
                  <c:v>1.7969999999999999</c:v>
                </c:pt>
                <c:pt idx="4">
                  <c:v>1.1813333333333333</c:v>
                </c:pt>
              </c:numCache>
            </c:numRef>
          </c:val>
        </c:ser>
        <c:axId val="425280640"/>
        <c:axId val="425282176"/>
      </c:barChart>
      <c:catAx>
        <c:axId val="4252806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5282176"/>
        <c:crosses val="autoZero"/>
        <c:auto val="1"/>
        <c:lblAlgn val="ctr"/>
        <c:lblOffset val="100"/>
      </c:catAx>
      <c:valAx>
        <c:axId val="425282176"/>
        <c:scaling>
          <c:orientation val="minMax"/>
          <c:min val="0.60000000000000064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52806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6009117281392446E-2"/>
                  <c:y val="6.1649742058104647E-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#,##0</c:formatCode>
                <c:ptCount val="2"/>
                <c:pt idx="0">
                  <c:v>5.26456519801539</c:v>
                </c:pt>
                <c:pt idx="1">
                  <c:v>94.73543480198461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827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Industria manufacturera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27305797301952"/>
          <c:y val="0.23275843967780402"/>
          <c:w val="0.86756319933690873"/>
          <c:h val="0.62111105077383788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Ind Manufact'!$B$16</c:f>
              <c:strCache>
                <c:ptCount val="1"/>
                <c:pt idx="0">
                  <c:v>Medellín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Ind Manufact'!$C$16:$G$16</c:f>
              <c:numCache>
                <c:formatCode>#,##0</c:formatCode>
                <c:ptCount val="5"/>
                <c:pt idx="0">
                  <c:v>50.128666666666668</c:v>
                </c:pt>
                <c:pt idx="1">
                  <c:v>58.364333333333327</c:v>
                </c:pt>
                <c:pt idx="2">
                  <c:v>56.360666666666667</c:v>
                </c:pt>
                <c:pt idx="3">
                  <c:v>48.255000000000003</c:v>
                </c:pt>
                <c:pt idx="4">
                  <c:v>50.529666666666664</c:v>
                </c:pt>
              </c:numCache>
            </c:numRef>
          </c:val>
        </c:ser>
        <c:axId val="425475072"/>
        <c:axId val="425562880"/>
      </c:barChart>
      <c:catAx>
        <c:axId val="4254750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5562880"/>
        <c:crosses val="autoZero"/>
        <c:auto val="1"/>
        <c:lblAlgn val="ctr"/>
        <c:lblOffset val="100"/>
      </c:catAx>
      <c:valAx>
        <c:axId val="425562880"/>
        <c:scaling>
          <c:orientation val="minMax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54750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18.52387260125326</c:v>
                </c:pt>
                <c:pt idx="1">
                  <c:v>81.47612739874674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868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Suministro de Electricidad Gas y Agua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2495280195238732E-2"/>
          <c:y val="0.23275843967780402"/>
          <c:w val="0.88534097711470272"/>
          <c:h val="0.62111105077383788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electri gas'!$B$17</c:f>
              <c:strCache>
                <c:ptCount val="1"/>
                <c:pt idx="0">
                  <c:v>Medellín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electri gas'!$C$11:$G$11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electri gas'!$C$17:$G$17</c:f>
              <c:numCache>
                <c:formatCode>#,##0</c:formatCode>
                <c:ptCount val="5"/>
                <c:pt idx="0">
                  <c:v>1.0853333333333333</c:v>
                </c:pt>
                <c:pt idx="1">
                  <c:v>1.3326666666666667</c:v>
                </c:pt>
                <c:pt idx="2">
                  <c:v>0.35066666666666668</c:v>
                </c:pt>
                <c:pt idx="3">
                  <c:v>0.65666666666666662</c:v>
                </c:pt>
                <c:pt idx="4">
                  <c:v>0.93366666666666676</c:v>
                </c:pt>
              </c:numCache>
            </c:numRef>
          </c:val>
        </c:ser>
        <c:axId val="425755776"/>
        <c:axId val="425757312"/>
      </c:barChart>
      <c:catAx>
        <c:axId val="4257557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5757312"/>
        <c:crossesAt val="0"/>
        <c:auto val="1"/>
        <c:lblAlgn val="ctr"/>
        <c:lblOffset val="100"/>
      </c:catAx>
      <c:valAx>
        <c:axId val="42575731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57557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</c:formatCode>
                <c:ptCount val="2"/>
                <c:pt idx="0">
                  <c:v>5.8972145609196378</c:v>
                </c:pt>
                <c:pt idx="1">
                  <c:v>99.410489083521071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924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Construcción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27305797301952"/>
          <c:y val="0.23275843967780402"/>
          <c:w val="0.86756319933690873"/>
          <c:h val="0.62111105077383788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Construcción'!$C$15:$G$15</c:f>
              <c:numCache>
                <c:formatCode>#,##0.0</c:formatCode>
                <c:ptCount val="5"/>
                <c:pt idx="0">
                  <c:v>35.208333333333336</c:v>
                </c:pt>
                <c:pt idx="1">
                  <c:v>38.864333333333335</c:v>
                </c:pt>
                <c:pt idx="2">
                  <c:v>29.087999999999997</c:v>
                </c:pt>
                <c:pt idx="3">
                  <c:v>41.974333333333334</c:v>
                </c:pt>
                <c:pt idx="4">
                  <c:v>122.25466666666665</c:v>
                </c:pt>
              </c:numCache>
            </c:numRef>
          </c:val>
        </c:ser>
        <c:axId val="423472512"/>
        <c:axId val="424878848"/>
      </c:barChart>
      <c:catAx>
        <c:axId val="4234725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4878848"/>
        <c:crosses val="autoZero"/>
        <c:auto val="1"/>
        <c:lblAlgn val="ctr"/>
        <c:lblOffset val="100"/>
      </c:catAx>
      <c:valAx>
        <c:axId val="424878848"/>
        <c:scaling>
          <c:orientation val="minMax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34725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55.027036110160886</c:v>
                </c:pt>
                <c:pt idx="1">
                  <c:v>44.972963889839114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993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Comercio, hoteles y restaurantes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805083575079431"/>
          <c:y val="0.23275843967780402"/>
          <c:w val="0.8497854215591627"/>
          <c:h val="0.62111105077383788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Ccio hoteles'!$C$15:$G$15</c:f>
              <c:numCache>
                <c:formatCode>#,##0</c:formatCode>
                <c:ptCount val="5"/>
                <c:pt idx="0">
                  <c:v>98.676999999999978</c:v>
                </c:pt>
                <c:pt idx="1">
                  <c:v>102.87933333333335</c:v>
                </c:pt>
                <c:pt idx="2">
                  <c:v>121.69433333333332</c:v>
                </c:pt>
                <c:pt idx="3">
                  <c:v>112.44633333333336</c:v>
                </c:pt>
                <c:pt idx="4">
                  <c:v>349.52433333333329</c:v>
                </c:pt>
              </c:numCache>
            </c:numRef>
          </c:val>
        </c:ser>
        <c:axId val="426095744"/>
        <c:axId val="426097280"/>
      </c:barChart>
      <c:catAx>
        <c:axId val="4260957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6097280"/>
        <c:crosses val="autoZero"/>
        <c:auto val="1"/>
        <c:lblAlgn val="ctr"/>
        <c:lblOffset val="100"/>
      </c:catAx>
      <c:valAx>
        <c:axId val="426097280"/>
        <c:scaling>
          <c:orientation val="minMax"/>
          <c:min val="7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60957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55.379286050408794</c:v>
                </c:pt>
                <c:pt idx="1">
                  <c:v>44.620713949591206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6062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Transporte, almacenamiento y comunicaciones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49343832021022"/>
          <c:y val="0.23275843967780402"/>
          <c:w val="0.86727212944535759"/>
          <c:h val="0.62111105077383788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Trans,almace'!$C$15:$G$15</c:f>
              <c:numCache>
                <c:formatCode>#,##0</c:formatCode>
                <c:ptCount val="5"/>
                <c:pt idx="0">
                  <c:v>26.798333333333336</c:v>
                </c:pt>
                <c:pt idx="1">
                  <c:v>32.18</c:v>
                </c:pt>
                <c:pt idx="2">
                  <c:v>50.184000000000005</c:v>
                </c:pt>
                <c:pt idx="3">
                  <c:v>35.174666666666667</c:v>
                </c:pt>
                <c:pt idx="4">
                  <c:v>93.76700000000001</c:v>
                </c:pt>
              </c:numCache>
            </c:numRef>
          </c:val>
        </c:ser>
        <c:axId val="426179584"/>
        <c:axId val="426566400"/>
      </c:barChart>
      <c:catAx>
        <c:axId val="4261795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6566400"/>
        <c:crosses val="autoZero"/>
        <c:auto val="1"/>
        <c:lblAlgn val="ctr"/>
        <c:lblOffset val="100"/>
      </c:catAx>
      <c:valAx>
        <c:axId val="426566400"/>
        <c:scaling>
          <c:orientation val="minMax"/>
          <c:min val="16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61795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60.078167547653379</c:v>
                </c:pt>
                <c:pt idx="1">
                  <c:v>39.921832452346621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6132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Intermediación financiera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27305797301952"/>
          <c:y val="0.23275843967780402"/>
          <c:w val="0.86756319933690873"/>
          <c:h val="0.62111105077383788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Inter Financ'!$C$15:$G$15</c:f>
              <c:numCache>
                <c:formatCode>#,##0</c:formatCode>
                <c:ptCount val="5"/>
                <c:pt idx="0">
                  <c:v>8.6223333333333336</c:v>
                </c:pt>
                <c:pt idx="1">
                  <c:v>13.442</c:v>
                </c:pt>
                <c:pt idx="2">
                  <c:v>13.916666666666666</c:v>
                </c:pt>
                <c:pt idx="3">
                  <c:v>12.496666666666664</c:v>
                </c:pt>
                <c:pt idx="4">
                  <c:v>15.816333333333333</c:v>
                </c:pt>
              </c:numCache>
            </c:numRef>
          </c:val>
        </c:ser>
        <c:axId val="426660224"/>
        <c:axId val="426662528"/>
      </c:barChart>
      <c:catAx>
        <c:axId val="4266602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6662528"/>
        <c:crosses val="autoZero"/>
        <c:auto val="1"/>
        <c:lblAlgn val="ctr"/>
        <c:lblOffset val="100"/>
      </c:catAx>
      <c:valAx>
        <c:axId val="426662528"/>
        <c:scaling>
          <c:orientation val="minMax"/>
          <c:min val="3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66602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68.611544912950421</c:v>
                </c:pt>
                <c:pt idx="1">
                  <c:v>31.388455087049579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6243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Actividades Inmobiliarias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9.6712812859176947E-2"/>
          <c:y val="0.22356303737894831"/>
          <c:w val="0.86842879934125849"/>
          <c:h val="0.63030645307267663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Act inmobili'!$C$15:$G$15</c:f>
              <c:numCache>
                <c:formatCode>#,##0</c:formatCode>
                <c:ptCount val="5"/>
                <c:pt idx="0">
                  <c:v>41.303999999999995</c:v>
                </c:pt>
                <c:pt idx="1">
                  <c:v>38.736666666666672</c:v>
                </c:pt>
                <c:pt idx="2">
                  <c:v>47.98</c:v>
                </c:pt>
                <c:pt idx="3">
                  <c:v>50.645999999999994</c:v>
                </c:pt>
                <c:pt idx="4">
                  <c:v>100.71166666666666</c:v>
                </c:pt>
              </c:numCache>
            </c:numRef>
          </c:val>
        </c:ser>
        <c:axId val="426785792"/>
        <c:axId val="426857216"/>
      </c:barChart>
      <c:catAx>
        <c:axId val="4267857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6857216"/>
        <c:crosses val="autoZero"/>
        <c:auto val="1"/>
        <c:lblAlgn val="ctr"/>
        <c:lblOffset val="100"/>
      </c:catAx>
      <c:valAx>
        <c:axId val="426857216"/>
        <c:scaling>
          <c:orientation val="minMax"/>
          <c:min val="2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67857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68.016100456764903</c:v>
                </c:pt>
                <c:pt idx="1">
                  <c:v>31.983899543235097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6312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Servicios, comunales, sociales y personales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702430674426566"/>
          <c:y val="0.23275843967780402"/>
          <c:w val="0.85109163528474152"/>
          <c:h val="0.62111105077383788"/>
        </c:manualLayout>
      </c:layout>
      <c:barChart>
        <c:barDir val="col"/>
        <c:grouping val="clustered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72.465666666666678</c:v>
                </c:pt>
                <c:pt idx="1">
                  <c:v>103.56533333333334</c:v>
                </c:pt>
                <c:pt idx="2">
                  <c:v>111.65933333333334</c:v>
                </c:pt>
                <c:pt idx="3">
                  <c:v>98.509</c:v>
                </c:pt>
                <c:pt idx="4">
                  <c:v>307.60599999999999</c:v>
                </c:pt>
              </c:numCache>
            </c:numRef>
          </c:val>
        </c:ser>
        <c:axId val="426859904"/>
        <c:axId val="426883712"/>
      </c:barChart>
      <c:catAx>
        <c:axId val="4268599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6883712"/>
        <c:crosses val="autoZero"/>
        <c:auto val="1"/>
        <c:lblAlgn val="ctr"/>
        <c:lblOffset val="100"/>
      </c:catAx>
      <c:valAx>
        <c:axId val="426883712"/>
        <c:scaling>
          <c:orientation val="minMax"/>
          <c:min val="53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68599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#,##0</c:formatCode>
                <c:ptCount val="2"/>
                <c:pt idx="0">
                  <c:v>46.865273093570778</c:v>
                </c:pt>
                <c:pt idx="1">
                  <c:v>53.134726906429222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6396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Mercado laboral (%)'!&#193;rea_de_impresi&#243;n"/><Relationship Id="rId7" Type="http://schemas.openxmlformats.org/officeDocument/2006/relationships/image" Target="../media/image5.emf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Mercado laboral (personas)'!&#193;rea_de_impresi&#243;n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e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e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13" Type="http://schemas.openxmlformats.org/officeDocument/2006/relationships/hyperlink" Target="#'Empleo Posici Ocupacional-Otro'!A1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hyperlink" Target="#&#205;ndice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Tasa de empl no asalariados'!&#193;rea_de_impresi&#243;n"/><Relationship Id="rId5" Type="http://schemas.openxmlformats.org/officeDocument/2006/relationships/hyperlink" Target="#Otro!A1"/><Relationship Id="rId10" Type="http://schemas.openxmlformats.org/officeDocument/2006/relationships/hyperlink" Target="#&#205;ndice!A1"/><Relationship Id="rId4" Type="http://schemas.openxmlformats.org/officeDocument/2006/relationships/image" Target="../media/image3.png"/><Relationship Id="rId9" Type="http://schemas.openxmlformats.org/officeDocument/2006/relationships/chart" Target="../charts/chart75.xml"/><Relationship Id="rId14" Type="http://schemas.openxmlformats.org/officeDocument/2006/relationships/image" Target="../media/image1.jpe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Poblaci&#243;n ocupada-No informa'!A1"/><Relationship Id="rId3" Type="http://schemas.openxmlformats.org/officeDocument/2006/relationships/hyperlink" Target="#'No informa'!A1"/><Relationship Id="rId7" Type="http://schemas.openxmlformats.org/officeDocument/2006/relationships/hyperlink" Target="#&#205;ndice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82.xml"/><Relationship Id="rId4" Type="http://schemas.openxmlformats.org/officeDocument/2006/relationships/image" Target="../media/image3.png"/><Relationship Id="rId9" Type="http://schemas.openxmlformats.org/officeDocument/2006/relationships/hyperlink" Target="#'Tasa de empleo no asalariado'!A1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3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Agro,pesca,ganad'!A1"/><Relationship Id="rId9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5.xml"/><Relationship Id="rId6" Type="http://schemas.openxmlformats.org/officeDocument/2006/relationships/hyperlink" Target="#'Poblaci&#243;n ocupada-No informa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e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7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e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9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e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1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3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5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e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7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e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9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1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e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3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e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hyperlink" Target="#'Pob Desemplea Cesante Total Nal'!A1"/><Relationship Id="rId3" Type="http://schemas.openxmlformats.org/officeDocument/2006/relationships/hyperlink" Target="#'No informa'!A1"/><Relationship Id="rId7" Type="http://schemas.openxmlformats.org/officeDocument/2006/relationships/hyperlink" Target="#&#205;ndice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105.xml"/><Relationship Id="rId4" Type="http://schemas.openxmlformats.org/officeDocument/2006/relationships/image" Target="../media/image3.png"/><Relationship Id="rId9" Type="http://schemas.openxmlformats.org/officeDocument/2006/relationships/hyperlink" Target="#'Pob ocupada Serv,comu,social'!A1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6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-No informa'!A1"/><Relationship Id="rId9" Type="http://schemas.openxmlformats.org/officeDocument/2006/relationships/image" Target="../media/image1.jpe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e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 Cesante-No informa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e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e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e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e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e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e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e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e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e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8.xml"/><Relationship Id="rId6" Type="http://schemas.openxmlformats.org/officeDocument/2006/relationships/hyperlink" Target="#'Pob Desemp Cesante Act inmobili'!A1"/><Relationship Id="rId5" Type="http://schemas.openxmlformats.org/officeDocument/2006/relationships/image" Target="../media/image3.png"/><Relationship Id="rId4" Type="http://schemas.openxmlformats.org/officeDocument/2006/relationships/hyperlink" Target="#'Servi, comunales, soc y person'!A1"/><Relationship Id="rId9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692148</xdr:colOff>
      <xdr:row>2</xdr:row>
      <xdr:rowOff>123825</xdr:rowOff>
    </xdr:from>
    <xdr:to>
      <xdr:col>13</xdr:col>
      <xdr:colOff>313764</xdr:colOff>
      <xdr:row>7</xdr:row>
      <xdr:rowOff>114301</xdr:rowOff>
    </xdr:to>
    <xdr:sp macro="" textlink="">
      <xdr:nvSpPr>
        <xdr:cNvPr id="4" name="3 CuadroTexto"/>
        <xdr:cNvSpPr txBox="1"/>
      </xdr:nvSpPr>
      <xdr:spPr>
        <a:xfrm>
          <a:off x="5245098" y="523875"/>
          <a:ext cx="3850716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12 diciembre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0</xdr:colOff>
      <xdr:row>7</xdr:row>
      <xdr:rowOff>16948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11799794" cy="1428889"/>
        </a:xfrm>
        <a:prstGeom prst="rect">
          <a:avLst/>
        </a:prstGeom>
      </xdr:spPr>
    </xdr:pic>
    <xdr:clientData/>
  </xdr:twoCellAnchor>
  <xdr:twoCellAnchor>
    <xdr:from>
      <xdr:col>6</xdr:col>
      <xdr:colOff>448235</xdr:colOff>
      <xdr:row>1</xdr:row>
      <xdr:rowOff>156883</xdr:rowOff>
    </xdr:from>
    <xdr:to>
      <xdr:col>13</xdr:col>
      <xdr:colOff>22411</xdr:colOff>
      <xdr:row>6</xdr:row>
      <xdr:rowOff>56030</xdr:rowOff>
    </xdr:to>
    <xdr:sp macro="" textlink="">
      <xdr:nvSpPr>
        <xdr:cNvPr id="7" name="3 CuadroTexto"/>
        <xdr:cNvSpPr txBox="1"/>
      </xdr:nvSpPr>
      <xdr:spPr>
        <a:xfrm>
          <a:off x="3597088" y="358589"/>
          <a:ext cx="3888441" cy="90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8</xdr:col>
      <xdr:colOff>581025</xdr:colOff>
      <xdr:row>28</xdr:row>
      <xdr:rowOff>46318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123825" y="2352675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25</xdr:row>
      <xdr:rowOff>123825</xdr:rowOff>
    </xdr:from>
    <xdr:to>
      <xdr:col>3</xdr:col>
      <xdr:colOff>381000</xdr:colOff>
      <xdr:row>27</xdr:row>
      <xdr:rowOff>123825</xdr:rowOff>
    </xdr:to>
    <xdr:sp macro="" textlink="">
      <xdr:nvSpPr>
        <xdr:cNvPr id="10" name="9 CuadroTexto"/>
        <xdr:cNvSpPr txBox="1"/>
      </xdr:nvSpPr>
      <xdr:spPr>
        <a:xfrm>
          <a:off x="2219324" y="5457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7,2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24</xdr:row>
      <xdr:rowOff>114300</xdr:rowOff>
    </xdr:from>
    <xdr:to>
      <xdr:col>1</xdr:col>
      <xdr:colOff>1924049</xdr:colOff>
      <xdr:row>26</xdr:row>
      <xdr:rowOff>133350</xdr:rowOff>
    </xdr:to>
    <xdr:sp macro="" textlink="">
      <xdr:nvSpPr>
        <xdr:cNvPr id="11" name="10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6,6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20</xdr:row>
      <xdr:rowOff>152400</xdr:rowOff>
    </xdr:from>
    <xdr:to>
      <xdr:col>1</xdr:col>
      <xdr:colOff>1895475</xdr:colOff>
      <xdr:row>22</xdr:row>
      <xdr:rowOff>152400</xdr:rowOff>
    </xdr:to>
    <xdr:sp macro="" textlink="">
      <xdr:nvSpPr>
        <xdr:cNvPr id="12" name="11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10,4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23</xdr:row>
      <xdr:rowOff>0</xdr:rowOff>
    </xdr:from>
    <xdr:to>
      <xdr:col>4</xdr:col>
      <xdr:colOff>238126</xdr:colOff>
      <xdr:row>25</xdr:row>
      <xdr:rowOff>19050</xdr:rowOff>
    </xdr:to>
    <xdr:sp macro="" textlink="">
      <xdr:nvSpPr>
        <xdr:cNvPr id="13" name="12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22</xdr:row>
      <xdr:rowOff>85725</xdr:rowOff>
    </xdr:from>
    <xdr:to>
      <xdr:col>2</xdr:col>
      <xdr:colOff>1</xdr:colOff>
      <xdr:row>24</xdr:row>
      <xdr:rowOff>85725</xdr:rowOff>
    </xdr:to>
    <xdr:sp macro="" textlink="">
      <xdr:nvSpPr>
        <xdr:cNvPr id="14" name="13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8,9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19</xdr:row>
      <xdr:rowOff>47625</xdr:rowOff>
    </xdr:from>
    <xdr:to>
      <xdr:col>3</xdr:col>
      <xdr:colOff>95249</xdr:colOff>
      <xdr:row>21</xdr:row>
      <xdr:rowOff>47625</xdr:rowOff>
    </xdr:to>
    <xdr:sp macro="" textlink="">
      <xdr:nvSpPr>
        <xdr:cNvPr id="15" name="14 CuadroTexto"/>
        <xdr:cNvSpPr txBox="1"/>
      </xdr:nvSpPr>
      <xdr:spPr>
        <a:xfrm>
          <a:off x="2219325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7,9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18</xdr:row>
      <xdr:rowOff>9525</xdr:rowOff>
    </xdr:from>
    <xdr:to>
      <xdr:col>1</xdr:col>
      <xdr:colOff>1095376</xdr:colOff>
      <xdr:row>20</xdr:row>
      <xdr:rowOff>9525</xdr:rowOff>
    </xdr:to>
    <xdr:sp macro="" textlink="">
      <xdr:nvSpPr>
        <xdr:cNvPr id="16" name="15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8,2</a:t>
          </a:r>
        </a:p>
      </xdr:txBody>
    </xdr:sp>
    <xdr:clientData/>
  </xdr:twoCellAnchor>
  <xdr:twoCellAnchor>
    <xdr:from>
      <xdr:col>1</xdr:col>
      <xdr:colOff>28575</xdr:colOff>
      <xdr:row>12</xdr:row>
      <xdr:rowOff>0</xdr:rowOff>
    </xdr:from>
    <xdr:to>
      <xdr:col>1</xdr:col>
      <xdr:colOff>1247776</xdr:colOff>
      <xdr:row>14</xdr:row>
      <xdr:rowOff>0</xdr:rowOff>
    </xdr:to>
    <xdr:sp macro="" textlink="">
      <xdr:nvSpPr>
        <xdr:cNvPr id="17" name="16 CuadroTexto"/>
        <xdr:cNvSpPr txBox="1"/>
      </xdr:nvSpPr>
      <xdr:spPr>
        <a:xfrm>
          <a:off x="152400" y="2752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7.2</a:t>
          </a:r>
        </a:p>
      </xdr:txBody>
    </xdr:sp>
    <xdr:clientData/>
  </xdr:twoCellAnchor>
  <xdr:twoCellAnchor>
    <xdr:from>
      <xdr:col>7</xdr:col>
      <xdr:colOff>390525</xdr:colOff>
      <xdr:row>18</xdr:row>
      <xdr:rowOff>142875</xdr:rowOff>
    </xdr:from>
    <xdr:to>
      <xdr:col>10</xdr:col>
      <xdr:colOff>95251</xdr:colOff>
      <xdr:row>20</xdr:row>
      <xdr:rowOff>142875</xdr:rowOff>
    </xdr:to>
    <xdr:sp macro="" textlink="">
      <xdr:nvSpPr>
        <xdr:cNvPr id="18" name="17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4,1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17</xdr:row>
      <xdr:rowOff>28575</xdr:rowOff>
    </xdr:from>
    <xdr:to>
      <xdr:col>10</xdr:col>
      <xdr:colOff>66676</xdr:colOff>
      <xdr:row>19</xdr:row>
      <xdr:rowOff>28575</xdr:rowOff>
    </xdr:to>
    <xdr:sp macro="" textlink="">
      <xdr:nvSpPr>
        <xdr:cNvPr id="19" name="18 CuadroTexto"/>
        <xdr:cNvSpPr txBox="1"/>
      </xdr:nvSpPr>
      <xdr:spPr>
        <a:xfrm>
          <a:off x="6200775" y="37814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4,5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17</xdr:row>
      <xdr:rowOff>57150</xdr:rowOff>
    </xdr:from>
    <xdr:to>
      <xdr:col>2</xdr:col>
      <xdr:colOff>590549</xdr:colOff>
      <xdr:row>19</xdr:row>
      <xdr:rowOff>57150</xdr:rowOff>
    </xdr:to>
    <xdr:sp macro="" textlink="">
      <xdr:nvSpPr>
        <xdr:cNvPr id="20" name="19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5</a:t>
          </a:r>
          <a:r>
            <a:rPr lang="es-ES" sz="1200" b="0" baseline="0">
              <a:solidFill>
                <a:srgbClr val="53722D"/>
              </a:solidFill>
            </a:rPr>
            <a:t>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200025</xdr:colOff>
      <xdr:row>12</xdr:row>
      <xdr:rowOff>66675</xdr:rowOff>
    </xdr:from>
    <xdr:to>
      <xdr:col>5</xdr:col>
      <xdr:colOff>28576</xdr:colOff>
      <xdr:row>14</xdr:row>
      <xdr:rowOff>66675</xdr:rowOff>
    </xdr:to>
    <xdr:sp macro="" textlink="">
      <xdr:nvSpPr>
        <xdr:cNvPr id="21" name="20 CuadroTexto"/>
        <xdr:cNvSpPr txBox="1"/>
      </xdr:nvSpPr>
      <xdr:spPr>
        <a:xfrm>
          <a:off x="3257550" y="2819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10,9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/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38100</xdr:rowOff>
    </xdr:from>
    <xdr:to>
      <xdr:col>10</xdr:col>
      <xdr:colOff>0</xdr:colOff>
      <xdr:row>5</xdr:row>
      <xdr:rowOff>114300</xdr:rowOff>
    </xdr:to>
    <xdr:pic>
      <xdr:nvPicPr>
        <xdr:cNvPr id="24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38100"/>
          <a:ext cx="7353300" cy="1076325"/>
        </a:xfrm>
        <a:prstGeom prst="rect">
          <a:avLst/>
        </a:prstGeom>
      </xdr:spPr>
    </xdr:pic>
    <xdr:clientData/>
  </xdr:twoCellAnchor>
  <xdr:twoCellAnchor>
    <xdr:from>
      <xdr:col>1</xdr:col>
      <xdr:colOff>2133600</xdr:colOff>
      <xdr:row>1</xdr:row>
      <xdr:rowOff>85725</xdr:rowOff>
    </xdr:from>
    <xdr:to>
      <xdr:col>5</xdr:col>
      <xdr:colOff>266700</xdr:colOff>
      <xdr:row>5</xdr:row>
      <xdr:rowOff>47624</xdr:rowOff>
    </xdr:to>
    <xdr:sp macro="" textlink="">
      <xdr:nvSpPr>
        <xdr:cNvPr id="25" name="3 CuadroTexto"/>
        <xdr:cNvSpPr txBox="1"/>
      </xdr:nvSpPr>
      <xdr:spPr>
        <a:xfrm>
          <a:off x="2257425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26</xdr:row>
      <xdr:rowOff>76200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590550</xdr:colOff>
      <xdr:row>27</xdr:row>
      <xdr:rowOff>0</xdr:rowOff>
    </xdr:from>
    <xdr:to>
      <xdr:col>9</xdr:col>
      <xdr:colOff>47625</xdr:colOff>
      <xdr:row>40</xdr:row>
      <xdr:rowOff>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657226</xdr:colOff>
      <xdr:row>37</xdr:row>
      <xdr:rowOff>104774</xdr:rowOff>
    </xdr:from>
    <xdr:to>
      <xdr:col>10</xdr:col>
      <xdr:colOff>133350</xdr:colOff>
      <xdr:row>46</xdr:row>
      <xdr:rowOff>104774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/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47625</xdr:rowOff>
    </xdr:from>
    <xdr:to>
      <xdr:col>7</xdr:col>
      <xdr:colOff>133350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3837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609601</xdr:colOff>
      <xdr:row>37</xdr:row>
      <xdr:rowOff>85725</xdr:rowOff>
    </xdr:from>
    <xdr:to>
      <xdr:col>10</xdr:col>
      <xdr:colOff>85725</xdr:colOff>
      <xdr:row>46</xdr:row>
      <xdr:rowOff>114300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47625</xdr:rowOff>
    </xdr:from>
    <xdr:to>
      <xdr:col>7</xdr:col>
      <xdr:colOff>133350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3837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28577</xdr:rowOff>
    </xdr:from>
    <xdr:to>
      <xdr:col>10</xdr:col>
      <xdr:colOff>142875</xdr:colOff>
      <xdr:row>46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47625</xdr:rowOff>
    </xdr:from>
    <xdr:to>
      <xdr:col>7</xdr:col>
      <xdr:colOff>133350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3837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1</xdr:rowOff>
    </xdr:from>
    <xdr:to>
      <xdr:col>10</xdr:col>
      <xdr:colOff>142875</xdr:colOff>
      <xdr:row>46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28575</xdr:rowOff>
    </xdr:from>
    <xdr:to>
      <xdr:col>7</xdr:col>
      <xdr:colOff>161925</xdr:colOff>
      <xdr:row>4</xdr:row>
      <xdr:rowOff>190499</xdr:rowOff>
    </xdr:to>
    <xdr:sp macro="" textlink="">
      <xdr:nvSpPr>
        <xdr:cNvPr id="16" name="3 CuadroTexto"/>
        <xdr:cNvSpPr txBox="1"/>
      </xdr:nvSpPr>
      <xdr:spPr>
        <a:xfrm>
          <a:off x="2266950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47625</xdr:rowOff>
    </xdr:from>
    <xdr:to>
      <xdr:col>7</xdr:col>
      <xdr:colOff>133350</xdr:colOff>
      <xdr:row>5</xdr:row>
      <xdr:rowOff>9524</xdr:rowOff>
    </xdr:to>
    <xdr:sp macro="" textlink="">
      <xdr:nvSpPr>
        <xdr:cNvPr id="17" name="3 CuadroTexto"/>
        <xdr:cNvSpPr txBox="1"/>
      </xdr:nvSpPr>
      <xdr:spPr>
        <a:xfrm>
          <a:off x="223837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57150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/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47625</xdr:rowOff>
    </xdr:from>
    <xdr:to>
      <xdr:col>7</xdr:col>
      <xdr:colOff>133350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3837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47625</xdr:rowOff>
    </xdr:from>
    <xdr:to>
      <xdr:col>7</xdr:col>
      <xdr:colOff>133350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3837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57150</xdr:rowOff>
    </xdr:from>
    <xdr:to>
      <xdr:col>10</xdr:col>
      <xdr:colOff>142875</xdr:colOff>
      <xdr:row>46</xdr:row>
      <xdr:rowOff>95250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13</xdr:col>
      <xdr:colOff>57150</xdr:colOff>
      <xdr:row>2</xdr:row>
      <xdr:rowOff>76200</xdr:rowOff>
    </xdr:from>
    <xdr:to>
      <xdr:col>16</xdr:col>
      <xdr:colOff>304800</xdr:colOff>
      <xdr:row>6</xdr:row>
      <xdr:rowOff>38099</xdr:rowOff>
    </xdr:to>
    <xdr:sp macro="" textlink="">
      <xdr:nvSpPr>
        <xdr:cNvPr id="9" name="3 CuadroTexto"/>
        <xdr:cNvSpPr txBox="1"/>
      </xdr:nvSpPr>
      <xdr:spPr>
        <a:xfrm>
          <a:off x="8134350" y="4762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/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47625</xdr:rowOff>
    </xdr:from>
    <xdr:to>
      <xdr:col>7</xdr:col>
      <xdr:colOff>133350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3837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76200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47625</xdr:rowOff>
    </xdr:from>
    <xdr:to>
      <xdr:col>7</xdr:col>
      <xdr:colOff>133350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3837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47625</xdr:rowOff>
    </xdr:from>
    <xdr:to>
      <xdr:col>7</xdr:col>
      <xdr:colOff>133350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3837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66676</xdr:rowOff>
    </xdr:from>
    <xdr:to>
      <xdr:col>10</xdr:col>
      <xdr:colOff>142875</xdr:colOff>
      <xdr:row>46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47625</xdr:rowOff>
    </xdr:from>
    <xdr:to>
      <xdr:col>7</xdr:col>
      <xdr:colOff>133350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3837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66675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47625</xdr:rowOff>
    </xdr:from>
    <xdr:to>
      <xdr:col>7</xdr:col>
      <xdr:colOff>133350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3837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95249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47625</xdr:rowOff>
    </xdr:from>
    <xdr:to>
      <xdr:col>7</xdr:col>
      <xdr:colOff>133350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3837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47625</xdr:rowOff>
    </xdr:from>
    <xdr:to>
      <xdr:col>7</xdr:col>
      <xdr:colOff>133350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3837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76200</xdr:rowOff>
    </xdr:from>
    <xdr:to>
      <xdr:col>10</xdr:col>
      <xdr:colOff>142875</xdr:colOff>
      <xdr:row>46</xdr:row>
      <xdr:rowOff>114299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47625</xdr:rowOff>
    </xdr:from>
    <xdr:to>
      <xdr:col>7</xdr:col>
      <xdr:colOff>133350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3837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304800</xdr:colOff>
      <xdr:row>31</xdr:row>
      <xdr:rowOff>66675</xdr:rowOff>
    </xdr:from>
    <xdr:to>
      <xdr:col>8</xdr:col>
      <xdr:colOff>419100</xdr:colOff>
      <xdr:row>43</xdr:row>
      <xdr:rowOff>142875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495300</xdr:colOff>
      <xdr:row>31</xdr:row>
      <xdr:rowOff>66675</xdr:rowOff>
    </xdr:from>
    <xdr:to>
      <xdr:col>3</xdr:col>
      <xdr:colOff>457200</xdr:colOff>
      <xdr:row>43</xdr:row>
      <xdr:rowOff>66675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/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76200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47625</xdr:rowOff>
    </xdr:from>
    <xdr:to>
      <xdr:col>5</xdr:col>
      <xdr:colOff>247650</xdr:colOff>
      <xdr:row>5</xdr:row>
      <xdr:rowOff>9524</xdr:rowOff>
    </xdr:to>
    <xdr:sp macro="" textlink="">
      <xdr:nvSpPr>
        <xdr:cNvPr id="17" name="3 CuadroTexto"/>
        <xdr:cNvSpPr txBox="1"/>
      </xdr:nvSpPr>
      <xdr:spPr>
        <a:xfrm>
          <a:off x="223837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123826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38</xdr:row>
      <xdr:rowOff>47625</xdr:rowOff>
    </xdr:from>
    <xdr:to>
      <xdr:col>11</xdr:col>
      <xdr:colOff>0</xdr:colOff>
      <xdr:row>47</xdr:row>
      <xdr:rowOff>190499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533400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5" name="3 CuadroTexto"/>
        <xdr:cNvSpPr txBox="1"/>
      </xdr:nvSpPr>
      <xdr:spPr>
        <a:xfrm>
          <a:off x="223837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38</xdr:row>
      <xdr:rowOff>28576</xdr:rowOff>
    </xdr:from>
    <xdr:to>
      <xdr:col>7</xdr:col>
      <xdr:colOff>304799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47626</xdr:rowOff>
    </xdr:from>
    <xdr:to>
      <xdr:col>10</xdr:col>
      <xdr:colOff>657225</xdr:colOff>
      <xdr:row>46</xdr:row>
      <xdr:rowOff>180975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76200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533400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9" name="3 CuadroTexto"/>
        <xdr:cNvSpPr txBox="1"/>
      </xdr:nvSpPr>
      <xdr:spPr>
        <a:xfrm>
          <a:off x="223837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38</xdr:row>
      <xdr:rowOff>47626</xdr:rowOff>
    </xdr:from>
    <xdr:to>
      <xdr:col>7</xdr:col>
      <xdr:colOff>152399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85724</xdr:rowOff>
    </xdr:from>
    <xdr:to>
      <xdr:col>10</xdr:col>
      <xdr:colOff>666750</xdr:colOff>
      <xdr:row>48</xdr:row>
      <xdr:rowOff>152399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76200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533400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5" name="3 CuadroTexto"/>
        <xdr:cNvSpPr txBox="1"/>
      </xdr:nvSpPr>
      <xdr:spPr>
        <a:xfrm>
          <a:off x="223837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66674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47628</xdr:rowOff>
    </xdr:from>
    <xdr:to>
      <xdr:col>10</xdr:col>
      <xdr:colOff>647700</xdr:colOff>
      <xdr:row>46</xdr:row>
      <xdr:rowOff>104776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533400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5" name="3 CuadroTexto"/>
        <xdr:cNvSpPr txBox="1"/>
      </xdr:nvSpPr>
      <xdr:spPr>
        <a:xfrm>
          <a:off x="223837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104774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47624</xdr:rowOff>
    </xdr:from>
    <xdr:to>
      <xdr:col>11</xdr:col>
      <xdr:colOff>0</xdr:colOff>
      <xdr:row>48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76200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533400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5" name="3 CuadroTexto"/>
        <xdr:cNvSpPr txBox="1"/>
      </xdr:nvSpPr>
      <xdr:spPr>
        <a:xfrm>
          <a:off x="223837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38</xdr:row>
      <xdr:rowOff>114301</xdr:rowOff>
    </xdr:from>
    <xdr:to>
      <xdr:col>10</xdr:col>
      <xdr:colOff>571500</xdr:colOff>
      <xdr:row>46</xdr:row>
      <xdr:rowOff>171451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76200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533400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5" name="3 CuadroTexto"/>
        <xdr:cNvSpPr txBox="1"/>
      </xdr:nvSpPr>
      <xdr:spPr>
        <a:xfrm>
          <a:off x="223837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85723</xdr:rowOff>
    </xdr:from>
    <xdr:to>
      <xdr:col>11</xdr:col>
      <xdr:colOff>38100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533400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5" name="3 CuadroTexto"/>
        <xdr:cNvSpPr txBox="1"/>
      </xdr:nvSpPr>
      <xdr:spPr>
        <a:xfrm>
          <a:off x="223837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85724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161926</xdr:rowOff>
    </xdr:from>
    <xdr:to>
      <xdr:col>11</xdr:col>
      <xdr:colOff>38100</xdr:colOff>
      <xdr:row>47</xdr:row>
      <xdr:rowOff>47626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76200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533400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5" name="3 CuadroTexto"/>
        <xdr:cNvSpPr txBox="1"/>
      </xdr:nvSpPr>
      <xdr:spPr>
        <a:xfrm>
          <a:off x="223837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7</xdr:col>
      <xdr:colOff>152400</xdr:colOff>
      <xdr:row>46</xdr:row>
      <xdr:rowOff>76199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37</xdr:row>
      <xdr:rowOff>142875</xdr:rowOff>
    </xdr:from>
    <xdr:to>
      <xdr:col>10</xdr:col>
      <xdr:colOff>657226</xdr:colOff>
      <xdr:row>46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76200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533400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5" name="3 CuadroTexto"/>
        <xdr:cNvSpPr txBox="1"/>
      </xdr:nvSpPr>
      <xdr:spPr>
        <a:xfrm>
          <a:off x="223837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47626</xdr:rowOff>
    </xdr:from>
    <xdr:to>
      <xdr:col>11</xdr:col>
      <xdr:colOff>19050</xdr:colOff>
      <xdr:row>46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533400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5" name="3 CuadroTexto"/>
        <xdr:cNvSpPr txBox="1"/>
      </xdr:nvSpPr>
      <xdr:spPr>
        <a:xfrm>
          <a:off x="223837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47627</xdr:rowOff>
    </xdr:from>
    <xdr:to>
      <xdr:col>7</xdr:col>
      <xdr:colOff>152400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47626</xdr:rowOff>
    </xdr:from>
    <xdr:to>
      <xdr:col>11</xdr:col>
      <xdr:colOff>19050</xdr:colOff>
      <xdr:row>46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533400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5" name="3 CuadroTexto"/>
        <xdr:cNvSpPr txBox="1"/>
      </xdr:nvSpPr>
      <xdr:spPr>
        <a:xfrm>
          <a:off x="223837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0</xdr:rowOff>
    </xdr:from>
    <xdr:to>
      <xdr:col>7</xdr:col>
      <xdr:colOff>152400</xdr:colOff>
      <xdr:row>46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37</xdr:row>
      <xdr:rowOff>161925</xdr:rowOff>
    </xdr:from>
    <xdr:to>
      <xdr:col>11</xdr:col>
      <xdr:colOff>0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76200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533400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5" name="3 CuadroTexto"/>
        <xdr:cNvSpPr txBox="1"/>
      </xdr:nvSpPr>
      <xdr:spPr>
        <a:xfrm>
          <a:off x="223837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7</xdr:col>
      <xdr:colOff>152400</xdr:colOff>
      <xdr:row>46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47625</xdr:rowOff>
    </xdr:from>
    <xdr:to>
      <xdr:col>11</xdr:col>
      <xdr:colOff>0</xdr:colOff>
      <xdr:row>46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76200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533400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9" name="3 CuadroTexto"/>
        <xdr:cNvSpPr txBox="1"/>
      </xdr:nvSpPr>
      <xdr:spPr>
        <a:xfrm>
          <a:off x="223837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38</xdr:row>
      <xdr:rowOff>0</xdr:rowOff>
    </xdr:from>
    <xdr:to>
      <xdr:col>7</xdr:col>
      <xdr:colOff>66675</xdr:colOff>
      <xdr:row>46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38</xdr:row>
      <xdr:rowOff>9524</xdr:rowOff>
    </xdr:from>
    <xdr:to>
      <xdr:col>11</xdr:col>
      <xdr:colOff>0</xdr:colOff>
      <xdr:row>46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76200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533400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9" name="3 CuadroTexto"/>
        <xdr:cNvSpPr txBox="1"/>
      </xdr:nvSpPr>
      <xdr:spPr>
        <a:xfrm>
          <a:off x="223837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47625</xdr:rowOff>
    </xdr:from>
    <xdr:to>
      <xdr:col>7</xdr:col>
      <xdr:colOff>152400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38</xdr:row>
      <xdr:rowOff>9525</xdr:rowOff>
    </xdr:from>
    <xdr:to>
      <xdr:col>11</xdr:col>
      <xdr:colOff>9526</xdr:colOff>
      <xdr:row>47</xdr:row>
      <xdr:rowOff>66676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76200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533400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20" name="3 CuadroTexto"/>
        <xdr:cNvSpPr txBox="1"/>
      </xdr:nvSpPr>
      <xdr:spPr>
        <a:xfrm>
          <a:off x="223837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37</xdr:row>
      <xdr:rowOff>171450</xdr:rowOff>
    </xdr:from>
    <xdr:to>
      <xdr:col>11</xdr:col>
      <xdr:colOff>28575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76200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533400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9" name="3 CuadroTexto"/>
        <xdr:cNvSpPr txBox="1"/>
      </xdr:nvSpPr>
      <xdr:spPr>
        <a:xfrm>
          <a:off x="223837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18156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7</xdr:row>
      <xdr:rowOff>40072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22</xdr:row>
      <xdr:rowOff>28575</xdr:rowOff>
    </xdr:from>
    <xdr:to>
      <xdr:col>3</xdr:col>
      <xdr:colOff>628650</xdr:colOff>
      <xdr:row>32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609600</xdr:colOff>
      <xdr:row>21</xdr:row>
      <xdr:rowOff>190500</xdr:rowOff>
    </xdr:from>
    <xdr:to>
      <xdr:col>10</xdr:col>
      <xdr:colOff>0</xdr:colOff>
      <xdr:row>32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32</xdr:row>
      <xdr:rowOff>180975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32</xdr:row>
      <xdr:rowOff>123825</xdr:rowOff>
    </xdr:from>
    <xdr:to>
      <xdr:col>10</xdr:col>
      <xdr:colOff>0</xdr:colOff>
      <xdr:row>43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76200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47625</xdr:rowOff>
    </xdr:from>
    <xdr:to>
      <xdr:col>5</xdr:col>
      <xdr:colOff>247650</xdr:colOff>
      <xdr:row>5</xdr:row>
      <xdr:rowOff>9524</xdr:rowOff>
    </xdr:to>
    <xdr:sp macro="" textlink="">
      <xdr:nvSpPr>
        <xdr:cNvPr id="19" name="3 CuadroTexto"/>
        <xdr:cNvSpPr txBox="1"/>
      </xdr:nvSpPr>
      <xdr:spPr>
        <a:xfrm>
          <a:off x="223837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76200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533400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9" name="3 CuadroTexto"/>
        <xdr:cNvSpPr txBox="1"/>
      </xdr:nvSpPr>
      <xdr:spPr>
        <a:xfrm>
          <a:off x="223837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76200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533400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8" name="3 CuadroTexto"/>
        <xdr:cNvSpPr txBox="1"/>
      </xdr:nvSpPr>
      <xdr:spPr>
        <a:xfrm>
          <a:off x="223837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371475</xdr:colOff>
      <xdr:row>26</xdr:row>
      <xdr:rowOff>180975</xdr:rowOff>
    </xdr:from>
    <xdr:to>
      <xdr:col>7</xdr:col>
      <xdr:colOff>257175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76200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533400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8" name="3 CuadroTexto"/>
        <xdr:cNvSpPr txBox="1"/>
      </xdr:nvSpPr>
      <xdr:spPr>
        <a:xfrm>
          <a:off x="223837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533400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8" name="3 CuadroTexto"/>
        <xdr:cNvSpPr txBox="1"/>
      </xdr:nvSpPr>
      <xdr:spPr>
        <a:xfrm>
          <a:off x="223837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533400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8" name="3 CuadroTexto"/>
        <xdr:cNvSpPr txBox="1"/>
      </xdr:nvSpPr>
      <xdr:spPr>
        <a:xfrm>
          <a:off x="223837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76200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533400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8" name="3 CuadroTexto"/>
        <xdr:cNvSpPr txBox="1"/>
      </xdr:nvSpPr>
      <xdr:spPr>
        <a:xfrm>
          <a:off x="223837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76200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533400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8" name="3 CuadroTexto"/>
        <xdr:cNvSpPr txBox="1"/>
      </xdr:nvSpPr>
      <xdr:spPr>
        <a:xfrm>
          <a:off x="223837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11</xdr:col>
      <xdr:colOff>19050</xdr:colOff>
      <xdr:row>40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76200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533400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8" name="3 CuadroTexto"/>
        <xdr:cNvSpPr txBox="1"/>
      </xdr:nvSpPr>
      <xdr:spPr>
        <a:xfrm>
          <a:off x="223837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533400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8" name="3 CuadroTexto"/>
        <xdr:cNvSpPr txBox="1"/>
      </xdr:nvSpPr>
      <xdr:spPr>
        <a:xfrm>
          <a:off x="223837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857250</xdr:colOff>
      <xdr:row>14</xdr:row>
      <xdr:rowOff>66675</xdr:rowOff>
    </xdr:from>
    <xdr:to>
      <xdr:col>7</xdr:col>
      <xdr:colOff>590550</xdr:colOff>
      <xdr:row>24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32</xdr:row>
      <xdr:rowOff>76200</xdr:rowOff>
    </xdr:from>
    <xdr:to>
      <xdr:col>3</xdr:col>
      <xdr:colOff>571500</xdr:colOff>
      <xdr:row>43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657225</xdr:colOff>
      <xdr:row>32</xdr:row>
      <xdr:rowOff>76200</xdr:rowOff>
    </xdr:from>
    <xdr:to>
      <xdr:col>9</xdr:col>
      <xdr:colOff>114300</xdr:colOff>
      <xdr:row>43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76200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47625</xdr:rowOff>
    </xdr:from>
    <xdr:to>
      <xdr:col>5</xdr:col>
      <xdr:colOff>247650</xdr:colOff>
      <xdr:row>5</xdr:row>
      <xdr:rowOff>9524</xdr:rowOff>
    </xdr:to>
    <xdr:sp macro="" textlink="">
      <xdr:nvSpPr>
        <xdr:cNvPr id="21" name="3 CuadroTexto"/>
        <xdr:cNvSpPr txBox="1"/>
      </xdr:nvSpPr>
      <xdr:spPr>
        <a:xfrm>
          <a:off x="223837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27</xdr:row>
      <xdr:rowOff>9525</xdr:rowOff>
    </xdr:from>
    <xdr:to>
      <xdr:col>7</xdr:col>
      <xdr:colOff>161925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76200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533400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7" name="3 CuadroTexto"/>
        <xdr:cNvSpPr txBox="1"/>
      </xdr:nvSpPr>
      <xdr:spPr>
        <a:xfrm>
          <a:off x="223837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38</xdr:row>
      <xdr:rowOff>0</xdr:rowOff>
    </xdr:from>
    <xdr:to>
      <xdr:col>7</xdr:col>
      <xdr:colOff>285749</xdr:colOff>
      <xdr:row>48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38</xdr:row>
      <xdr:rowOff>0</xdr:rowOff>
    </xdr:from>
    <xdr:to>
      <xdr:col>11</xdr:col>
      <xdr:colOff>76200</xdr:colOff>
      <xdr:row>48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76200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533400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7" name="3 CuadroTexto"/>
        <xdr:cNvSpPr txBox="1"/>
      </xdr:nvSpPr>
      <xdr:spPr>
        <a:xfrm>
          <a:off x="223837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676276</xdr:colOff>
      <xdr:row>26</xdr:row>
      <xdr:rowOff>104775</xdr:rowOff>
    </xdr:from>
    <xdr:to>
      <xdr:col>10</xdr:col>
      <xdr:colOff>257176</xdr:colOff>
      <xdr:row>39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47625</xdr:rowOff>
    </xdr:from>
    <xdr:to>
      <xdr:col>7</xdr:col>
      <xdr:colOff>133350</xdr:colOff>
      <xdr:row>5</xdr:row>
      <xdr:rowOff>9524</xdr:rowOff>
    </xdr:to>
    <xdr:sp macro="" textlink="">
      <xdr:nvSpPr>
        <xdr:cNvPr id="15" name="3 CuadroTexto"/>
        <xdr:cNvSpPr txBox="1"/>
      </xdr:nvSpPr>
      <xdr:spPr>
        <a:xfrm>
          <a:off x="223837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514351</xdr:colOff>
      <xdr:row>36</xdr:row>
      <xdr:rowOff>152400</xdr:rowOff>
    </xdr:from>
    <xdr:to>
      <xdr:col>10</xdr:col>
      <xdr:colOff>504824</xdr:colOff>
      <xdr:row>47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47625</xdr:rowOff>
    </xdr:from>
    <xdr:to>
      <xdr:col>7</xdr:col>
      <xdr:colOff>133350</xdr:colOff>
      <xdr:row>5</xdr:row>
      <xdr:rowOff>9524</xdr:rowOff>
    </xdr:to>
    <xdr:sp macro="" textlink="">
      <xdr:nvSpPr>
        <xdr:cNvPr id="15" name="3 CuadroTexto"/>
        <xdr:cNvSpPr txBox="1"/>
      </xdr:nvSpPr>
      <xdr:spPr>
        <a:xfrm>
          <a:off x="223837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23</xdr:row>
      <xdr:rowOff>9525</xdr:rowOff>
    </xdr:from>
    <xdr:to>
      <xdr:col>8</xdr:col>
      <xdr:colOff>657225</xdr:colOff>
      <xdr:row>37</xdr:row>
      <xdr:rowOff>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76200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47625</xdr:rowOff>
    </xdr:from>
    <xdr:to>
      <xdr:col>5</xdr:col>
      <xdr:colOff>247650</xdr:colOff>
      <xdr:row>5</xdr:row>
      <xdr:rowOff>9524</xdr:rowOff>
    </xdr:to>
    <xdr:sp macro="" textlink="">
      <xdr:nvSpPr>
        <xdr:cNvPr id="18" name="3 CuadroTexto"/>
        <xdr:cNvSpPr txBox="1"/>
      </xdr:nvSpPr>
      <xdr:spPr>
        <a:xfrm>
          <a:off x="223837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5</xdr:row>
      <xdr:rowOff>76200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5" name="3 CuadroTexto"/>
        <xdr:cNvSpPr txBox="1"/>
      </xdr:nvSpPr>
      <xdr:spPr>
        <a:xfrm>
          <a:off x="223837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76200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5" name="3 CuadroTexto"/>
        <xdr:cNvSpPr txBox="1"/>
      </xdr:nvSpPr>
      <xdr:spPr>
        <a:xfrm>
          <a:off x="223837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27</xdr:row>
      <xdr:rowOff>19050</xdr:rowOff>
    </xdr:from>
    <xdr:to>
      <xdr:col>7</xdr:col>
      <xdr:colOff>142875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5</xdr:row>
      <xdr:rowOff>76200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276225</xdr:colOff>
      <xdr:row>5</xdr:row>
      <xdr:rowOff>9524</xdr:rowOff>
    </xdr:to>
    <xdr:sp macro="" textlink="">
      <xdr:nvSpPr>
        <xdr:cNvPr id="15" name="3 CuadroTexto"/>
        <xdr:cNvSpPr txBox="1"/>
      </xdr:nvSpPr>
      <xdr:spPr>
        <a:xfrm>
          <a:off x="223837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28575</xdr:colOff>
      <xdr:row>5</xdr:row>
      <xdr:rowOff>76200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5" name="3 CuadroTexto"/>
        <xdr:cNvSpPr txBox="1"/>
      </xdr:nvSpPr>
      <xdr:spPr>
        <a:xfrm>
          <a:off x="223837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/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76200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7" name="3 CuadroTexto"/>
        <xdr:cNvSpPr txBox="1"/>
      </xdr:nvSpPr>
      <xdr:spPr>
        <a:xfrm>
          <a:off x="223837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76200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161925</xdr:colOff>
      <xdr:row>5</xdr:row>
      <xdr:rowOff>9524</xdr:rowOff>
    </xdr:to>
    <xdr:sp macro="" textlink="">
      <xdr:nvSpPr>
        <xdr:cNvPr id="15" name="3 CuadroTexto"/>
        <xdr:cNvSpPr txBox="1"/>
      </xdr:nvSpPr>
      <xdr:spPr>
        <a:xfrm>
          <a:off x="223837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76200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190500</xdr:colOff>
      <xdr:row>5</xdr:row>
      <xdr:rowOff>9524</xdr:rowOff>
    </xdr:to>
    <xdr:sp macro="" textlink="">
      <xdr:nvSpPr>
        <xdr:cNvPr id="15" name="3 CuadroTexto"/>
        <xdr:cNvSpPr txBox="1"/>
      </xdr:nvSpPr>
      <xdr:spPr>
        <a:xfrm>
          <a:off x="223837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76200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5" name="3 CuadroTexto"/>
        <xdr:cNvSpPr txBox="1"/>
      </xdr:nvSpPr>
      <xdr:spPr>
        <a:xfrm>
          <a:off x="223837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76200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533400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3837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76200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533400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5" name="3 CuadroTexto"/>
        <xdr:cNvSpPr txBox="1"/>
      </xdr:nvSpPr>
      <xdr:spPr>
        <a:xfrm>
          <a:off x="223837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76200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5" name="3 CuadroTexto"/>
        <xdr:cNvSpPr txBox="1"/>
      </xdr:nvSpPr>
      <xdr:spPr>
        <a:xfrm>
          <a:off x="223837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24</xdr:row>
      <xdr:rowOff>19053</xdr:rowOff>
    </xdr:from>
    <xdr:to>
      <xdr:col>8</xdr:col>
      <xdr:colOff>685800</xdr:colOff>
      <xdr:row>36</xdr:row>
      <xdr:rowOff>133350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/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28575</xdr:colOff>
      <xdr:row>5</xdr:row>
      <xdr:rowOff>76200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47625</xdr:rowOff>
    </xdr:from>
    <xdr:to>
      <xdr:col>5</xdr:col>
      <xdr:colOff>342900</xdr:colOff>
      <xdr:row>5</xdr:row>
      <xdr:rowOff>9524</xdr:rowOff>
    </xdr:to>
    <xdr:sp macro="" textlink="">
      <xdr:nvSpPr>
        <xdr:cNvPr id="19" name="3 CuadroTexto"/>
        <xdr:cNvSpPr txBox="1"/>
      </xdr:nvSpPr>
      <xdr:spPr>
        <a:xfrm>
          <a:off x="223837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657225</xdr:colOff>
      <xdr:row>27</xdr:row>
      <xdr:rowOff>66675</xdr:rowOff>
    </xdr:from>
    <xdr:to>
      <xdr:col>11</xdr:col>
      <xdr:colOff>0</xdr:colOff>
      <xdr:row>40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5" name="3 CuadroTexto"/>
        <xdr:cNvSpPr txBox="1"/>
      </xdr:nvSpPr>
      <xdr:spPr>
        <a:xfrm>
          <a:off x="223837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1717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47625</xdr:rowOff>
    </xdr:from>
    <xdr:to>
      <xdr:col>7</xdr:col>
      <xdr:colOff>190500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180975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76200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47625</xdr:rowOff>
    </xdr:from>
    <xdr:to>
      <xdr:col>7</xdr:col>
      <xdr:colOff>171450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3837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381000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5" name="3 CuadroTexto"/>
        <xdr:cNvSpPr txBox="1"/>
      </xdr:nvSpPr>
      <xdr:spPr>
        <a:xfrm>
          <a:off x="223837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76200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47625</xdr:rowOff>
    </xdr:from>
    <xdr:to>
      <xdr:col>7</xdr:col>
      <xdr:colOff>190500</xdr:colOff>
      <xdr:row>5</xdr:row>
      <xdr:rowOff>9524</xdr:rowOff>
    </xdr:to>
    <xdr:sp macro="" textlink="">
      <xdr:nvSpPr>
        <xdr:cNvPr id="15" name="3 CuadroTexto"/>
        <xdr:cNvSpPr txBox="1"/>
      </xdr:nvSpPr>
      <xdr:spPr>
        <a:xfrm>
          <a:off x="223837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76200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190500</xdr:colOff>
      <xdr:row>5</xdr:row>
      <xdr:rowOff>9524</xdr:rowOff>
    </xdr:to>
    <xdr:sp macro="" textlink="">
      <xdr:nvSpPr>
        <xdr:cNvPr id="15" name="3 CuadroTexto"/>
        <xdr:cNvSpPr txBox="1"/>
      </xdr:nvSpPr>
      <xdr:spPr>
        <a:xfrm>
          <a:off x="223837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40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76200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5" name="3 CuadroTexto"/>
        <xdr:cNvSpPr txBox="1"/>
      </xdr:nvSpPr>
      <xdr:spPr>
        <a:xfrm>
          <a:off x="223837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76200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5" name="3 CuadroTexto"/>
        <xdr:cNvSpPr txBox="1"/>
      </xdr:nvSpPr>
      <xdr:spPr>
        <a:xfrm>
          <a:off x="223837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76200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5" name="3 CuadroTexto"/>
        <xdr:cNvSpPr txBox="1"/>
      </xdr:nvSpPr>
      <xdr:spPr>
        <a:xfrm>
          <a:off x="223837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76200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5" name="3 CuadroTexto"/>
        <xdr:cNvSpPr txBox="1"/>
      </xdr:nvSpPr>
      <xdr:spPr>
        <a:xfrm>
          <a:off x="223837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76200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161925</xdr:colOff>
      <xdr:row>5</xdr:row>
      <xdr:rowOff>9524</xdr:rowOff>
    </xdr:to>
    <xdr:sp macro="" textlink="">
      <xdr:nvSpPr>
        <xdr:cNvPr id="15" name="3 CuadroTexto"/>
        <xdr:cNvSpPr txBox="1"/>
      </xdr:nvSpPr>
      <xdr:spPr>
        <a:xfrm>
          <a:off x="223837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76200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5" name="3 CuadroTexto"/>
        <xdr:cNvSpPr txBox="1"/>
      </xdr:nvSpPr>
      <xdr:spPr>
        <a:xfrm>
          <a:off x="223837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5</xdr:row>
      <xdr:rowOff>76200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5" name="3 CuadroTexto"/>
        <xdr:cNvSpPr txBox="1"/>
      </xdr:nvSpPr>
      <xdr:spPr>
        <a:xfrm>
          <a:off x="223837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SDDE%20backup\Mercado%20laboral\BD%20Mercado%20Laboral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SDDE%20backup\Mercado%20laboral\BD%20Mercado%20Laboral(Junio)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  <sheetName val="Resumen Bogotá"/>
      <sheetName val="Tasas Bogotá"/>
      <sheetName val="Población Bogotá"/>
      <sheetName val="Indicador Boletín"/>
    </sheetNames>
    <sheetDataSet>
      <sheetData sheetId="0"/>
      <sheetData sheetId="1"/>
      <sheetData sheetId="2"/>
      <sheetData sheetId="3">
        <row r="6">
          <cell r="I6">
            <v>7204.5423333333338</v>
          </cell>
        </row>
        <row r="73">
          <cell r="V73">
            <v>59.943036466954894</v>
          </cell>
          <cell r="W73">
            <v>54.681768398832261</v>
          </cell>
          <cell r="X73">
            <v>53.993252813347041</v>
          </cell>
          <cell r="Y73">
            <v>53.54183966029791</v>
          </cell>
          <cell r="Z73">
            <v>51.47735837956656</v>
          </cell>
        </row>
        <row r="74">
          <cell r="V74">
            <v>40.056963533045106</v>
          </cell>
          <cell r="W74">
            <v>45.318231601167739</v>
          </cell>
          <cell r="X74">
            <v>46.006747186652966</v>
          </cell>
          <cell r="Y74">
            <v>46.45816033970209</v>
          </cell>
          <cell r="Z74">
            <v>48.52264162043344</v>
          </cell>
        </row>
      </sheetData>
      <sheetData sheetId="4">
        <row r="5">
          <cell r="N5" t="str">
            <v>Medellín</v>
          </cell>
        </row>
      </sheetData>
      <sheetData sheetId="5">
        <row r="5">
          <cell r="J5" t="str">
            <v>Colombia</v>
          </cell>
        </row>
        <row r="70">
          <cell r="J70" t="str">
            <v>Colombia</v>
          </cell>
        </row>
        <row r="71">
          <cell r="J71" t="str">
            <v>Bogotá</v>
          </cell>
        </row>
        <row r="72">
          <cell r="J72" t="str">
            <v>Medellín</v>
          </cell>
        </row>
        <row r="73">
          <cell r="J73" t="str">
            <v>Cali</v>
          </cell>
        </row>
        <row r="74">
          <cell r="J74" t="str">
            <v>Barranquilla</v>
          </cell>
        </row>
        <row r="75">
          <cell r="J75" t="str">
            <v>Bucaramanga</v>
          </cell>
        </row>
        <row r="76">
          <cell r="J76" t="str">
            <v>Cartagena</v>
          </cell>
        </row>
        <row r="77">
          <cell r="J77" t="str">
            <v>Cúcuta</v>
          </cell>
        </row>
        <row r="78">
          <cell r="J78" t="str">
            <v>Pereira</v>
          </cell>
        </row>
        <row r="79">
          <cell r="J79" t="str">
            <v>Ibagué</v>
          </cell>
        </row>
        <row r="80">
          <cell r="J80" t="str">
            <v>Villavicencio</v>
          </cell>
        </row>
        <row r="81">
          <cell r="J81" t="str">
            <v>Santa Marta</v>
          </cell>
        </row>
        <row r="82">
          <cell r="J82" t="str">
            <v>Manizales</v>
          </cell>
        </row>
        <row r="83">
          <cell r="J83" t="str">
            <v>Pasto</v>
          </cell>
        </row>
        <row r="84">
          <cell r="J84" t="str">
            <v>Montería</v>
          </cell>
        </row>
        <row r="85">
          <cell r="J85" t="str">
            <v>Neiva</v>
          </cell>
        </row>
        <row r="86">
          <cell r="J86" t="str">
            <v>Valledupar</v>
          </cell>
        </row>
        <row r="87">
          <cell r="J87" t="str">
            <v>Armenia</v>
          </cell>
        </row>
        <row r="88">
          <cell r="J88" t="str">
            <v>Sincelejo</v>
          </cell>
        </row>
        <row r="89">
          <cell r="J89" t="str">
            <v>Popayán</v>
          </cell>
        </row>
        <row r="90">
          <cell r="J90" t="str">
            <v>Riohacha</v>
          </cell>
        </row>
        <row r="91">
          <cell r="J91" t="str">
            <v>Tunja</v>
          </cell>
        </row>
        <row r="92">
          <cell r="J92" t="str">
            <v>Florencia</v>
          </cell>
        </row>
        <row r="93">
          <cell r="J93" t="str">
            <v>Quibdó</v>
          </cell>
        </row>
        <row r="94">
          <cell r="J94" t="str">
            <v>San Andrés</v>
          </cell>
        </row>
        <row r="518">
          <cell r="J518" t="str">
            <v>Colombia</v>
          </cell>
        </row>
        <row r="519">
          <cell r="J519" t="str">
            <v>Bogotá</v>
          </cell>
        </row>
        <row r="520">
          <cell r="J520" t="str">
            <v>Medellín</v>
          </cell>
        </row>
        <row r="521">
          <cell r="J521" t="str">
            <v>Cali</v>
          </cell>
        </row>
        <row r="522">
          <cell r="J522" t="str">
            <v>Barranquilla</v>
          </cell>
        </row>
        <row r="523">
          <cell r="J523" t="str">
            <v>Bucaramanga</v>
          </cell>
        </row>
        <row r="524">
          <cell r="J524" t="str">
            <v>Pereira</v>
          </cell>
        </row>
        <row r="525">
          <cell r="J525" t="str">
            <v>Cartagena</v>
          </cell>
        </row>
        <row r="526">
          <cell r="J526" t="str">
            <v>Cúcuta</v>
          </cell>
        </row>
        <row r="527">
          <cell r="J527" t="str">
            <v>Ibagué</v>
          </cell>
        </row>
        <row r="528">
          <cell r="J528" t="str">
            <v>Manizales</v>
          </cell>
        </row>
        <row r="529">
          <cell r="J529" t="str">
            <v>Villavicencio</v>
          </cell>
        </row>
        <row r="530">
          <cell r="J530" t="str">
            <v>Pasto</v>
          </cell>
        </row>
        <row r="531">
          <cell r="J531" t="str">
            <v>Montería</v>
          </cell>
        </row>
        <row r="1062">
          <cell r="J1062" t="str">
            <v>Colombia</v>
          </cell>
        </row>
        <row r="1063">
          <cell r="J1063" t="str">
            <v>Bogotá</v>
          </cell>
        </row>
        <row r="1064">
          <cell r="J1064" t="str">
            <v>Medellín</v>
          </cell>
        </row>
        <row r="1065">
          <cell r="J1065" t="str">
            <v>Cali</v>
          </cell>
        </row>
        <row r="1066">
          <cell r="J1066" t="str">
            <v>Barranquilla</v>
          </cell>
        </row>
        <row r="1067">
          <cell r="J1067" t="str">
            <v>Bucaramanga</v>
          </cell>
        </row>
        <row r="1068">
          <cell r="J1068" t="str">
            <v>Cúcuta</v>
          </cell>
        </row>
        <row r="1069">
          <cell r="J1069" t="str">
            <v>Cartagena</v>
          </cell>
        </row>
        <row r="1070">
          <cell r="J1070" t="str">
            <v>Pereira</v>
          </cell>
        </row>
        <row r="1071">
          <cell r="J1071" t="str">
            <v>Ibagué</v>
          </cell>
        </row>
        <row r="1072">
          <cell r="J1072" t="str">
            <v>Villavicencio</v>
          </cell>
        </row>
        <row r="1073">
          <cell r="J1073" t="str">
            <v>Pasto</v>
          </cell>
        </row>
        <row r="1074">
          <cell r="J1074" t="str">
            <v>Manizales</v>
          </cell>
        </row>
        <row r="1075">
          <cell r="J1075" t="str">
            <v>Montería</v>
          </cell>
        </row>
      </sheetData>
      <sheetData sheetId="6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  <sheetName val="Resumen Bogotá"/>
      <sheetName val="Tasas Bogotá"/>
      <sheetName val="Población Bogotá"/>
      <sheetName val="Indicador Boletín"/>
    </sheetNames>
    <sheetDataSet>
      <sheetData sheetId="0"/>
      <sheetData sheetId="1"/>
      <sheetData sheetId="2"/>
      <sheetData sheetId="3">
        <row r="6">
          <cell r="I6">
            <v>7204.5423333333338</v>
          </cell>
          <cell r="J6">
            <v>7308.8026666666665</v>
          </cell>
          <cell r="K6">
            <v>7412.7266666666665</v>
          </cell>
          <cell r="L6">
            <v>7516.4350000000004</v>
          </cell>
          <cell r="X6">
            <v>78.745252874520205</v>
          </cell>
          <cell r="Y6">
            <v>79.199077682842997</v>
          </cell>
          <cell r="Z6">
            <v>79.605497004337792</v>
          </cell>
          <cell r="AA6">
            <v>79.983951791154723</v>
          </cell>
          <cell r="AB6">
            <v>80.330822996634907</v>
          </cell>
          <cell r="AC6">
            <v>80.646864986253377</v>
          </cell>
          <cell r="AD6">
            <v>80.933394621253285</v>
          </cell>
        </row>
        <row r="7">
          <cell r="I7">
            <v>5762.4776666666667</v>
          </cell>
          <cell r="J7">
            <v>5871.221333333332</v>
          </cell>
          <cell r="K7">
            <v>5978.1316666666671</v>
          </cell>
          <cell r="L7">
            <v>6083.3059999999996</v>
          </cell>
          <cell r="X7">
            <v>66.921926042544627</v>
          </cell>
          <cell r="Y7">
            <v>63.927060534836791</v>
          </cell>
          <cell r="Z7">
            <v>66.189235243359818</v>
          </cell>
          <cell r="AA7">
            <v>65.814080089276402</v>
          </cell>
          <cell r="AB7">
            <v>67.201338687964068</v>
          </cell>
          <cell r="AC7">
            <v>69.853719626449603</v>
          </cell>
          <cell r="AD7">
            <v>71.38587691188529</v>
          </cell>
        </row>
        <row r="8">
          <cell r="I8">
            <v>3792.5216666666661</v>
          </cell>
          <cell r="J8">
            <v>3945.5393333333327</v>
          </cell>
          <cell r="K8">
            <v>4175.9473333333326</v>
          </cell>
          <cell r="L8">
            <v>4342.6213333333326</v>
          </cell>
          <cell r="X8">
            <v>58.604349441847049</v>
          </cell>
          <cell r="Y8">
            <v>56.56134613635129</v>
          </cell>
          <cell r="Z8">
            <v>58.787983658590981</v>
          </cell>
          <cell r="AA8">
            <v>57.651468555221584</v>
          </cell>
          <cell r="AB8">
            <v>58.604075790250135</v>
          </cell>
          <cell r="AC8">
            <v>61.678947073486434</v>
          </cell>
          <cell r="AD8">
            <v>63.762215260364464</v>
          </cell>
        </row>
        <row r="9">
          <cell r="I9">
            <v>3322.1529999999998</v>
          </cell>
          <cell r="J9">
            <v>3440.7750000000001</v>
          </cell>
          <cell r="K9">
            <v>3687.2486666666664</v>
          </cell>
          <cell r="L9">
            <v>3878.8506666666667</v>
          </cell>
          <cell r="X9">
            <v>12.428767294945056</v>
          </cell>
          <cell r="Y9">
            <v>11.522069611239177</v>
          </cell>
          <cell r="Z9">
            <v>11.181947728991396</v>
          </cell>
          <cell r="AA9">
            <v>12.402539559211483</v>
          </cell>
          <cell r="AB9">
            <v>12.793282675845417</v>
          </cell>
          <cell r="AC9">
            <v>11.702701869962921</v>
          </cell>
          <cell r="AD9">
            <v>10.679509703202307</v>
          </cell>
        </row>
        <row r="10">
          <cell r="I10">
            <v>470.36899999999997</v>
          </cell>
          <cell r="J10">
            <v>504.76399999999995</v>
          </cell>
          <cell r="K10">
            <v>488.69866666666667</v>
          </cell>
          <cell r="L10">
            <v>463.77066666666661</v>
          </cell>
          <cell r="X10">
            <v>11.650147640754449</v>
          </cell>
          <cell r="Y10">
            <v>10.86616301653974</v>
          </cell>
          <cell r="Z10">
            <v>10.617838763205127</v>
          </cell>
          <cell r="AA10">
            <v>11.914394688142851</v>
          </cell>
          <cell r="AB10">
            <v>12.09179851879988</v>
          </cell>
          <cell r="AC10">
            <v>11.351771518191246</v>
          </cell>
          <cell r="AD10">
            <v>10.11544947045809</v>
          </cell>
        </row>
        <row r="11">
          <cell r="I11">
            <v>451.85599999999999</v>
          </cell>
          <cell r="J11">
            <v>477.08666666666659</v>
          </cell>
          <cell r="K11">
            <v>474.04400000000004</v>
          </cell>
          <cell r="L11">
            <v>439.27566666666667</v>
          </cell>
          <cell r="X11">
            <v>0.77861965419060586</v>
          </cell>
          <cell r="Y11">
            <v>0.65589718278945675</v>
          </cell>
          <cell r="Z11">
            <v>0.56412678631906998</v>
          </cell>
          <cell r="AA11">
            <v>0.48814487106863386</v>
          </cell>
          <cell r="AB11">
            <v>0.70148415704553457</v>
          </cell>
          <cell r="AC11">
            <v>0.35093035177167786</v>
          </cell>
          <cell r="AD11">
            <v>0.56406023274421668</v>
          </cell>
        </row>
        <row r="12">
          <cell r="I12">
            <v>18.513000000000002</v>
          </cell>
          <cell r="J12">
            <v>27.677333333333333</v>
          </cell>
          <cell r="K12">
            <v>14.654666666666666</v>
          </cell>
          <cell r="L12">
            <v>24.495000000000001</v>
          </cell>
          <cell r="X12">
            <v>31.846438927035216</v>
          </cell>
          <cell r="Y12">
            <v>28.622587680412199</v>
          </cell>
          <cell r="Z12">
            <v>33.220761027635277</v>
          </cell>
          <cell r="AA12">
            <v>23.346577233353539</v>
          </cell>
          <cell r="AB12">
            <v>29.765073097737886</v>
          </cell>
          <cell r="AC12">
            <v>33.560305118790616</v>
          </cell>
          <cell r="AD12">
            <v>32.182274853345113</v>
          </cell>
        </row>
        <row r="13">
          <cell r="I13">
            <v>1969.9560000000001</v>
          </cell>
          <cell r="J13">
            <v>1925.682</v>
          </cell>
          <cell r="K13">
            <v>1802.1843333333334</v>
          </cell>
          <cell r="L13">
            <v>1740.6846666666668</v>
          </cell>
          <cell r="X13">
            <v>13.445007548429059</v>
          </cell>
          <cell r="Y13">
            <v>8.5451766031965111</v>
          </cell>
          <cell r="Z13">
            <v>11.101969177784673</v>
          </cell>
          <cell r="AA13">
            <v>5.7058078771687972</v>
          </cell>
          <cell r="AB13">
            <v>8.3363085638144288</v>
          </cell>
          <cell r="AC13">
            <v>11.755232864526871</v>
          </cell>
          <cell r="AD13">
            <v>11.086990162009677</v>
          </cell>
        </row>
        <row r="14">
          <cell r="I14">
            <v>775.67433333333338</v>
          </cell>
          <cell r="J14">
            <v>813.81666666666661</v>
          </cell>
          <cell r="K14">
            <v>796.36233333333337</v>
          </cell>
          <cell r="L14">
            <v>614.03766666666661</v>
          </cell>
          <cell r="X14">
            <v>3.082577381151832</v>
          </cell>
          <cell r="Y14">
            <v>19.82000475113216</v>
          </cell>
          <cell r="Z14">
            <v>23.135132476504292</v>
          </cell>
          <cell r="AA14">
            <v>15.541814087636505</v>
          </cell>
          <cell r="AB14">
            <v>20.912105130029541</v>
          </cell>
          <cell r="AC14">
            <v>21.66855233327496</v>
          </cell>
          <cell r="AD14">
            <v>19.61987782494506</v>
          </cell>
        </row>
        <row r="15">
          <cell r="I15">
            <v>883.19366666666667</v>
          </cell>
          <cell r="J15">
            <v>723.03300000000002</v>
          </cell>
          <cell r="K15">
            <v>593.27966666666669</v>
          </cell>
          <cell r="L15">
            <v>647.55233333333331</v>
          </cell>
          <cell r="X15">
            <v>24.87366422182329</v>
          </cell>
          <cell r="Y15">
            <v>24.321664823814697</v>
          </cell>
          <cell r="Z15">
            <v>27.887770561353019</v>
          </cell>
          <cell r="AA15">
            <v>20.401263363470129</v>
          </cell>
          <cell r="AB15">
            <v>25.100379179255427</v>
          </cell>
          <cell r="AC15">
            <v>28.151584287222022</v>
          </cell>
          <cell r="AD15">
            <v>26.823706480202748</v>
          </cell>
        </row>
        <row r="16">
          <cell r="I16">
            <v>311.08766666666673</v>
          </cell>
          <cell r="J16">
            <v>388.83233333333328</v>
          </cell>
          <cell r="K16">
            <v>412.54233333333332</v>
          </cell>
          <cell r="L16">
            <v>530.83433333333335</v>
          </cell>
          <cell r="X16">
            <v>10.829363274287742</v>
          </cell>
          <cell r="Y16">
            <v>8.1192782646245085</v>
          </cell>
          <cell r="Z16">
            <v>13.340940918785682</v>
          </cell>
          <cell r="AA16">
            <v>10.385429571265909</v>
          </cell>
          <cell r="AB16">
            <v>13.908136597801843</v>
          </cell>
          <cell r="AC16">
            <v>14.3717649057196</v>
          </cell>
          <cell r="AD16">
            <v>13.58718512873638</v>
          </cell>
        </row>
        <row r="17">
          <cell r="I17">
            <v>885.42399999999998</v>
          </cell>
          <cell r="J17">
            <v>1174.3926666666666</v>
          </cell>
          <cell r="K17">
            <v>1401.4606666666666</v>
          </cell>
          <cell r="L17">
            <v>1397.5543333333335</v>
          </cell>
          <cell r="X17">
            <v>5.1151680506600812</v>
          </cell>
          <cell r="Y17">
            <v>2.6501491411255671</v>
          </cell>
          <cell r="Z17">
            <v>5.5524681482479421</v>
          </cell>
          <cell r="AA17">
            <v>3.0483323980131072</v>
          </cell>
          <cell r="AB17">
            <v>4.465718163752519</v>
          </cell>
          <cell r="AC17">
            <v>5.9469300458929801</v>
          </cell>
          <cell r="AD17">
            <v>5.6232855977004377</v>
          </cell>
        </row>
        <row r="18">
          <cell r="I18">
            <v>216.39400000000001</v>
          </cell>
          <cell r="J18">
            <v>328.91233333333332</v>
          </cell>
          <cell r="K18">
            <v>490.8923333333334</v>
          </cell>
          <cell r="L18">
            <v>481.46600000000007</v>
          </cell>
          <cell r="X18">
            <v>1.2697977002651704</v>
          </cell>
          <cell r="Y18">
            <v>5.8092379025897447</v>
          </cell>
          <cell r="Z18">
            <v>9.3442231045168</v>
          </cell>
          <cell r="AA18">
            <v>7.1609522775743324</v>
          </cell>
          <cell r="AB18">
            <v>9.4846010912914505</v>
          </cell>
          <cell r="AC18">
            <v>9.3109411820487527</v>
          </cell>
          <cell r="AD18">
            <v>7.9778158568434563</v>
          </cell>
        </row>
        <row r="19">
          <cell r="I19">
            <v>589.42666666666662</v>
          </cell>
          <cell r="J19">
            <v>825.09533333333331</v>
          </cell>
          <cell r="K19">
            <v>904.86733333333325</v>
          </cell>
          <cell r="L19">
            <v>852.01699999999994</v>
          </cell>
          <cell r="X19">
            <v>8.385232895085327</v>
          </cell>
          <cell r="Y19">
            <v>6.6282340734482874</v>
          </cell>
          <cell r="Z19">
            <v>10.576815896699362</v>
          </cell>
          <cell r="AA19">
            <v>8.8737089175056383</v>
          </cell>
          <cell r="AB19">
            <v>11.490258450513485</v>
          </cell>
          <cell r="AC19">
            <v>11.349233172002011</v>
          </cell>
          <cell r="AD19">
            <v>10.585572585037733</v>
          </cell>
        </row>
        <row r="20">
          <cell r="I20">
            <v>773.72233333333327</v>
          </cell>
          <cell r="J20">
            <v>990.34533333333331</v>
          </cell>
          <cell r="K20">
            <v>1175.5953333333334</v>
          </cell>
          <cell r="L20">
            <v>1164.8520000000001</v>
          </cell>
        </row>
        <row r="21">
          <cell r="I21">
            <v>393.86966666666666</v>
          </cell>
          <cell r="J21">
            <v>548.75100000000009</v>
          </cell>
          <cell r="K21">
            <v>600.15733333333333</v>
          </cell>
          <cell r="L21">
            <v>590.04</v>
          </cell>
        </row>
        <row r="22">
          <cell r="I22">
            <v>115.60866666666665</v>
          </cell>
          <cell r="J22">
            <v>176.19666666666669</v>
          </cell>
          <cell r="K22">
            <v>248.34066666666664</v>
          </cell>
          <cell r="L22">
            <v>244.19800000000001</v>
          </cell>
        </row>
        <row r="23">
          <cell r="I23">
            <v>271.58066666666667</v>
          </cell>
          <cell r="J23">
            <v>374.21866666666671</v>
          </cell>
          <cell r="K23">
            <v>388.82</v>
          </cell>
          <cell r="L23">
            <v>346.44633333333331</v>
          </cell>
        </row>
        <row r="24">
          <cell r="I24">
            <v>336.53733333333338</v>
          </cell>
          <cell r="J24">
            <v>453.35266666666666</v>
          </cell>
          <cell r="K24">
            <v>473.93799999999993</v>
          </cell>
          <cell r="L24">
            <v>459.69133333333326</v>
          </cell>
        </row>
        <row r="33">
          <cell r="I33">
            <v>6.1019999999999994</v>
          </cell>
          <cell r="J33">
            <v>1.9850000000000001</v>
          </cell>
          <cell r="K33">
            <v>0.83633333333333326</v>
          </cell>
          <cell r="L33">
            <v>0</v>
          </cell>
        </row>
        <row r="34">
          <cell r="I34">
            <v>31.24666666666667</v>
          </cell>
          <cell r="J34">
            <v>18.980333333333334</v>
          </cell>
          <cell r="K34">
            <v>16.619666666666664</v>
          </cell>
          <cell r="L34">
            <v>29.009666666666664</v>
          </cell>
        </row>
        <row r="35">
          <cell r="I35">
            <v>8.4169999999999998</v>
          </cell>
          <cell r="J35">
            <v>9.5616666666666656</v>
          </cell>
          <cell r="K35">
            <v>18.397333333333336</v>
          </cell>
          <cell r="L35">
            <v>13.809666666666667</v>
          </cell>
        </row>
        <row r="36">
          <cell r="I36">
            <v>567.67833333333328</v>
          </cell>
          <cell r="J36">
            <v>559.74199999999996</v>
          </cell>
          <cell r="K36">
            <v>604.46699999999998</v>
          </cell>
          <cell r="L36">
            <v>619.17200000000003</v>
          </cell>
        </row>
        <row r="37">
          <cell r="I37">
            <v>14.217666666666668</v>
          </cell>
          <cell r="J37">
            <v>9.9706666666666663</v>
          </cell>
          <cell r="K37">
            <v>13.410333333333334</v>
          </cell>
          <cell r="L37">
            <v>12.086333333333334</v>
          </cell>
        </row>
        <row r="38">
          <cell r="I38">
            <v>179.81600000000003</v>
          </cell>
          <cell r="J38">
            <v>179.958</v>
          </cell>
          <cell r="K38">
            <v>243.63</v>
          </cell>
          <cell r="L38">
            <v>275.16000000000003</v>
          </cell>
        </row>
        <row r="39">
          <cell r="I39">
            <v>902.44066666666674</v>
          </cell>
          <cell r="J39">
            <v>974.06133333333344</v>
          </cell>
          <cell r="K39">
            <v>1027.2296666666666</v>
          </cell>
          <cell r="L39">
            <v>1081.8483333333334</v>
          </cell>
        </row>
        <row r="40">
          <cell r="I40">
            <v>282.19233333333335</v>
          </cell>
          <cell r="J40">
            <v>340.47033333333331</v>
          </cell>
          <cell r="K40">
            <v>362.0796666666667</v>
          </cell>
          <cell r="L40">
            <v>409.84400000000005</v>
          </cell>
        </row>
        <row r="41">
          <cell r="I41">
            <v>98.939000000000007</v>
          </cell>
          <cell r="J41">
            <v>110.82099999999998</v>
          </cell>
          <cell r="K41">
            <v>88.350999999999999</v>
          </cell>
          <cell r="L41">
            <v>123.92</v>
          </cell>
        </row>
        <row r="42">
          <cell r="I42">
            <v>436.73</v>
          </cell>
          <cell r="J42">
            <v>449.94166666666661</v>
          </cell>
          <cell r="K42">
            <v>468.54333333333335</v>
          </cell>
          <cell r="L42">
            <v>444.42333333333335</v>
          </cell>
        </row>
        <row r="43">
          <cell r="I43">
            <v>794.37333333333333</v>
          </cell>
          <cell r="J43">
            <v>785.2833333333333</v>
          </cell>
          <cell r="K43">
            <v>843.68400000000008</v>
          </cell>
          <cell r="L43">
            <v>869.57699999999988</v>
          </cell>
        </row>
        <row r="53">
          <cell r="K53">
            <v>3322.1529999999998</v>
          </cell>
          <cell r="L53">
            <v>3440.7750000000001</v>
          </cell>
          <cell r="M53">
            <v>3687.2486666666664</v>
          </cell>
          <cell r="N53">
            <v>3878.8506666666667</v>
          </cell>
        </row>
        <row r="54">
          <cell r="K54">
            <v>1740.3483333333334</v>
          </cell>
          <cell r="L54">
            <v>1740.3879999999999</v>
          </cell>
          <cell r="M54">
            <v>1833.0896666666667</v>
          </cell>
          <cell r="N54">
            <v>1932.4586666666667</v>
          </cell>
        </row>
        <row r="55">
          <cell r="K55">
            <v>139.09</v>
          </cell>
          <cell r="L55">
            <v>151.43933333333334</v>
          </cell>
          <cell r="M55">
            <v>151.97400000000002</v>
          </cell>
          <cell r="N55">
            <v>172.32900000000004</v>
          </cell>
        </row>
        <row r="56">
          <cell r="K56">
            <v>129.065</v>
          </cell>
          <cell r="L56">
            <v>144.61066666666667</v>
          </cell>
          <cell r="M56">
            <v>161.13733333333332</v>
          </cell>
          <cell r="N56">
            <v>145.85299999999998</v>
          </cell>
        </row>
        <row r="57">
          <cell r="K57">
            <v>1055.2596666666668</v>
          </cell>
          <cell r="L57">
            <v>1170.4246666666666</v>
          </cell>
          <cell r="M57">
            <v>1249.893</v>
          </cell>
          <cell r="N57">
            <v>1316.3416666666669</v>
          </cell>
        </row>
        <row r="58">
          <cell r="K58">
            <v>170.19233333333332</v>
          </cell>
          <cell r="L58">
            <v>153.52199999999999</v>
          </cell>
          <cell r="M58">
            <v>185.51866666666669</v>
          </cell>
          <cell r="N58">
            <v>189.91766666666663</v>
          </cell>
        </row>
        <row r="59">
          <cell r="K59">
            <v>79.688999999999993</v>
          </cell>
          <cell r="L59">
            <v>74.353333333333339</v>
          </cell>
          <cell r="M59">
            <v>82.177000000000007</v>
          </cell>
          <cell r="N59">
            <v>103.67399999999999</v>
          </cell>
        </row>
        <row r="60">
          <cell r="K60">
            <v>4.9220000000000006</v>
          </cell>
          <cell r="L60">
            <v>3.0286666666666666</v>
          </cell>
          <cell r="M60">
            <v>15.264000000000001</v>
          </cell>
          <cell r="N60">
            <v>11.79</v>
          </cell>
        </row>
        <row r="61">
          <cell r="K61">
            <v>1.8123333333333334</v>
          </cell>
          <cell r="L61">
            <v>0</v>
          </cell>
          <cell r="M61">
            <v>0.78100000000000003</v>
          </cell>
          <cell r="N61">
            <v>0.74833333333333341</v>
          </cell>
        </row>
        <row r="62">
          <cell r="K62">
            <v>1.774</v>
          </cell>
          <cell r="L62">
            <v>3.0076666666666667</v>
          </cell>
          <cell r="M62">
            <v>7.4139999999999988</v>
          </cell>
          <cell r="N62">
            <v>5.7383333333333333</v>
          </cell>
        </row>
        <row r="73">
          <cell r="I73">
            <v>1879.4383333333333</v>
          </cell>
          <cell r="J73">
            <v>1891.8273333333332</v>
          </cell>
          <cell r="K73">
            <v>1985.0636666666667</v>
          </cell>
          <cell r="L73">
            <v>2104.7876666666666</v>
          </cell>
        </row>
        <row r="74">
          <cell r="I74">
            <v>1442.7146666666665</v>
          </cell>
          <cell r="J74">
            <v>1548.9476666666669</v>
          </cell>
          <cell r="K74">
            <v>1702.1849999999997</v>
          </cell>
          <cell r="L74">
            <v>1774.0630000000001</v>
          </cell>
        </row>
        <row r="84">
          <cell r="K84">
            <v>411.36233333333331</v>
          </cell>
          <cell r="L84">
            <v>456.238</v>
          </cell>
          <cell r="M84">
            <v>450.11933333333332</v>
          </cell>
          <cell r="N84">
            <v>1224.0883333333334</v>
          </cell>
        </row>
        <row r="85">
          <cell r="K85">
            <v>3.86</v>
          </cell>
          <cell r="L85">
            <v>0</v>
          </cell>
          <cell r="M85">
            <v>1.476</v>
          </cell>
          <cell r="N85">
            <v>0.68166666666666664</v>
          </cell>
        </row>
        <row r="86">
          <cell r="K86">
            <v>6.1613333333333342</v>
          </cell>
          <cell r="L86">
            <v>2.3596666666666666</v>
          </cell>
          <cell r="M86">
            <v>7.2703333333333333</v>
          </cell>
          <cell r="N86">
            <v>19.328666666666667</v>
          </cell>
        </row>
        <row r="87">
          <cell r="K87">
            <v>0</v>
          </cell>
          <cell r="L87">
            <v>0</v>
          </cell>
          <cell r="M87">
            <v>0</v>
          </cell>
          <cell r="N87">
            <v>3.6970000000000005</v>
          </cell>
        </row>
        <row r="88">
          <cell r="K88">
            <v>71.672666666666672</v>
          </cell>
          <cell r="L88">
            <v>77.284666666666666</v>
          </cell>
          <cell r="M88">
            <v>88.935000000000002</v>
          </cell>
          <cell r="N88">
            <v>203.154</v>
          </cell>
        </row>
        <row r="89">
          <cell r="K89">
            <v>0</v>
          </cell>
          <cell r="L89">
            <v>2.0710000000000002</v>
          </cell>
          <cell r="M89">
            <v>1.1903333333333332</v>
          </cell>
          <cell r="N89">
            <v>7.5480000000000009</v>
          </cell>
        </row>
        <row r="90">
          <cell r="K90">
            <v>38.864333333333335</v>
          </cell>
          <cell r="L90">
            <v>29.087999999999997</v>
          </cell>
          <cell r="M90">
            <v>41.974333333333334</v>
          </cell>
          <cell r="N90">
            <v>122.25466666666665</v>
          </cell>
        </row>
        <row r="91">
          <cell r="K91">
            <v>102.87933333333335</v>
          </cell>
          <cell r="L91">
            <v>121.69433333333332</v>
          </cell>
          <cell r="M91">
            <v>112.44633333333336</v>
          </cell>
          <cell r="N91">
            <v>349.52433333333329</v>
          </cell>
        </row>
        <row r="92">
          <cell r="K92">
            <v>32.18</v>
          </cell>
          <cell r="L92">
            <v>50.184000000000005</v>
          </cell>
          <cell r="M92">
            <v>35.174666666666667</v>
          </cell>
          <cell r="N92">
            <v>93.76700000000001</v>
          </cell>
        </row>
        <row r="93">
          <cell r="K93">
            <v>13.442</v>
          </cell>
          <cell r="L93">
            <v>13.916666666666666</v>
          </cell>
          <cell r="M93">
            <v>12.496666666666664</v>
          </cell>
          <cell r="N93">
            <v>15.816333333333333</v>
          </cell>
        </row>
        <row r="94">
          <cell r="K94">
            <v>38.736666666666672</v>
          </cell>
          <cell r="L94">
            <v>47.98</v>
          </cell>
          <cell r="M94">
            <v>50.645999999999994</v>
          </cell>
          <cell r="N94">
            <v>100.71166666666666</v>
          </cell>
        </row>
        <row r="95">
          <cell r="K95">
            <v>103.56533333333334</v>
          </cell>
          <cell r="L95">
            <v>111.65933333333334</v>
          </cell>
          <cell r="M95">
            <v>98.509</v>
          </cell>
          <cell r="N95">
            <v>307.60599999999999</v>
          </cell>
        </row>
      </sheetData>
      <sheetData sheetId="4">
        <row r="5">
          <cell r="N5" t="str">
            <v>Medellín</v>
          </cell>
          <cell r="O5">
            <v>81.238183511197505</v>
          </cell>
          <cell r="P5">
            <v>81.620835128373457</v>
          </cell>
          <cell r="Q5">
            <v>82.036317342799364</v>
          </cell>
          <cell r="R5">
            <v>82.430443640593651</v>
          </cell>
          <cell r="S5">
            <v>82.788519717151615</v>
          </cell>
          <cell r="T5">
            <v>83.107002700108623</v>
          </cell>
          <cell r="U5">
            <v>83.386287083501102</v>
          </cell>
          <cell r="V5">
            <v>83.648887456483919</v>
          </cell>
          <cell r="W5">
            <v>1</v>
          </cell>
        </row>
        <row r="6">
          <cell r="N6" t="str">
            <v>Manizales</v>
          </cell>
          <cell r="O6">
            <v>81.727865769672206</v>
          </cell>
          <cell r="P6">
            <v>81.993051926720128</v>
          </cell>
          <cell r="Q6">
            <v>82.206895502223915</v>
          </cell>
          <cell r="R6">
            <v>82.460774095912527</v>
          </cell>
          <cell r="S6">
            <v>82.687612744533595</v>
          </cell>
          <cell r="T6">
            <v>82.8916469870247</v>
          </cell>
          <cell r="U6">
            <v>83.055686983070871</v>
          </cell>
          <cell r="V6">
            <v>83.328744831790445</v>
          </cell>
          <cell r="W6">
            <v>2</v>
          </cell>
        </row>
        <row r="7">
          <cell r="N7" t="str">
            <v>Popayán</v>
          </cell>
          <cell r="Q7">
            <v>80.471464163289838</v>
          </cell>
          <cell r="R7">
            <v>80.952033156039022</v>
          </cell>
          <cell r="S7">
            <v>81.459897091640087</v>
          </cell>
          <cell r="T7">
            <v>81.94618709047819</v>
          </cell>
          <cell r="U7">
            <v>82.377835308314559</v>
          </cell>
          <cell r="V7">
            <v>82.520017771909522</v>
          </cell>
          <cell r="W7">
            <v>3</v>
          </cell>
        </row>
        <row r="8">
          <cell r="N8" t="str">
            <v>Pereira</v>
          </cell>
          <cell r="O8">
            <v>79.108580840904736</v>
          </cell>
          <cell r="P8">
            <v>79.554822227570753</v>
          </cell>
          <cell r="Q8">
            <v>80.055066529134578</v>
          </cell>
          <cell r="R8">
            <v>80.498362684033978</v>
          </cell>
          <cell r="S8">
            <v>80.907223289931608</v>
          </cell>
          <cell r="T8">
            <v>81.265034278576579</v>
          </cell>
          <cell r="U8">
            <v>81.562980336886028</v>
          </cell>
          <cell r="V8">
            <v>81.733605162917939</v>
          </cell>
          <cell r="W8">
            <v>4</v>
          </cell>
        </row>
        <row r="9">
          <cell r="N9" t="str">
            <v>Bucaramanga</v>
          </cell>
          <cell r="O9">
            <v>78.965651708455695</v>
          </cell>
          <cell r="P9">
            <v>79.371111744720892</v>
          </cell>
          <cell r="Q9">
            <v>79.816642545754391</v>
          </cell>
          <cell r="R9">
            <v>80.250228013708735</v>
          </cell>
          <cell r="S9">
            <v>80.673814026955483</v>
          </cell>
          <cell r="T9">
            <v>81.061598973125029</v>
          </cell>
          <cell r="U9">
            <v>81.394715861564194</v>
          </cell>
          <cell r="V9">
            <v>81.677350427350433</v>
          </cell>
          <cell r="W9">
            <v>5</v>
          </cell>
        </row>
        <row r="10">
          <cell r="N10" t="str">
            <v>Cali</v>
          </cell>
          <cell r="O10">
            <v>78.772553075117528</v>
          </cell>
          <cell r="P10">
            <v>79.087598848781525</v>
          </cell>
          <cell r="Q10">
            <v>79.498394752704968</v>
          </cell>
          <cell r="R10">
            <v>79.879437877875176</v>
          </cell>
          <cell r="S10">
            <v>80.262625464805907</v>
          </cell>
          <cell r="T10">
            <v>80.612101066075965</v>
          </cell>
          <cell r="U10">
            <v>80.900796510085925</v>
          </cell>
          <cell r="V10">
            <v>81.224903368367634</v>
          </cell>
          <cell r="W10">
            <v>6</v>
          </cell>
        </row>
        <row r="11">
          <cell r="N11" t="str">
            <v>Armenia</v>
          </cell>
          <cell r="Q11">
            <v>79.680782641075126</v>
          </cell>
          <cell r="R11">
            <v>80.063034376814286</v>
          </cell>
          <cell r="S11">
            <v>80.402313343555903</v>
          </cell>
          <cell r="T11">
            <v>80.686815145824937</v>
          </cell>
          <cell r="U11">
            <v>80.914580597577697</v>
          </cell>
          <cell r="V11">
            <v>81.139047341368553</v>
          </cell>
          <cell r="W11">
            <v>7</v>
          </cell>
        </row>
        <row r="12">
          <cell r="N12" t="str">
            <v>Pasto</v>
          </cell>
          <cell r="O12">
            <v>77.856732994779847</v>
          </cell>
          <cell r="P12">
            <v>78.295564099287986</v>
          </cell>
          <cell r="Q12">
            <v>78.775801539962444</v>
          </cell>
          <cell r="R12">
            <v>79.248672585373242</v>
          </cell>
          <cell r="S12">
            <v>79.773773372775707</v>
          </cell>
          <cell r="T12">
            <v>80.306179669527296</v>
          </cell>
          <cell r="U12">
            <v>80.815055457622876</v>
          </cell>
          <cell r="V12">
            <v>81.098277822830241</v>
          </cell>
          <cell r="W12">
            <v>8</v>
          </cell>
        </row>
        <row r="13">
          <cell r="N13" t="str">
            <v>Bogotá</v>
          </cell>
          <cell r="O13">
            <v>78.302707665004036</v>
          </cell>
          <cell r="P13">
            <v>78.745252874520205</v>
          </cell>
          <cell r="Q13">
            <v>79.199077682842997</v>
          </cell>
          <cell r="R13">
            <v>79.605497004337792</v>
          </cell>
          <cell r="S13">
            <v>79.983951791154723</v>
          </cell>
          <cell r="T13">
            <v>80.330822996634907</v>
          </cell>
          <cell r="U13">
            <v>80.646864986253377</v>
          </cell>
          <cell r="V13">
            <v>80.933394621253285</v>
          </cell>
          <cell r="W13">
            <v>9</v>
          </cell>
        </row>
        <row r="14">
          <cell r="N14" t="str">
            <v>Neiva</v>
          </cell>
          <cell r="Q14">
            <v>77.556752733523538</v>
          </cell>
          <cell r="R14">
            <v>78.109856731512053</v>
          </cell>
          <cell r="S14">
            <v>78.696898579031966</v>
          </cell>
          <cell r="T14">
            <v>79.254958001668285</v>
          </cell>
          <cell r="U14">
            <v>79.746975942009797</v>
          </cell>
          <cell r="V14">
            <v>80.071037655672697</v>
          </cell>
          <cell r="W14">
            <v>10</v>
          </cell>
        </row>
        <row r="15">
          <cell r="N15" t="str">
            <v>Ibagué</v>
          </cell>
          <cell r="O15">
            <v>77.208120375996288</v>
          </cell>
          <cell r="P15">
            <v>77.494716572527309</v>
          </cell>
          <cell r="Q15">
            <v>77.839806079207563</v>
          </cell>
          <cell r="R15">
            <v>78.213580773773046</v>
          </cell>
          <cell r="S15">
            <v>78.601683939589762</v>
          </cell>
          <cell r="T15">
            <v>78.963592817116066</v>
          </cell>
          <cell r="U15">
            <v>79.278603531974383</v>
          </cell>
          <cell r="V15">
            <v>79.687614408683146</v>
          </cell>
          <cell r="W15">
            <v>11</v>
          </cell>
        </row>
        <row r="16">
          <cell r="N16" t="str">
            <v>Tunja</v>
          </cell>
          <cell r="Q16">
            <v>77.166838295258017</v>
          </cell>
          <cell r="R16">
            <v>77.424710573212479</v>
          </cell>
          <cell r="S16">
            <v>77.744165675376777</v>
          </cell>
          <cell r="T16">
            <v>78.109803311060205</v>
          </cell>
          <cell r="U16">
            <v>78.475340832074707</v>
          </cell>
          <cell r="V16">
            <v>79.100747240261001</v>
          </cell>
          <cell r="W16">
            <v>12</v>
          </cell>
        </row>
        <row r="17">
          <cell r="N17" t="str">
            <v>Colombia</v>
          </cell>
          <cell r="O17">
            <v>76.458659444694419</v>
          </cell>
          <cell r="P17">
            <v>76.86407576084963</v>
          </cell>
          <cell r="Q17">
            <v>77.264469660212399</v>
          </cell>
          <cell r="R17">
            <v>77.663416457953659</v>
          </cell>
          <cell r="S17">
            <v>78.047604003126168</v>
          </cell>
          <cell r="T17">
            <v>78.397656246799812</v>
          </cell>
          <cell r="U17">
            <v>78.692456709970543</v>
          </cell>
          <cell r="V17">
            <v>78.968551847066678</v>
          </cell>
          <cell r="W17" t="str">
            <v/>
          </cell>
        </row>
        <row r="18">
          <cell r="N18" t="str">
            <v>Barranquilla</v>
          </cell>
          <cell r="O18">
            <v>76.387728166445029</v>
          </cell>
          <cell r="P18">
            <v>76.617473142487171</v>
          </cell>
          <cell r="Q18">
            <v>76.934281206089182</v>
          </cell>
          <cell r="R18">
            <v>77.262438111308967</v>
          </cell>
          <cell r="S18">
            <v>77.600680246421277</v>
          </cell>
          <cell r="T18">
            <v>77.922022188249983</v>
          </cell>
          <cell r="U18">
            <v>78.211793306329042</v>
          </cell>
          <cell r="V18">
            <v>78.611283570414997</v>
          </cell>
          <cell r="W18">
            <v>13</v>
          </cell>
        </row>
        <row r="19">
          <cell r="N19" t="str">
            <v>Cartagena</v>
          </cell>
          <cell r="O19">
            <v>76.176524154802593</v>
          </cell>
          <cell r="P19">
            <v>76.423725932291802</v>
          </cell>
          <cell r="Q19">
            <v>76.713977664807857</v>
          </cell>
          <cell r="R19">
            <v>77.033776691109082</v>
          </cell>
          <cell r="S19">
            <v>77.401734370072361</v>
          </cell>
          <cell r="T19">
            <v>77.780222644178863</v>
          </cell>
          <cell r="U19">
            <v>78.134496329739775</v>
          </cell>
          <cell r="V19">
            <v>78.567313852228096</v>
          </cell>
          <cell r="W19">
            <v>14</v>
          </cell>
        </row>
        <row r="20">
          <cell r="N20" t="str">
            <v>Villavicencio</v>
          </cell>
          <cell r="O20">
            <v>75.994484901520138</v>
          </cell>
          <cell r="P20">
            <v>76.325379250778724</v>
          </cell>
          <cell r="Q20">
            <v>76.630887921165808</v>
          </cell>
          <cell r="R20">
            <v>76.950980980484772</v>
          </cell>
          <cell r="S20">
            <v>77.250876216944448</v>
          </cell>
          <cell r="T20">
            <v>77.516642332153737</v>
          </cell>
          <cell r="U20">
            <v>77.736303605947825</v>
          </cell>
          <cell r="V20">
            <v>78.044281600361373</v>
          </cell>
          <cell r="W20">
            <v>15</v>
          </cell>
        </row>
        <row r="21">
          <cell r="N21" t="str">
            <v>Sincelejo</v>
          </cell>
          <cell r="Q21">
            <v>75.72621882311978</v>
          </cell>
          <cell r="R21">
            <v>76.203205064018576</v>
          </cell>
          <cell r="S21">
            <v>76.692447504322587</v>
          </cell>
          <cell r="T21">
            <v>77.144238213873706</v>
          </cell>
          <cell r="U21">
            <v>77.52508305670824</v>
          </cell>
          <cell r="V21">
            <v>77.908882467620046</v>
          </cell>
          <cell r="W21">
            <v>16</v>
          </cell>
        </row>
        <row r="22">
          <cell r="N22" t="str">
            <v>Montería</v>
          </cell>
          <cell r="O22">
            <v>75.638312201692472</v>
          </cell>
          <cell r="P22">
            <v>75.990046925251917</v>
          </cell>
          <cell r="Q22">
            <v>76.330706936825365</v>
          </cell>
          <cell r="R22">
            <v>76.677324795004722</v>
          </cell>
          <cell r="S22">
            <v>77.015239393734774</v>
          </cell>
          <cell r="T22">
            <v>77.32223365807836</v>
          </cell>
          <cell r="U22">
            <v>77.58806120786177</v>
          </cell>
          <cell r="V22">
            <v>77.893089233503105</v>
          </cell>
          <cell r="W22">
            <v>17</v>
          </cell>
        </row>
        <row r="23">
          <cell r="N23" t="str">
            <v>Cúcuta</v>
          </cell>
          <cell r="O23">
            <v>74.591548718292785</v>
          </cell>
          <cell r="P23">
            <v>74.942256903865783</v>
          </cell>
          <cell r="Q23">
            <v>75.4157609609708</v>
          </cell>
          <cell r="R23">
            <v>75.882254136976741</v>
          </cell>
          <cell r="S23">
            <v>76.399156117394469</v>
          </cell>
          <cell r="T23">
            <v>76.911807074220079</v>
          </cell>
          <cell r="U23">
            <v>77.377322378680816</v>
          </cell>
          <cell r="V23">
            <v>77.803572353714145</v>
          </cell>
          <cell r="W23">
            <v>18</v>
          </cell>
        </row>
        <row r="24">
          <cell r="N24" t="str">
            <v>Florencia</v>
          </cell>
          <cell r="Q24">
            <v>73.521455976181471</v>
          </cell>
          <cell r="R24">
            <v>73.93154208872717</v>
          </cell>
          <cell r="S24">
            <v>74.354290289397525</v>
          </cell>
          <cell r="T24">
            <v>74.756836344167056</v>
          </cell>
          <cell r="U24">
            <v>75.134959711892193</v>
          </cell>
          <cell r="V24">
            <v>75.571707102126666</v>
          </cell>
          <cell r="W24">
            <v>19</v>
          </cell>
        </row>
        <row r="25">
          <cell r="N25" t="str">
            <v>Valledupar</v>
          </cell>
          <cell r="Q25">
            <v>73.162621184767389</v>
          </cell>
          <cell r="R25">
            <v>73.579732116407499</v>
          </cell>
          <cell r="S25">
            <v>74.047408471525955</v>
          </cell>
          <cell r="T25">
            <v>74.512709438385855</v>
          </cell>
          <cell r="U25">
            <v>74.959174903308977</v>
          </cell>
          <cell r="V25">
            <v>75.49176671277344</v>
          </cell>
          <cell r="W25">
            <v>20</v>
          </cell>
        </row>
        <row r="26">
          <cell r="N26" t="str">
            <v>Santa Marta</v>
          </cell>
          <cell r="Q26">
            <v>73.465012117884925</v>
          </cell>
          <cell r="R26">
            <v>73.637097997728333</v>
          </cell>
          <cell r="S26">
            <v>73.903389909562733</v>
          </cell>
          <cell r="T26">
            <v>74.205358142998463</v>
          </cell>
          <cell r="U26">
            <v>74.508287823061011</v>
          </cell>
          <cell r="V26">
            <v>75.054653068851465</v>
          </cell>
          <cell r="W26">
            <v>21</v>
          </cell>
        </row>
        <row r="27">
          <cell r="N27" t="str">
            <v>Quibdó</v>
          </cell>
          <cell r="Q27">
            <v>67.100946607208186</v>
          </cell>
          <cell r="R27">
            <v>67.513219369382384</v>
          </cell>
          <cell r="S27">
            <v>67.912025716929364</v>
          </cell>
          <cell r="T27">
            <v>68.226078923891649</v>
          </cell>
          <cell r="U27">
            <v>68.411201952564298</v>
          </cell>
          <cell r="V27">
            <v>68.698614380567918</v>
          </cell>
          <cell r="W27">
            <v>22</v>
          </cell>
        </row>
        <row r="28">
          <cell r="N28" t="str">
            <v>Riohacha</v>
          </cell>
          <cell r="Q28">
            <v>68.692102792955694</v>
          </cell>
          <cell r="R28">
            <v>68.587139738594601</v>
          </cell>
          <cell r="S28">
            <v>68.442411736530346</v>
          </cell>
          <cell r="T28">
            <v>68.246734040877797</v>
          </cell>
          <cell r="U28">
            <v>68.042947086305659</v>
          </cell>
          <cell r="V28">
            <v>68.628250626914351</v>
          </cell>
          <cell r="W28">
            <v>23</v>
          </cell>
        </row>
        <row r="29">
          <cell r="N29" t="str">
            <v>San Andrés</v>
          </cell>
          <cell r="Q29">
            <v>78.528340851040696</v>
          </cell>
          <cell r="R29">
            <v>78.975136446331106</v>
          </cell>
          <cell r="S29">
            <v>79.374039682009482</v>
          </cell>
          <cell r="T29">
            <v>79.680636077521953</v>
          </cell>
          <cell r="U29">
            <v>79.942066682430834</v>
          </cell>
          <cell r="W29">
            <v>24</v>
          </cell>
        </row>
        <row r="38">
          <cell r="N38" t="str">
            <v>Bogotá</v>
          </cell>
          <cell r="O38">
            <v>66.028487724714552</v>
          </cell>
          <cell r="P38">
            <v>66.921926042544627</v>
          </cell>
          <cell r="Q38">
            <v>63.927060534836791</v>
          </cell>
          <cell r="R38">
            <v>66.189235243359818</v>
          </cell>
          <cell r="S38">
            <v>65.814080089276402</v>
          </cell>
          <cell r="T38">
            <v>67.201338687964068</v>
          </cell>
          <cell r="U38">
            <v>69.853719626449603</v>
          </cell>
          <cell r="V38">
            <v>71.38587691188529</v>
          </cell>
          <cell r="W38">
            <v>1</v>
          </cell>
        </row>
        <row r="39">
          <cell r="N39" t="str">
            <v>Bucaramanga</v>
          </cell>
          <cell r="O39">
            <v>65.103332305807527</v>
          </cell>
          <cell r="P39">
            <v>62.864331155883512</v>
          </cell>
          <cell r="Q39">
            <v>57.242655653891347</v>
          </cell>
          <cell r="R39">
            <v>61.387670230761337</v>
          </cell>
          <cell r="S39">
            <v>66.74094608610632</v>
          </cell>
          <cell r="T39">
            <v>71.629632674289553</v>
          </cell>
          <cell r="U39">
            <v>69.11020931174528</v>
          </cell>
          <cell r="V39">
            <v>70.082327526408633</v>
          </cell>
          <cell r="W39">
            <v>2</v>
          </cell>
        </row>
        <row r="40">
          <cell r="N40" t="str">
            <v>Ibagué</v>
          </cell>
          <cell r="O40">
            <v>67.840567057030668</v>
          </cell>
          <cell r="P40">
            <v>67.07831487170985</v>
          </cell>
          <cell r="Q40">
            <v>66.813006993508353</v>
          </cell>
          <cell r="R40">
            <v>69.121439967561955</v>
          </cell>
          <cell r="S40">
            <v>68.669039948313923</v>
          </cell>
          <cell r="T40">
            <v>66.548802204537822</v>
          </cell>
          <cell r="U40">
            <v>68.866316303814898</v>
          </cell>
          <cell r="V40">
            <v>68.741546097670408</v>
          </cell>
          <cell r="W40">
            <v>3</v>
          </cell>
        </row>
        <row r="41">
          <cell r="N41" t="str">
            <v>Montería</v>
          </cell>
          <cell r="O41">
            <v>65.716705818226302</v>
          </cell>
          <cell r="P41">
            <v>64.294241992764086</v>
          </cell>
          <cell r="Q41">
            <v>62.856678006212107</v>
          </cell>
          <cell r="R41">
            <v>65.805629778718583</v>
          </cell>
          <cell r="S41">
            <v>66.990755273509862</v>
          </cell>
          <cell r="T41">
            <v>64.727272224120895</v>
          </cell>
          <cell r="U41">
            <v>68.563263713303144</v>
          </cell>
          <cell r="V41">
            <v>67.757697944783033</v>
          </cell>
          <cell r="W41">
            <v>4</v>
          </cell>
        </row>
        <row r="42">
          <cell r="N42" t="str">
            <v>Pasto</v>
          </cell>
          <cell r="O42">
            <v>63.534307264458867</v>
          </cell>
          <cell r="P42">
            <v>63.897868713392327</v>
          </cell>
          <cell r="Q42">
            <v>61.97267247860092</v>
          </cell>
          <cell r="R42">
            <v>62.244040899267816</v>
          </cell>
          <cell r="S42">
            <v>61.729622517241452</v>
          </cell>
          <cell r="T42">
            <v>67.404671315281689</v>
          </cell>
          <cell r="U42">
            <v>66.287559809766933</v>
          </cell>
          <cell r="V42">
            <v>66.587380479030585</v>
          </cell>
          <cell r="W42">
            <v>5</v>
          </cell>
        </row>
        <row r="43">
          <cell r="N43" t="str">
            <v>Villavicencio</v>
          </cell>
          <cell r="O43">
            <v>65.147861814084962</v>
          </cell>
          <cell r="P43">
            <v>65.529113777760656</v>
          </cell>
          <cell r="Q43">
            <v>63.443828315869879</v>
          </cell>
          <cell r="R43">
            <v>65.671447801021003</v>
          </cell>
          <cell r="S43">
            <v>63.54795358432407</v>
          </cell>
          <cell r="T43">
            <v>66.672519529940573</v>
          </cell>
          <cell r="U43">
            <v>65.323903684348807</v>
          </cell>
          <cell r="V43">
            <v>66.395384825634679</v>
          </cell>
          <cell r="W43">
            <v>6</v>
          </cell>
        </row>
        <row r="44">
          <cell r="N44" t="str">
            <v>Cúcuta</v>
          </cell>
          <cell r="O44">
            <v>61.074854679307556</v>
          </cell>
          <cell r="P44">
            <v>60.416991545975293</v>
          </cell>
          <cell r="Q44">
            <v>59.253343523578707</v>
          </cell>
          <cell r="R44">
            <v>59.967602067691203</v>
          </cell>
          <cell r="S44">
            <v>62.094339250011913</v>
          </cell>
          <cell r="T44">
            <v>62.978266310814746</v>
          </cell>
          <cell r="U44">
            <v>66.006842031284734</v>
          </cell>
          <cell r="V44">
            <v>66.293387572442157</v>
          </cell>
          <cell r="W44">
            <v>7</v>
          </cell>
        </row>
        <row r="45">
          <cell r="N45" t="str">
            <v>Neiva</v>
          </cell>
          <cell r="Q45">
            <v>58.52031897999521</v>
          </cell>
          <cell r="R45">
            <v>65.017869886992628</v>
          </cell>
          <cell r="S45">
            <v>62.941645511719415</v>
          </cell>
          <cell r="T45">
            <v>64.629549552489664</v>
          </cell>
          <cell r="U45">
            <v>65.210420519848284</v>
          </cell>
          <cell r="V45">
            <v>65.761507470735665</v>
          </cell>
          <cell r="W45">
            <v>8</v>
          </cell>
        </row>
        <row r="46">
          <cell r="N46" t="str">
            <v>Pereira</v>
          </cell>
          <cell r="O46">
            <v>62.155615479770397</v>
          </cell>
          <cell r="P46">
            <v>62.807276661262293</v>
          </cell>
          <cell r="Q46">
            <v>57.857765998881824</v>
          </cell>
          <cell r="R46">
            <v>56.602972338942756</v>
          </cell>
          <cell r="S46">
            <v>59.487670483137322</v>
          </cell>
          <cell r="T46">
            <v>63.731901594457426</v>
          </cell>
          <cell r="U46">
            <v>65.696376878462587</v>
          </cell>
          <cell r="V46">
            <v>65.246771390994212</v>
          </cell>
          <cell r="W46">
            <v>9</v>
          </cell>
        </row>
        <row r="47">
          <cell r="N47" t="str">
            <v>Riohacha</v>
          </cell>
          <cell r="Q47">
            <v>57.048884134588732</v>
          </cell>
          <cell r="R47">
            <v>60.015247634602218</v>
          </cell>
          <cell r="S47">
            <v>61.618598498158875</v>
          </cell>
          <cell r="T47">
            <v>65.828509355749233</v>
          </cell>
          <cell r="U47">
            <v>66.712601849002581</v>
          </cell>
          <cell r="V47">
            <v>65.208870682243457</v>
          </cell>
          <cell r="W47">
            <v>10</v>
          </cell>
        </row>
        <row r="48">
          <cell r="N48" t="str">
            <v>Medellín</v>
          </cell>
          <cell r="O48">
            <v>59.99799809740022</v>
          </cell>
          <cell r="P48">
            <v>59.815017709349227</v>
          </cell>
          <cell r="Q48">
            <v>57.831797308687925</v>
          </cell>
          <cell r="R48">
            <v>60.540725257987319</v>
          </cell>
          <cell r="S48">
            <v>62.673288042801566</v>
          </cell>
          <cell r="T48">
            <v>63.342109086236519</v>
          </cell>
          <cell r="U48">
            <v>62.722319962681837</v>
          </cell>
          <cell r="V48">
            <v>65.124088857131255</v>
          </cell>
          <cell r="W48">
            <v>11</v>
          </cell>
        </row>
        <row r="49">
          <cell r="N49" t="str">
            <v>Sincelejo</v>
          </cell>
          <cell r="Q49">
            <v>57.309095018040423</v>
          </cell>
          <cell r="R49">
            <v>59.788350720034124</v>
          </cell>
          <cell r="S49">
            <v>56.731583719168121</v>
          </cell>
          <cell r="T49">
            <v>55.784534623420093</v>
          </cell>
          <cell r="U49">
            <v>63.839235515543315</v>
          </cell>
          <cell r="V49">
            <v>64.552360168291173</v>
          </cell>
          <cell r="W49">
            <v>12</v>
          </cell>
        </row>
        <row r="50">
          <cell r="N50" t="str">
            <v>Colombia</v>
          </cell>
          <cell r="O50">
            <v>60.194891795755787</v>
          </cell>
          <cell r="P50">
            <v>60.463313177145764</v>
          </cell>
          <cell r="Q50">
            <v>57.634872169786341</v>
          </cell>
          <cell r="R50">
            <v>58.780791922668861</v>
          </cell>
          <cell r="S50">
            <v>59.656424703475807</v>
          </cell>
          <cell r="T50">
            <v>62.02418674655452</v>
          </cell>
          <cell r="U50">
            <v>62.528631730669069</v>
          </cell>
          <cell r="V50">
            <v>64.159041219202024</v>
          </cell>
          <cell r="W50" t="str">
            <v/>
          </cell>
        </row>
        <row r="51">
          <cell r="N51" t="str">
            <v>Cali</v>
          </cell>
          <cell r="O51">
            <v>65.558509645479077</v>
          </cell>
          <cell r="P51">
            <v>67.364932798527363</v>
          </cell>
          <cell r="Q51">
            <v>65.737466681022511</v>
          </cell>
          <cell r="R51">
            <v>64.47087550030443</v>
          </cell>
          <cell r="S51">
            <v>66.425605704681047</v>
          </cell>
          <cell r="T51">
            <v>66.846508421818157</v>
          </cell>
          <cell r="U51">
            <v>63.998184194343857</v>
          </cell>
          <cell r="V51">
            <v>63.898731872003481</v>
          </cell>
          <cell r="W51">
            <v>13</v>
          </cell>
        </row>
        <row r="52">
          <cell r="N52" t="str">
            <v>Armenia</v>
          </cell>
          <cell r="Q52">
            <v>56.803747052700892</v>
          </cell>
          <cell r="R52">
            <v>56.099395555395418</v>
          </cell>
          <cell r="S52">
            <v>54.455023151761097</v>
          </cell>
          <cell r="T52">
            <v>59.190620328023392</v>
          </cell>
          <cell r="U52">
            <v>59.992520928982429</v>
          </cell>
          <cell r="V52">
            <v>63.382495917607393</v>
          </cell>
          <cell r="W52">
            <v>14</v>
          </cell>
        </row>
        <row r="53">
          <cell r="N53" t="str">
            <v>Valledupar</v>
          </cell>
          <cell r="Q53">
            <v>58.80269989915832</v>
          </cell>
          <cell r="R53">
            <v>54.820680278174038</v>
          </cell>
          <cell r="S53">
            <v>58.527305191795342</v>
          </cell>
          <cell r="T53">
            <v>62.927606860202992</v>
          </cell>
          <cell r="U53">
            <v>61.280615592373898</v>
          </cell>
          <cell r="V53">
            <v>62.697023417959095</v>
          </cell>
          <cell r="W53">
            <v>15</v>
          </cell>
        </row>
        <row r="54">
          <cell r="N54" t="str">
            <v>Tunja</v>
          </cell>
          <cell r="Q54">
            <v>58.815462901050573</v>
          </cell>
          <cell r="R54">
            <v>58.138559320864481</v>
          </cell>
          <cell r="S54">
            <v>61.511632909894708</v>
          </cell>
          <cell r="T54">
            <v>61.393115457439727</v>
          </cell>
          <cell r="U54">
            <v>61.102227005971145</v>
          </cell>
          <cell r="V54">
            <v>62.052635122834424</v>
          </cell>
          <cell r="W54">
            <v>16</v>
          </cell>
        </row>
        <row r="55">
          <cell r="N55" t="str">
            <v>Santa Marta</v>
          </cell>
          <cell r="Q55">
            <v>58.255131263285243</v>
          </cell>
          <cell r="R55">
            <v>54.509330051620161</v>
          </cell>
          <cell r="S55">
            <v>59.38341608641575</v>
          </cell>
          <cell r="T55">
            <v>59.267448720878932</v>
          </cell>
          <cell r="U55">
            <v>59.205076771733289</v>
          </cell>
          <cell r="V55">
            <v>61.958193837770871</v>
          </cell>
          <cell r="W55">
            <v>17</v>
          </cell>
        </row>
        <row r="56">
          <cell r="N56" t="str">
            <v>Quibdó</v>
          </cell>
          <cell r="Q56">
            <v>52.451990598410227</v>
          </cell>
          <cell r="R56">
            <v>50.471164898215072</v>
          </cell>
          <cell r="S56">
            <v>56.529047119634434</v>
          </cell>
          <cell r="T56">
            <v>56.047833667185998</v>
          </cell>
          <cell r="U56">
            <v>63.730093444123014</v>
          </cell>
          <cell r="V56">
            <v>61.191181732277698</v>
          </cell>
          <cell r="W56">
            <v>18</v>
          </cell>
        </row>
        <row r="57">
          <cell r="N57" t="str">
            <v>Florencia</v>
          </cell>
          <cell r="Q57">
            <v>58.870431176790028</v>
          </cell>
          <cell r="R57">
            <v>58.664543004165637</v>
          </cell>
          <cell r="S57">
            <v>55.724912510265348</v>
          </cell>
          <cell r="T57">
            <v>57.530844548779314</v>
          </cell>
          <cell r="U57">
            <v>59.093004290323726</v>
          </cell>
          <cell r="V57">
            <v>61.186590511539265</v>
          </cell>
          <cell r="W57">
            <v>19</v>
          </cell>
        </row>
        <row r="58">
          <cell r="N58" t="str">
            <v>Cartagena</v>
          </cell>
          <cell r="O58">
            <v>52.817596208055797</v>
          </cell>
          <cell r="P58">
            <v>55.306924782841214</v>
          </cell>
          <cell r="Q58">
            <v>56.977155828710366</v>
          </cell>
          <cell r="R58">
            <v>53.672508711458434</v>
          </cell>
          <cell r="S58">
            <v>56.610703452147945</v>
          </cell>
          <cell r="T58">
            <v>56.513788958780786</v>
          </cell>
          <cell r="U58">
            <v>57.416055702266455</v>
          </cell>
          <cell r="V58">
            <v>60.725800605680313</v>
          </cell>
          <cell r="W58">
            <v>20</v>
          </cell>
        </row>
        <row r="59">
          <cell r="N59" t="str">
            <v>Popayán</v>
          </cell>
          <cell r="Q59">
            <v>55.746893182961003</v>
          </cell>
          <cell r="R59">
            <v>61.72127507885655</v>
          </cell>
          <cell r="S59">
            <v>57.991327214782054</v>
          </cell>
          <cell r="T59">
            <v>59.023546110990821</v>
          </cell>
          <cell r="U59">
            <v>57.97696387873502</v>
          </cell>
          <cell r="V59">
            <v>60.294556974630495</v>
          </cell>
          <cell r="W59">
            <v>21</v>
          </cell>
        </row>
        <row r="60">
          <cell r="N60" t="str">
            <v>Barranquilla</v>
          </cell>
          <cell r="O60">
            <v>56.907772764824884</v>
          </cell>
          <cell r="P60">
            <v>53.729136218325436</v>
          </cell>
          <cell r="Q60">
            <v>57.799347399926994</v>
          </cell>
          <cell r="R60">
            <v>55.788957640824385</v>
          </cell>
          <cell r="S60">
            <v>54.811865569203086</v>
          </cell>
          <cell r="T60">
            <v>58.667976768637651</v>
          </cell>
          <cell r="U60">
            <v>58.986517104499157</v>
          </cell>
          <cell r="V60">
            <v>58.507938741187537</v>
          </cell>
          <cell r="W60">
            <v>22</v>
          </cell>
        </row>
        <row r="61">
          <cell r="N61" t="str">
            <v>Manizales</v>
          </cell>
          <cell r="O61">
            <v>58.244120780931453</v>
          </cell>
          <cell r="P61">
            <v>55.165763633721539</v>
          </cell>
          <cell r="Q61">
            <v>52.932380469514086</v>
          </cell>
          <cell r="R61">
            <v>56.427731936294037</v>
          </cell>
          <cell r="S61">
            <v>55.791632022086425</v>
          </cell>
          <cell r="T61">
            <v>58.139167316887729</v>
          </cell>
          <cell r="U61">
            <v>59.191750776590148</v>
          </cell>
          <cell r="V61">
            <v>57.87464637912877</v>
          </cell>
          <cell r="W61">
            <v>23</v>
          </cell>
        </row>
        <row r="62">
          <cell r="N62" t="str">
            <v>San Andrés</v>
          </cell>
          <cell r="Q62">
            <v>62.319204152249128</v>
          </cell>
          <cell r="R62">
            <v>62.641309819379401</v>
          </cell>
          <cell r="S62">
            <v>64.996843832849393</v>
          </cell>
          <cell r="T62">
            <v>64.061434582314675</v>
          </cell>
          <cell r="U62">
            <v>63.451568110297686</v>
          </cell>
          <cell r="W62">
            <v>24</v>
          </cell>
        </row>
        <row r="70">
          <cell r="N70" t="str">
            <v>Bogotá</v>
          </cell>
          <cell r="O70">
            <v>56.076826419707217</v>
          </cell>
          <cell r="P70">
            <v>58.604349441847049</v>
          </cell>
          <cell r="Q70">
            <v>56.56134613635129</v>
          </cell>
          <cell r="R70">
            <v>58.787983658590981</v>
          </cell>
          <cell r="S70">
            <v>57.651468555221584</v>
          </cell>
          <cell r="T70">
            <v>58.604075790250135</v>
          </cell>
          <cell r="U70">
            <v>61.678947073486434</v>
          </cell>
          <cell r="V70">
            <v>63.762215260364464</v>
          </cell>
          <cell r="W70">
            <v>1</v>
          </cell>
        </row>
        <row r="71">
          <cell r="N71" t="str">
            <v>Bucaramanga</v>
          </cell>
          <cell r="O71">
            <v>52.977897347971989</v>
          </cell>
          <cell r="P71">
            <v>52.138302472061262</v>
          </cell>
          <cell r="Q71">
            <v>49.512137062380795</v>
          </cell>
          <cell r="R71">
            <v>55.285249846459564</v>
          </cell>
          <cell r="S71">
            <v>59.643607428107103</v>
          </cell>
          <cell r="T71">
            <v>63.224006377869223</v>
          </cell>
          <cell r="U71">
            <v>61.581513799898758</v>
          </cell>
          <cell r="V71">
            <v>62.030164298313409</v>
          </cell>
          <cell r="W71">
            <v>2</v>
          </cell>
        </row>
        <row r="72">
          <cell r="N72" t="str">
            <v>Montería</v>
          </cell>
          <cell r="O72">
            <v>54.014286577028436</v>
          </cell>
          <cell r="P72">
            <v>54.252948003468134</v>
          </cell>
          <cell r="Q72">
            <v>53.742937435290642</v>
          </cell>
          <cell r="R72">
            <v>56.001376502296097</v>
          </cell>
          <cell r="S72">
            <v>56.362430607991364</v>
          </cell>
          <cell r="T72">
            <v>53.442357105201609</v>
          </cell>
          <cell r="U72">
            <v>57.677308856567556</v>
          </cell>
          <cell r="V72">
            <v>58.85348206410368</v>
          </cell>
          <cell r="W72">
            <v>3</v>
          </cell>
        </row>
        <row r="73">
          <cell r="N73" t="str">
            <v>Villavicencio</v>
          </cell>
          <cell r="O73">
            <v>56.692362120614845</v>
          </cell>
          <cell r="P73">
            <v>56.155738967968105</v>
          </cell>
          <cell r="Q73">
            <v>55.920023789948758</v>
          </cell>
          <cell r="R73">
            <v>57.408648537461126</v>
          </cell>
          <cell r="S73">
            <v>55.494048963145005</v>
          </cell>
          <cell r="T73">
            <v>58.431475208867397</v>
          </cell>
          <cell r="U73">
            <v>55.788641803673791</v>
          </cell>
          <cell r="V73">
            <v>58.130717719504155</v>
          </cell>
          <cell r="W73">
            <v>4</v>
          </cell>
        </row>
        <row r="74">
          <cell r="N74" t="str">
            <v>Pasto</v>
          </cell>
          <cell r="O74">
            <v>54.35184354534853</v>
          </cell>
          <cell r="P74">
            <v>52.552540402466974</v>
          </cell>
          <cell r="Q74">
            <v>52.72022262961449</v>
          </cell>
          <cell r="R74">
            <v>53.029190723478372</v>
          </cell>
          <cell r="S74">
            <v>51.533121531834567</v>
          </cell>
          <cell r="T74">
            <v>55.798801821941254</v>
          </cell>
          <cell r="U74">
            <v>55.693600264453877</v>
          </cell>
          <cell r="V74">
            <v>57.495976521821454</v>
          </cell>
          <cell r="W74">
            <v>5</v>
          </cell>
        </row>
        <row r="75">
          <cell r="N75" t="str">
            <v>Neiva</v>
          </cell>
          <cell r="Q75">
            <v>48.945349541294888</v>
          </cell>
          <cell r="R75">
            <v>55.824852629626918</v>
          </cell>
          <cell r="S75">
            <v>52.652947850348731</v>
          </cell>
          <cell r="T75">
            <v>54.654053157320767</v>
          </cell>
          <cell r="U75">
            <v>55.77622594744772</v>
          </cell>
          <cell r="V75">
            <v>57.290311835802434</v>
          </cell>
          <cell r="W75">
            <v>6</v>
          </cell>
        </row>
        <row r="76">
          <cell r="N76" t="str">
            <v>Ibagué</v>
          </cell>
          <cell r="O76">
            <v>52.783947456862911</v>
          </cell>
          <cell r="P76">
            <v>52.270547418029381</v>
          </cell>
          <cell r="Q76">
            <v>54.861133514712904</v>
          </cell>
          <cell r="R76">
            <v>55.343376202103187</v>
          </cell>
          <cell r="S76">
            <v>55.099361295274107</v>
          </cell>
          <cell r="T76">
            <v>54.948685421401009</v>
          </cell>
          <cell r="U76">
            <v>55.376253203179338</v>
          </cell>
          <cell r="V76">
            <v>57.220894983700632</v>
          </cell>
          <cell r="W76">
            <v>7</v>
          </cell>
        </row>
        <row r="77">
          <cell r="N77" t="str">
            <v>Colombia</v>
          </cell>
          <cell r="O77">
            <v>52.089874829180197</v>
          </cell>
          <cell r="P77">
            <v>52.854362862550509</v>
          </cell>
          <cell r="Q77">
            <v>50.207821262395832</v>
          </cell>
          <cell r="R77">
            <v>51.668609904067452</v>
          </cell>
          <cell r="S77">
            <v>51.970900119920692</v>
          </cell>
          <cell r="T77">
            <v>53.96336533746797</v>
          </cell>
          <cell r="U77">
            <v>54.775217173946558</v>
          </cell>
          <cell r="V77">
            <v>56.736867407572568</v>
          </cell>
          <cell r="W77" t="str">
            <v/>
          </cell>
        </row>
        <row r="78">
          <cell r="N78" t="str">
            <v>Medellín</v>
          </cell>
          <cell r="O78">
            <v>50.963937230053467</v>
          </cell>
          <cell r="P78">
            <v>51.256079196028551</v>
          </cell>
          <cell r="Q78">
            <v>49.461892362741004</v>
          </cell>
          <cell r="R78">
            <v>51.831556193921955</v>
          </cell>
          <cell r="S78">
            <v>51.401697686921096</v>
          </cell>
          <cell r="T78">
            <v>53.80664064466545</v>
          </cell>
          <cell r="U78">
            <v>54.115979055761599</v>
          </cell>
          <cell r="V78">
            <v>56.421886484978934</v>
          </cell>
          <cell r="W78">
            <v>8</v>
          </cell>
        </row>
        <row r="79">
          <cell r="N79" t="str">
            <v>Sincelejo</v>
          </cell>
          <cell r="Q79">
            <v>47.747870607763225</v>
          </cell>
          <cell r="R79">
            <v>52.617526860834033</v>
          </cell>
          <cell r="S79">
            <v>49.882434417394123</v>
          </cell>
          <cell r="T79">
            <v>49.638893493161277</v>
          </cell>
          <cell r="U79">
            <v>54.952139403469381</v>
          </cell>
          <cell r="V79">
            <v>56.301126487673692</v>
          </cell>
          <cell r="W79">
            <v>9</v>
          </cell>
        </row>
        <row r="80">
          <cell r="N80" t="str">
            <v>Riohacha</v>
          </cell>
          <cell r="Q80">
            <v>44.979665582816679</v>
          </cell>
          <cell r="R80">
            <v>46.910029658508769</v>
          </cell>
          <cell r="S80">
            <v>50.078694585281013</v>
          </cell>
          <cell r="T80">
            <v>55.426728541156002</v>
          </cell>
          <cell r="U80">
            <v>58.920032645197537</v>
          </cell>
          <cell r="V80">
            <v>55.973802660193194</v>
          </cell>
          <cell r="W80">
            <v>10</v>
          </cell>
        </row>
        <row r="81">
          <cell r="N81" t="str">
            <v>Santa Marta</v>
          </cell>
          <cell r="Q81">
            <v>49.525091871769114</v>
          </cell>
          <cell r="R81">
            <v>48.284952194274446</v>
          </cell>
          <cell r="S81">
            <v>52.654899515668689</v>
          </cell>
          <cell r="T81">
            <v>54.217192790360215</v>
          </cell>
          <cell r="U81">
            <v>52.94938290713533</v>
          </cell>
          <cell r="V81">
            <v>55.289428833985774</v>
          </cell>
          <cell r="W81">
            <v>11</v>
          </cell>
        </row>
        <row r="82">
          <cell r="N82" t="str">
            <v>Valledupar</v>
          </cell>
          <cell r="Q82">
            <v>47.201715175663928</v>
          </cell>
          <cell r="R82">
            <v>46.033986046718972</v>
          </cell>
          <cell r="S82">
            <v>51.423132059400054</v>
          </cell>
          <cell r="T82">
            <v>54.694477690275043</v>
          </cell>
          <cell r="U82">
            <v>52.66601693133827</v>
          </cell>
          <cell r="V82">
            <v>55.247825510622519</v>
          </cell>
          <cell r="W82">
            <v>12</v>
          </cell>
        </row>
        <row r="83">
          <cell r="N83" t="str">
            <v>Cúcuta</v>
          </cell>
          <cell r="O83">
            <v>49.530089160007037</v>
          </cell>
          <cell r="P83">
            <v>50.325759296664444</v>
          </cell>
          <cell r="Q83">
            <v>48.935961179022627</v>
          </cell>
          <cell r="R83">
            <v>53.425930419610637</v>
          </cell>
          <cell r="S83">
            <v>54.160030297855343</v>
          </cell>
          <cell r="T83">
            <v>52.539607152692305</v>
          </cell>
          <cell r="U83">
            <v>53.636586107506915</v>
          </cell>
          <cell r="V83">
            <v>54.602812443076722</v>
          </cell>
          <cell r="W83">
            <v>13</v>
          </cell>
        </row>
        <row r="84">
          <cell r="N84" t="str">
            <v>Cartagena</v>
          </cell>
          <cell r="O84">
            <v>45.562318598484062</v>
          </cell>
          <cell r="P84">
            <v>47.663150994777091</v>
          </cell>
          <cell r="Q84">
            <v>48.181733248154821</v>
          </cell>
          <cell r="R84">
            <v>46.724829070814152</v>
          </cell>
          <cell r="S84">
            <v>49.114787623109983</v>
          </cell>
          <cell r="T84">
            <v>49.475443719996029</v>
          </cell>
          <cell r="U84">
            <v>50.493208910782116</v>
          </cell>
          <cell r="V84">
            <v>54.399954936423875</v>
          </cell>
          <cell r="W84">
            <v>14</v>
          </cell>
        </row>
        <row r="85">
          <cell r="N85" t="str">
            <v>Tunja</v>
          </cell>
          <cell r="Q85">
            <v>48.882838265126878</v>
          </cell>
          <cell r="R85">
            <v>49.464733691557456</v>
          </cell>
          <cell r="S85">
            <v>52.578278781099087</v>
          </cell>
          <cell r="T85">
            <v>52.321946511835279</v>
          </cell>
          <cell r="U85">
            <v>52.884088055149789</v>
          </cell>
          <cell r="V85">
            <v>54.308743176212701</v>
          </cell>
          <cell r="W85">
            <v>15</v>
          </cell>
        </row>
        <row r="86">
          <cell r="N86" t="str">
            <v>Barranquilla</v>
          </cell>
          <cell r="O86">
            <v>47.876904839243295</v>
          </cell>
          <cell r="P86">
            <v>47.013565727804327</v>
          </cell>
          <cell r="Q86">
            <v>49.894508471281419</v>
          </cell>
          <cell r="R86">
            <v>49.393125469328155</v>
          </cell>
          <cell r="S86">
            <v>48.451762113864064</v>
          </cell>
          <cell r="T86">
            <v>53.111550593300947</v>
          </cell>
          <cell r="U86">
            <v>53.525596136365373</v>
          </cell>
          <cell r="V86">
            <v>54.112845460767048</v>
          </cell>
          <cell r="W86">
            <v>16</v>
          </cell>
        </row>
        <row r="87">
          <cell r="N87" t="str">
            <v>Cali</v>
          </cell>
          <cell r="O87">
            <v>55.878824506232341</v>
          </cell>
          <cell r="P87">
            <v>57.652608396469084</v>
          </cell>
          <cell r="Q87">
            <v>57.408904391696161</v>
          </cell>
          <cell r="R87">
            <v>57.097970141462206</v>
          </cell>
          <cell r="S87">
            <v>57.012661667359744</v>
          </cell>
          <cell r="T87">
            <v>57.777794637189686</v>
          </cell>
          <cell r="U87">
            <v>53.261592882070289</v>
          </cell>
          <cell r="V87">
            <v>54.009242170071346</v>
          </cell>
          <cell r="W87">
            <v>17</v>
          </cell>
        </row>
        <row r="88">
          <cell r="N88" t="str">
            <v>Pereira</v>
          </cell>
          <cell r="O88">
            <v>50.734630289201291</v>
          </cell>
          <cell r="P88">
            <v>53.326096718883043</v>
          </cell>
          <cell r="Q88">
            <v>48.788559076608664</v>
          </cell>
          <cell r="R88">
            <v>48.046810474577448</v>
          </cell>
          <cell r="S88">
            <v>49.172771409994489</v>
          </cell>
          <cell r="T88">
            <v>49.737875624023346</v>
          </cell>
          <cell r="U88">
            <v>53.123417169925467</v>
          </cell>
          <cell r="V88">
            <v>53.995054621857285</v>
          </cell>
          <cell r="W88">
            <v>18</v>
          </cell>
        </row>
        <row r="89">
          <cell r="N89" t="str">
            <v>Armenia</v>
          </cell>
          <cell r="Q89">
            <v>47.455688097615152</v>
          </cell>
          <cell r="R89">
            <v>47.732206718253153</v>
          </cell>
          <cell r="S89">
            <v>44.18589786468668</v>
          </cell>
          <cell r="T89">
            <v>48.725245428367323</v>
          </cell>
          <cell r="U89">
            <v>48.144912843989793</v>
          </cell>
          <cell r="V89">
            <v>53.325827816488669</v>
          </cell>
          <cell r="W89">
            <v>19</v>
          </cell>
        </row>
        <row r="90">
          <cell r="N90" t="str">
            <v>Florencia</v>
          </cell>
          <cell r="Q90">
            <v>50.433550438225808</v>
          </cell>
          <cell r="R90">
            <v>48.55217558721602</v>
          </cell>
          <cell r="S90">
            <v>47.371218858936224</v>
          </cell>
          <cell r="T90">
            <v>49.089667200498688</v>
          </cell>
          <cell r="U90">
            <v>50.437574339286918</v>
          </cell>
          <cell r="V90">
            <v>52.591238816544305</v>
          </cell>
          <cell r="W90">
            <v>20</v>
          </cell>
        </row>
        <row r="91">
          <cell r="N91" t="str">
            <v>Manizales</v>
          </cell>
          <cell r="O91">
            <v>46.218044986618118</v>
          </cell>
          <cell r="P91">
            <v>45.74930975067987</v>
          </cell>
          <cell r="Q91">
            <v>44.513337042495273</v>
          </cell>
          <cell r="R91">
            <v>48.929814662801995</v>
          </cell>
          <cell r="S91">
            <v>47.329104676412889</v>
          </cell>
          <cell r="T91">
            <v>47.894484124602364</v>
          </cell>
          <cell r="U91">
            <v>49.209912565377486</v>
          </cell>
          <cell r="V91">
            <v>50.135941843440236</v>
          </cell>
          <cell r="W91">
            <v>21</v>
          </cell>
        </row>
        <row r="92">
          <cell r="N92" t="str">
            <v>Popayán</v>
          </cell>
          <cell r="Q92">
            <v>43.964873213131241</v>
          </cell>
          <cell r="R92">
            <v>47.918771129395495</v>
          </cell>
          <cell r="S92">
            <v>45.034917538879505</v>
          </cell>
          <cell r="T92">
            <v>47.220589701025226</v>
          </cell>
          <cell r="U92">
            <v>47.035487618340319</v>
          </cell>
          <cell r="V92">
            <v>48.94773352146813</v>
          </cell>
          <cell r="W92">
            <v>22</v>
          </cell>
        </row>
        <row r="93">
          <cell r="N93" t="str">
            <v>Quibdó</v>
          </cell>
          <cell r="Q93">
            <v>36.936471701118251</v>
          </cell>
          <cell r="R93">
            <v>38.347693096864276</v>
          </cell>
          <cell r="S93">
            <v>44.492096786276122</v>
          </cell>
          <cell r="T93">
            <v>45.760534906150312</v>
          </cell>
          <cell r="U93">
            <v>48.765169650531917</v>
          </cell>
          <cell r="V93">
            <v>48.268364510417342</v>
          </cell>
          <cell r="W93">
            <v>23</v>
          </cell>
        </row>
        <row r="94">
          <cell r="N94" t="str">
            <v>San Andrés</v>
          </cell>
          <cell r="Q94">
            <v>53.664359861591706</v>
          </cell>
          <cell r="R94">
            <v>57.982884981272463</v>
          </cell>
          <cell r="S94">
            <v>59.198754366031238</v>
          </cell>
          <cell r="T94">
            <v>57.414059771491289</v>
          </cell>
          <cell r="U94">
            <v>58.224259902881514</v>
          </cell>
          <cell r="W94">
            <v>24</v>
          </cell>
        </row>
        <row r="102">
          <cell r="N102" t="str">
            <v>Quibdó</v>
          </cell>
          <cell r="Q102">
            <v>29.579499447920497</v>
          </cell>
          <cell r="R102">
            <v>24.021531483206758</v>
          </cell>
          <cell r="S102">
            <v>21.295046257568099</v>
          </cell>
          <cell r="T102">
            <v>18.353671147880039</v>
          </cell>
          <cell r="U102">
            <v>23.482447807516873</v>
          </cell>
          <cell r="V102">
            <v>21.117258129807041</v>
          </cell>
          <cell r="W102">
            <v>1</v>
          </cell>
        </row>
        <row r="103">
          <cell r="N103" t="str">
            <v>Popayán</v>
          </cell>
          <cell r="Q103">
            <v>21.134523759668323</v>
          </cell>
          <cell r="R103">
            <v>22.362349164493104</v>
          </cell>
          <cell r="S103">
            <v>22.341978185662118</v>
          </cell>
          <cell r="T103">
            <v>19.997612607760189</v>
          </cell>
          <cell r="U103">
            <v>18.871522167053502</v>
          </cell>
          <cell r="V103">
            <v>18.818984701946899</v>
          </cell>
          <cell r="W103">
            <v>2</v>
          </cell>
        </row>
        <row r="104">
          <cell r="N104" t="str">
            <v>Cúcuta</v>
          </cell>
          <cell r="O104">
            <v>18.902546910172401</v>
          </cell>
          <cell r="P104">
            <v>16.702639424923632</v>
          </cell>
          <cell r="Q104">
            <v>17.412320944303278</v>
          </cell>
          <cell r="R104">
            <v>10.908775084606418</v>
          </cell>
          <cell r="S104">
            <v>12.777829747427502</v>
          </cell>
          <cell r="T104">
            <v>16.57492775560754</v>
          </cell>
          <cell r="U104">
            <v>18.740869193400876</v>
          </cell>
          <cell r="V104">
            <v>17.634602118635978</v>
          </cell>
          <cell r="W104">
            <v>3</v>
          </cell>
        </row>
        <row r="105">
          <cell r="N105" t="str">
            <v>Pereira</v>
          </cell>
          <cell r="O105">
            <v>18.374824386199283</v>
          </cell>
          <cell r="P105">
            <v>15.095555078376638</v>
          </cell>
          <cell r="Q105">
            <v>15.675003632958195</v>
          </cell>
          <cell r="R105">
            <v>15.115974684590697</v>
          </cell>
          <cell r="S105">
            <v>17.339675562729717</v>
          </cell>
          <cell r="T105">
            <v>21.95743000382976</v>
          </cell>
          <cell r="U105">
            <v>19.138084412375214</v>
          </cell>
          <cell r="V105">
            <v>17.244863660318948</v>
          </cell>
          <cell r="W105">
            <v>4</v>
          </cell>
        </row>
        <row r="106">
          <cell r="N106" t="str">
            <v>Ibagué</v>
          </cell>
          <cell r="O106">
            <v>22.194124037186047</v>
          </cell>
          <cell r="P106">
            <v>22.075477847121512</v>
          </cell>
          <cell r="Q106">
            <v>17.888677116962931</v>
          </cell>
          <cell r="R106">
            <v>19.93312606323693</v>
          </cell>
          <cell r="S106">
            <v>19.760984955160996</v>
          </cell>
          <cell r="T106">
            <v>17.430992593200724</v>
          </cell>
          <cell r="U106">
            <v>19.588890367915276</v>
          </cell>
          <cell r="V106">
            <v>16.75949196363737</v>
          </cell>
          <cell r="W106">
            <v>5</v>
          </cell>
        </row>
        <row r="107">
          <cell r="N107" t="str">
            <v>Armenia</v>
          </cell>
          <cell r="Q107">
            <v>16.45676463282058</v>
          </cell>
          <cell r="R107">
            <v>14.914935810458196</v>
          </cell>
          <cell r="S107">
            <v>18.858267501596888</v>
          </cell>
          <cell r="T107">
            <v>17.68055064774769</v>
          </cell>
          <cell r="U107">
            <v>19.748475145789456</v>
          </cell>
          <cell r="V107">
            <v>15.86663313825896</v>
          </cell>
          <cell r="W107">
            <v>6</v>
          </cell>
        </row>
        <row r="108">
          <cell r="N108" t="str">
            <v>Cali</v>
          </cell>
          <cell r="O108">
            <v>14.76501599306393</v>
          </cell>
          <cell r="P108">
            <v>14.417506738888545</v>
          </cell>
          <cell r="Q108">
            <v>12.669458832310895</v>
          </cell>
          <cell r="R108">
            <v>11.436024874220003</v>
          </cell>
          <cell r="S108">
            <v>14.170628295983462</v>
          </cell>
          <cell r="T108">
            <v>13.566500423714157</v>
          </cell>
          <cell r="U108">
            <v>16.7763721101913</v>
          </cell>
          <cell r="V108">
            <v>15.476844254882552</v>
          </cell>
          <cell r="W108">
            <v>7</v>
          </cell>
        </row>
        <row r="109">
          <cell r="N109" t="str">
            <v>Riohacha</v>
          </cell>
          <cell r="Q109">
            <v>21.155352293840217</v>
          </cell>
          <cell r="R109">
            <v>21.835964327947412</v>
          </cell>
          <cell r="S109">
            <v>18.727476614016254</v>
          </cell>
          <cell r="T109">
            <v>15.801758743485935</v>
          </cell>
          <cell r="U109">
            <v>11.68080540681467</v>
          </cell>
          <cell r="V109">
            <v>14.162287930198742</v>
          </cell>
          <cell r="W109">
            <v>8</v>
          </cell>
        </row>
        <row r="110">
          <cell r="N110" t="str">
            <v>Florencia</v>
          </cell>
          <cell r="Q110">
            <v>14.330659596434748</v>
          </cell>
          <cell r="R110">
            <v>17.237613896065923</v>
          </cell>
          <cell r="S110">
            <v>14.99094978352861</v>
          </cell>
          <cell r="T110">
            <v>14.672437740981737</v>
          </cell>
          <cell r="U110">
            <v>14.646585863434536</v>
          </cell>
          <cell r="V110">
            <v>14.047770309041724</v>
          </cell>
          <cell r="W110">
            <v>9</v>
          </cell>
        </row>
        <row r="111">
          <cell r="N111" t="str">
            <v>Pasto</v>
          </cell>
          <cell r="O111">
            <v>14.452764363808571</v>
          </cell>
          <cell r="P111">
            <v>17.755620657340408</v>
          </cell>
          <cell r="Q111">
            <v>14.929886801608058</v>
          </cell>
          <cell r="R111">
            <v>14.804596652834146</v>
          </cell>
          <cell r="S111">
            <v>16.518207534828964</v>
          </cell>
          <cell r="T111">
            <v>17.218014561880672</v>
          </cell>
          <cell r="U111">
            <v>15.981639587727937</v>
          </cell>
          <cell r="V111">
            <v>13.653343759441256</v>
          </cell>
          <cell r="W111">
            <v>10</v>
          </cell>
        </row>
        <row r="112">
          <cell r="N112" t="str">
            <v>Manizales</v>
          </cell>
          <cell r="O112">
            <v>20.647527612023609</v>
          </cell>
          <cell r="P112">
            <v>17.069380106043898</v>
          </cell>
          <cell r="Q112">
            <v>15.905280193978205</v>
          </cell>
          <cell r="R112">
            <v>13.287646014121316</v>
          </cell>
          <cell r="S112">
            <v>15.167913417157411</v>
          </cell>
          <cell r="T112">
            <v>17.621138552703574</v>
          </cell>
          <cell r="U112">
            <v>16.863730714158766</v>
          </cell>
          <cell r="V112">
            <v>13.371493425624347</v>
          </cell>
          <cell r="W112">
            <v>11</v>
          </cell>
        </row>
        <row r="113">
          <cell r="N113" t="str">
            <v>Medellín</v>
          </cell>
          <cell r="O113">
            <v>15.057270498727201</v>
          </cell>
          <cell r="P113">
            <v>14.309034393294667</v>
          </cell>
          <cell r="Q113">
            <v>14.472886385892741</v>
          </cell>
          <cell r="R113">
            <v>14.385637150781106</v>
          </cell>
          <cell r="S113">
            <v>17.984699566798717</v>
          </cell>
          <cell r="T113">
            <v>15.053897940213821</v>
          </cell>
          <cell r="U113">
            <v>13.721318240928468</v>
          </cell>
          <cell r="V113">
            <v>13.362493855757632</v>
          </cell>
          <cell r="W113">
            <v>12</v>
          </cell>
        </row>
        <row r="114">
          <cell r="N114" t="str">
            <v>Montería</v>
          </cell>
          <cell r="O114">
            <v>17.807609110573868</v>
          </cell>
          <cell r="P114">
            <v>15.617718909301443</v>
          </cell>
          <cell r="Q114">
            <v>14.499475262016027</v>
          </cell>
          <cell r="R114">
            <v>14.898806241032528</v>
          </cell>
          <cell r="S114">
            <v>15.865149186943823</v>
          </cell>
          <cell r="T114">
            <v>17.43498754796439</v>
          </cell>
          <cell r="U114">
            <v>15.877241349325397</v>
          </cell>
          <cell r="V114">
            <v>13.141456673106926</v>
          </cell>
          <cell r="W114">
            <v>13</v>
          </cell>
        </row>
        <row r="115">
          <cell r="N115" t="str">
            <v>Neiva</v>
          </cell>
          <cell r="Q115">
            <v>16.361786137860012</v>
          </cell>
          <cell r="R115">
            <v>14.139216300601765</v>
          </cell>
          <cell r="S115">
            <v>16.346626736690496</v>
          </cell>
          <cell r="T115">
            <v>15.435095005754414</v>
          </cell>
          <cell r="U115">
            <v>14.467106127273919</v>
          </cell>
          <cell r="V115">
            <v>12.881492201318542</v>
          </cell>
          <cell r="W115">
            <v>14</v>
          </cell>
        </row>
        <row r="116">
          <cell r="N116" t="str">
            <v>Sincelejo</v>
          </cell>
          <cell r="Q116">
            <v>16.68326744016073</v>
          </cell>
          <cell r="R116">
            <v>11.993043633363804</v>
          </cell>
          <cell r="S116">
            <v>12.073231560846907</v>
          </cell>
          <cell r="T116">
            <v>11.017073672455847</v>
          </cell>
          <cell r="U116">
            <v>13.921336188819986</v>
          </cell>
          <cell r="V116">
            <v>12.782504815076676</v>
          </cell>
          <cell r="W116">
            <v>15</v>
          </cell>
        </row>
        <row r="117">
          <cell r="N117" t="str">
            <v>Tunja</v>
          </cell>
          <cell r="Q117">
            <v>16.88681426672062</v>
          </cell>
          <cell r="R117">
            <v>14.919230422337312</v>
          </cell>
          <cell r="S117">
            <v>14.523469160251279</v>
          </cell>
          <cell r="T117">
            <v>14.775974677812753</v>
          </cell>
          <cell r="U117">
            <v>13.4498190221745</v>
          </cell>
          <cell r="V117">
            <v>12.47915184689518</v>
          </cell>
          <cell r="W117">
            <v>16</v>
          </cell>
        </row>
        <row r="118">
          <cell r="N118" t="str">
            <v>Villavicencio</v>
          </cell>
          <cell r="O118">
            <v>12.978936618978995</v>
          </cell>
          <cell r="P118">
            <v>14.303954204419364</v>
          </cell>
          <cell r="Q118">
            <v>11.859185271508768</v>
          </cell>
          <cell r="R118">
            <v>12.582026954233564</v>
          </cell>
          <cell r="S118">
            <v>12.673915968357901</v>
          </cell>
          <cell r="T118">
            <v>12.360481318502419</v>
          </cell>
          <cell r="U118">
            <v>14.596895382661588</v>
          </cell>
          <cell r="V118">
            <v>12.447804339107206</v>
          </cell>
          <cell r="W118">
            <v>17</v>
          </cell>
        </row>
        <row r="119">
          <cell r="N119" t="str">
            <v>Valledupar</v>
          </cell>
          <cell r="Q119">
            <v>19.728414292277719</v>
          </cell>
          <cell r="R119">
            <v>16.028319051830167</v>
          </cell>
          <cell r="S119">
            <v>12.137990560666998</v>
          </cell>
          <cell r="T119">
            <v>13.08349320866162</v>
          </cell>
          <cell r="U119">
            <v>14.057624222214365</v>
          </cell>
          <cell r="V119">
            <v>11.881262460703706</v>
          </cell>
          <cell r="W119">
            <v>18</v>
          </cell>
        </row>
        <row r="120">
          <cell r="N120" t="str">
            <v>Colombia</v>
          </cell>
          <cell r="O120">
            <v>13.464622368521544</v>
          </cell>
          <cell r="P120">
            <v>12.584406778595838</v>
          </cell>
          <cell r="Q120">
            <v>12.886383933517168</v>
          </cell>
          <cell r="R120">
            <v>12.099496774203846</v>
          </cell>
          <cell r="S120">
            <v>12.882978860627773</v>
          </cell>
          <cell r="T120">
            <v>12.996253342638287</v>
          </cell>
          <cell r="U120">
            <v>12.399785896797169</v>
          </cell>
          <cell r="V120">
            <v>11.568397428941312</v>
          </cell>
          <cell r="W120" t="str">
            <v/>
          </cell>
        </row>
        <row r="121">
          <cell r="N121" t="str">
            <v>Bucaramanga</v>
          </cell>
          <cell r="O121">
            <v>18.624974332926261</v>
          </cell>
          <cell r="P121">
            <v>17.062185322906117</v>
          </cell>
          <cell r="Q121">
            <v>13.504821715910435</v>
          </cell>
          <cell r="R121">
            <v>9.9407916302447568</v>
          </cell>
          <cell r="S121">
            <v>10.634159499091513</v>
          </cell>
          <cell r="T121">
            <v>11.734844899515203</v>
          </cell>
          <cell r="U121">
            <v>10.893753016845544</v>
          </cell>
          <cell r="V121">
            <v>11.489577347528835</v>
          </cell>
          <cell r="W121">
            <v>19</v>
          </cell>
        </row>
        <row r="122">
          <cell r="N122" t="str">
            <v>Santa Marta</v>
          </cell>
          <cell r="Q122">
            <v>14.985871977629817</v>
          </cell>
          <cell r="R122">
            <v>11.419126270324165</v>
          </cell>
          <cell r="S122">
            <v>11.330449139047852</v>
          </cell>
          <cell r="T122">
            <v>8.5211292868417292</v>
          </cell>
          <cell r="U122">
            <v>10.566319789873726</v>
          </cell>
          <cell r="V122">
            <v>10.76300353316487</v>
          </cell>
          <cell r="W122">
            <v>20</v>
          </cell>
        </row>
        <row r="123">
          <cell r="N123" t="str">
            <v>Bogotá</v>
          </cell>
          <cell r="O123">
            <v>15.071769243750884</v>
          </cell>
          <cell r="P123">
            <v>12.428767294945056</v>
          </cell>
          <cell r="Q123">
            <v>11.522069611239177</v>
          </cell>
          <cell r="R123">
            <v>11.181947728991396</v>
          </cell>
          <cell r="S123">
            <v>12.402539559211483</v>
          </cell>
          <cell r="T123">
            <v>12.793282675845417</v>
          </cell>
          <cell r="U123">
            <v>11.702701869962921</v>
          </cell>
          <cell r="V123">
            <v>10.679509703202307</v>
          </cell>
          <cell r="W123">
            <v>21</v>
          </cell>
        </row>
        <row r="124">
          <cell r="N124" t="str">
            <v>Cartagena</v>
          </cell>
          <cell r="O124">
            <v>13.736577073419024</v>
          </cell>
          <cell r="P124">
            <v>13.820645096571289</v>
          </cell>
          <cell r="Q124">
            <v>15.436752594315378</v>
          </cell>
          <cell r="R124">
            <v>12.944485330828373</v>
          </cell>
          <cell r="S124">
            <v>13.241163546703033</v>
          </cell>
          <cell r="T124">
            <v>12.454124030495612</v>
          </cell>
          <cell r="U124">
            <v>12.057254137947703</v>
          </cell>
          <cell r="V124">
            <v>10.417064256316639</v>
          </cell>
          <cell r="W124">
            <v>22</v>
          </cell>
        </row>
        <row r="125">
          <cell r="N125" t="str">
            <v>Barranquilla</v>
          </cell>
          <cell r="O125">
            <v>15.869352905168194</v>
          </cell>
          <cell r="P125">
            <v>12.498836146438306</v>
          </cell>
          <cell r="Q125">
            <v>13.676300636146326</v>
          </cell>
          <cell r="R125">
            <v>11.464333520395426</v>
          </cell>
          <cell r="S125">
            <v>11.603515752093928</v>
          </cell>
          <cell r="T125">
            <v>9.4708841412028146</v>
          </cell>
          <cell r="U125">
            <v>9.2579139033744529</v>
          </cell>
          <cell r="V125">
            <v>7.512001874188873</v>
          </cell>
          <cell r="W125">
            <v>23</v>
          </cell>
        </row>
        <row r="126">
          <cell r="N126" t="str">
            <v>San Andrés</v>
          </cell>
          <cell r="Q126">
            <v>13.886536833192212</v>
          </cell>
          <cell r="R126">
            <v>8.6638518114955065</v>
          </cell>
          <cell r="S126">
            <v>8.9218656929013527</v>
          </cell>
          <cell r="T126">
            <v>10.376562520281936</v>
          </cell>
          <cell r="U126">
            <v>8.2369698931693112</v>
          </cell>
          <cell r="W126">
            <v>24</v>
          </cell>
        </row>
        <row r="134">
          <cell r="N134" t="str">
            <v>Quibdó</v>
          </cell>
          <cell r="Q134">
            <v>26.474052263525945</v>
          </cell>
          <cell r="R134">
            <v>20.568777467227541</v>
          </cell>
          <cell r="S134">
            <v>18.840951820899974</v>
          </cell>
          <cell r="T134">
            <v>16.819855222337125</v>
          </cell>
          <cell r="U134">
            <v>20.646396380064246</v>
          </cell>
          <cell r="V134">
            <v>19.828633112940221</v>
          </cell>
          <cell r="W134">
            <v>1</v>
          </cell>
        </row>
        <row r="135">
          <cell r="N135" t="str">
            <v>Popayán</v>
          </cell>
          <cell r="Q135">
            <v>20.299528704565738</v>
          </cell>
          <cell r="R135">
            <v>21.959643440625985</v>
          </cell>
          <cell r="S135">
            <v>21.886111378051123</v>
          </cell>
          <cell r="T135">
            <v>19.517222705847072</v>
          </cell>
          <cell r="U135">
            <v>18.421717542674148</v>
          </cell>
          <cell r="V135">
            <v>18.389015633966437</v>
          </cell>
          <cell r="W135">
            <v>2</v>
          </cell>
        </row>
        <row r="136">
          <cell r="N136" t="str">
            <v>Cúcuta</v>
          </cell>
          <cell r="O136">
            <v>17.89720108859623</v>
          </cell>
          <cell r="P136">
            <v>15.859820054914348</v>
          </cell>
          <cell r="Q136">
            <v>16.299790249767565</v>
          </cell>
          <cell r="R136">
            <v>10.48408984811803</v>
          </cell>
          <cell r="S136">
            <v>11.984003741814782</v>
          </cell>
          <cell r="T136">
            <v>15.719220991794195</v>
          </cell>
          <cell r="U136">
            <v>17.72178209589871</v>
          </cell>
          <cell r="V136">
            <v>16.980881472768278</v>
          </cell>
          <cell r="W136">
            <v>3</v>
          </cell>
        </row>
        <row r="137">
          <cell r="N137" t="str">
            <v>Pereira</v>
          </cell>
          <cell r="O137">
            <v>16.95540093478289</v>
          </cell>
          <cell r="P137">
            <v>13.935778165969273</v>
          </cell>
          <cell r="Q137">
            <v>15.071125248252141</v>
          </cell>
          <cell r="R137">
            <v>14.140782833817841</v>
          </cell>
          <cell r="S137">
            <v>16.707413490453714</v>
          </cell>
          <cell r="T137">
            <v>21.067255125964358</v>
          </cell>
          <cell r="U137">
            <v>18.529312309140945</v>
          </cell>
          <cell r="V137">
            <v>16.30287286444047</v>
          </cell>
          <cell r="W137">
            <v>4</v>
          </cell>
        </row>
        <row r="138">
          <cell r="N138" t="str">
            <v>Ibagué</v>
          </cell>
          <cell r="O138">
            <v>20.558909747962467</v>
          </cell>
          <cell r="P138">
            <v>20.962130717463211</v>
          </cell>
          <cell r="Q138">
            <v>16.540162374373125</v>
          </cell>
          <cell r="R138">
            <v>18.993906871284253</v>
          </cell>
          <cell r="S138">
            <v>19.048460975988622</v>
          </cell>
          <cell r="T138">
            <v>16.876316457872065</v>
          </cell>
          <cell r="U138">
            <v>18.039657718014254</v>
          </cell>
          <cell r="V138">
            <v>15.505296761972659</v>
          </cell>
          <cell r="W138">
            <v>5</v>
          </cell>
        </row>
        <row r="139">
          <cell r="N139" t="str">
            <v>Armenia</v>
          </cell>
          <cell r="Q139">
            <v>14.33673183201071</v>
          </cell>
          <cell r="R139">
            <v>13.18421341383454</v>
          </cell>
          <cell r="S139">
            <v>17.696498861706949</v>
          </cell>
          <cell r="T139">
            <v>16.462695406789532</v>
          </cell>
          <cell r="U139">
            <v>18.840015096361046</v>
          </cell>
          <cell r="V139">
            <v>15.159336137527433</v>
          </cell>
          <cell r="W139">
            <v>6</v>
          </cell>
        </row>
        <row r="140">
          <cell r="N140" t="str">
            <v>Cali</v>
          </cell>
          <cell r="O140">
            <v>13.850835496360395</v>
          </cell>
          <cell r="P140">
            <v>13.110175269906938</v>
          </cell>
          <cell r="Q140">
            <v>11.18836314560887</v>
          </cell>
          <cell r="R140">
            <v>10.652515324844419</v>
          </cell>
          <cell r="S140">
            <v>13.064919127483387</v>
          </cell>
          <cell r="T140">
            <v>12.642922460309226</v>
          </cell>
          <cell r="U140">
            <v>15.725734723510044</v>
          </cell>
          <cell r="V140">
            <v>14.548126176312289</v>
          </cell>
          <cell r="W140">
            <v>7</v>
          </cell>
        </row>
        <row r="141">
          <cell r="N141" t="str">
            <v>Florencia</v>
          </cell>
          <cell r="Q141">
            <v>13.03798009664551</v>
          </cell>
          <cell r="R141">
            <v>16.4087906579866</v>
          </cell>
          <cell r="S141">
            <v>14.339701098256</v>
          </cell>
          <cell r="T141">
            <v>14.113388930833558</v>
          </cell>
          <cell r="U141">
            <v>14.566400837851695</v>
          </cell>
          <cell r="V141">
            <v>13.673251905893927</v>
          </cell>
          <cell r="W141">
            <v>8</v>
          </cell>
        </row>
        <row r="142">
          <cell r="N142" t="str">
            <v>Riohacha</v>
          </cell>
          <cell r="Q142">
            <v>17.952836930112902</v>
          </cell>
          <cell r="R142">
            <v>19.852003325535883</v>
          </cell>
          <cell r="S142">
            <v>17.195407146143229</v>
          </cell>
          <cell r="T142">
            <v>14.965564708849719</v>
          </cell>
          <cell r="U142">
            <v>11.207508573491367</v>
          </cell>
          <cell r="V142">
            <v>13.177702375181774</v>
          </cell>
          <cell r="W142">
            <v>9</v>
          </cell>
        </row>
        <row r="143">
          <cell r="N143" t="str">
            <v>Pasto</v>
          </cell>
          <cell r="O143">
            <v>14.280935219761007</v>
          </cell>
          <cell r="P143">
            <v>17.066282810033179</v>
          </cell>
          <cell r="Q143">
            <v>14.172464209175473</v>
          </cell>
          <cell r="R143">
            <v>14.562285723761399</v>
          </cell>
          <cell r="S143">
            <v>16.116570737131273</v>
          </cell>
          <cell r="T143">
            <v>16.683932513114115</v>
          </cell>
          <cell r="U143">
            <v>15.253629584870499</v>
          </cell>
          <cell r="V143">
            <v>13.037374042545627</v>
          </cell>
          <cell r="W143">
            <v>10</v>
          </cell>
        </row>
        <row r="144">
          <cell r="N144" t="str">
            <v>Montería</v>
          </cell>
          <cell r="O144">
            <v>16.997733195722763</v>
          </cell>
          <cell r="P144">
            <v>14.702919732079398</v>
          </cell>
          <cell r="Q144">
            <v>13.682013487883962</v>
          </cell>
          <cell r="R144">
            <v>14.57009955681726</v>
          </cell>
          <cell r="S144">
            <v>15.255779199945966</v>
          </cell>
          <cell r="T144">
            <v>17.048065926313878</v>
          </cell>
          <cell r="U144">
            <v>15.290285987577098</v>
          </cell>
          <cell r="V144">
            <v>12.730767800269746</v>
          </cell>
          <cell r="W144">
            <v>11</v>
          </cell>
        </row>
        <row r="145">
          <cell r="N145" t="str">
            <v>Tunja</v>
          </cell>
          <cell r="Q145">
            <v>15.873749927741487</v>
          </cell>
          <cell r="R145">
            <v>14.278390399741767</v>
          </cell>
          <cell r="S145">
            <v>14.055703462777652</v>
          </cell>
          <cell r="T145">
            <v>14.370597557485382</v>
          </cell>
          <cell r="U145">
            <v>13.225431683492223</v>
          </cell>
          <cell r="V145">
            <v>12.47915184689518</v>
          </cell>
          <cell r="W145">
            <v>12</v>
          </cell>
        </row>
        <row r="146">
          <cell r="N146" t="str">
            <v>Medellín</v>
          </cell>
          <cell r="O146">
            <v>14.121587507147531</v>
          </cell>
          <cell r="P146">
            <v>13.52939967260968</v>
          </cell>
          <cell r="Q146">
            <v>13.253589818289029</v>
          </cell>
          <cell r="R146">
            <v>13.556846848864639</v>
          </cell>
          <cell r="S146">
            <v>16.355690565615845</v>
          </cell>
          <cell r="T146">
            <v>14.25279008226428</v>
          </cell>
          <cell r="U146">
            <v>12.901069594021418</v>
          </cell>
          <cell r="V146">
            <v>12.433902173884059</v>
          </cell>
          <cell r="W146">
            <v>13</v>
          </cell>
        </row>
        <row r="147">
          <cell r="N147" t="str">
            <v>Manizales</v>
          </cell>
          <cell r="O147">
            <v>19.769200574747828</v>
          </cell>
          <cell r="P147">
            <v>16.708687847850705</v>
          </cell>
          <cell r="Q147">
            <v>14.728082736056361</v>
          </cell>
          <cell r="R147">
            <v>12.461917206924932</v>
          </cell>
          <cell r="S147">
            <v>14.255820178548175</v>
          </cell>
          <cell r="T147">
            <v>16.574844200043362</v>
          </cell>
          <cell r="U147">
            <v>15.544698217034245</v>
          </cell>
          <cell r="V147">
            <v>12.127807425756872</v>
          </cell>
          <cell r="W147">
            <v>14</v>
          </cell>
        </row>
        <row r="148">
          <cell r="N148" t="str">
            <v>Villavicencio</v>
          </cell>
          <cell r="O148">
            <v>11.919945790664158</v>
          </cell>
          <cell r="P148">
            <v>13.617792082773017</v>
          </cell>
          <cell r="Q148">
            <v>11.285324079009769</v>
          </cell>
          <cell r="R148">
            <v>11.872632555385941</v>
          </cell>
          <cell r="S148">
            <v>12.402584633642327</v>
          </cell>
          <cell r="T148">
            <v>11.984600872425696</v>
          </cell>
          <cell r="U148">
            <v>14.343059740843788</v>
          </cell>
          <cell r="V148">
            <v>12.082907671002745</v>
          </cell>
          <cell r="W148">
            <v>15</v>
          </cell>
        </row>
        <row r="149">
          <cell r="N149" t="str">
            <v>Sincelejo</v>
          </cell>
          <cell r="Q149">
            <v>14.537518314675877</v>
          </cell>
          <cell r="R149">
            <v>10.914233477832951</v>
          </cell>
          <cell r="S149">
            <v>10.807857396006982</v>
          </cell>
          <cell r="T149">
            <v>10.493663901051722</v>
          </cell>
          <cell r="U149">
            <v>13.394879135749315</v>
          </cell>
          <cell r="V149">
            <v>12.076022678943419</v>
          </cell>
          <cell r="W149">
            <v>16</v>
          </cell>
        </row>
        <row r="150">
          <cell r="N150" t="str">
            <v>Neiva</v>
          </cell>
          <cell r="Q150">
            <v>14.567399909219137</v>
          </cell>
          <cell r="R150">
            <v>13.182009701710227</v>
          </cell>
          <cell r="S150">
            <v>15.228645952259672</v>
          </cell>
          <cell r="T150">
            <v>14.634736485534003</v>
          </cell>
          <cell r="U150">
            <v>13.668155250541799</v>
          </cell>
          <cell r="V150">
            <v>12.058409712172374</v>
          </cell>
          <cell r="W150">
            <v>17</v>
          </cell>
        </row>
        <row r="151">
          <cell r="N151" t="str">
            <v>Valledupar</v>
          </cell>
          <cell r="Q151">
            <v>18.332895186196154</v>
          </cell>
          <cell r="R151">
            <v>15.149828723609716</v>
          </cell>
          <cell r="S151">
            <v>11.522781113988209</v>
          </cell>
          <cell r="T151">
            <v>12.565476449174131</v>
          </cell>
          <cell r="U151">
            <v>12.761609353593355</v>
          </cell>
          <cell r="V151">
            <v>11.387675339020056</v>
          </cell>
          <cell r="W151">
            <v>18</v>
          </cell>
        </row>
        <row r="152">
          <cell r="N152" t="str">
            <v>Bucaramanga</v>
          </cell>
          <cell r="O152">
            <v>17.028347256595087</v>
          </cell>
          <cell r="P152">
            <v>16.395877123349635</v>
          </cell>
          <cell r="Q152">
            <v>12.700867633613566</v>
          </cell>
          <cell r="R152">
            <v>9.5070749562937067</v>
          </cell>
          <cell r="S152">
            <v>9.6109743551038314</v>
          </cell>
          <cell r="T152">
            <v>11.168007581314196</v>
          </cell>
          <cell r="U152">
            <v>10.326658662405473</v>
          </cell>
          <cell r="V152">
            <v>11.192304385794243</v>
          </cell>
          <cell r="W152">
            <v>19</v>
          </cell>
        </row>
        <row r="153">
          <cell r="N153" t="str">
            <v>Colombia</v>
          </cell>
          <cell r="O153">
            <v>12.464808205768605</v>
          </cell>
          <cell r="P153">
            <v>11.71605467802995</v>
          </cell>
          <cell r="Q153">
            <v>11.775282059342391</v>
          </cell>
          <cell r="R153">
            <v>11.226297304006717</v>
          </cell>
          <cell r="S153">
            <v>11.977823705274982</v>
          </cell>
          <cell r="T153">
            <v>12.120704546106413</v>
          </cell>
          <cell r="U153">
            <v>11.568662170734651</v>
          </cell>
          <cell r="V153">
            <v>10.824950732900305</v>
          </cell>
          <cell r="W153" t="str">
            <v/>
          </cell>
        </row>
        <row r="154">
          <cell r="N154" t="str">
            <v>Bogotá</v>
          </cell>
          <cell r="O154">
            <v>13.955197245690881</v>
          </cell>
          <cell r="P154">
            <v>11.650147640754449</v>
          </cell>
          <cell r="Q154">
            <v>10.86616301653974</v>
          </cell>
          <cell r="R154">
            <v>10.617838763205127</v>
          </cell>
          <cell r="S154">
            <v>11.914394688142851</v>
          </cell>
          <cell r="T154">
            <v>12.09179851879988</v>
          </cell>
          <cell r="U154">
            <v>11.351771518191246</v>
          </cell>
          <cell r="V154">
            <v>10.11544947045809</v>
          </cell>
          <cell r="W154">
            <v>20</v>
          </cell>
        </row>
        <row r="155">
          <cell r="N155" t="str">
            <v>Santa Marta</v>
          </cell>
          <cell r="Q155">
            <v>13.885352809472131</v>
          </cell>
          <cell r="R155">
            <v>10.797602167366104</v>
          </cell>
          <cell r="S155">
            <v>10.791540918361179</v>
          </cell>
          <cell r="T155">
            <v>7.9432127995408219</v>
          </cell>
          <cell r="U155">
            <v>9.6325422015885795</v>
          </cell>
          <cell r="V155">
            <v>10.022067987696813</v>
          </cell>
          <cell r="W155">
            <v>21</v>
          </cell>
        </row>
        <row r="156">
          <cell r="N156" t="str">
            <v>Cartagena</v>
          </cell>
          <cell r="O156">
            <v>13.237365276562944</v>
          </cell>
          <cell r="P156">
            <v>13.093364938594521</v>
          </cell>
          <cell r="Q156">
            <v>14.371638557890371</v>
          </cell>
          <cell r="R156">
            <v>12.162209639899849</v>
          </cell>
          <cell r="S156">
            <v>12.68630246428916</v>
          </cell>
          <cell r="T156">
            <v>12.003686170676819</v>
          </cell>
          <cell r="U156">
            <v>11.274929480998173</v>
          </cell>
          <cell r="V156">
            <v>9.83632358766652</v>
          </cell>
          <cell r="W156">
            <v>22</v>
          </cell>
        </row>
        <row r="157">
          <cell r="N157" t="str">
            <v>Barranquilla</v>
          </cell>
          <cell r="O157">
            <v>15.741731411092683</v>
          </cell>
          <cell r="P157">
            <v>12.339200490170068</v>
          </cell>
          <cell r="Q157">
            <v>12.941586129716088</v>
          </cell>
          <cell r="R157">
            <v>10.948246722965072</v>
          </cell>
          <cell r="S157">
            <v>10.902038615637752</v>
          </cell>
          <cell r="T157">
            <v>8.8715372526563332</v>
          </cell>
          <cell r="U157">
            <v>8.7444454227445867</v>
          </cell>
          <cell r="V157">
            <v>7.1773666076231049</v>
          </cell>
          <cell r="W157">
            <v>23</v>
          </cell>
        </row>
        <row r="158">
          <cell r="N158" t="str">
            <v>San Andrés</v>
          </cell>
          <cell r="Q158">
            <v>12.763565192043419</v>
          </cell>
          <cell r="R158">
            <v>7.8044129664941426</v>
          </cell>
          <cell r="S158">
            <v>8.3611736979773656</v>
          </cell>
          <cell r="T158">
            <v>10.127338101481071</v>
          </cell>
          <cell r="U158">
            <v>7.9896406604078996</v>
          </cell>
          <cell r="W158">
            <v>24</v>
          </cell>
        </row>
        <row r="166">
          <cell r="N166" t="str">
            <v>Quibdó</v>
          </cell>
          <cell r="Q166">
            <v>3.1054471843945528</v>
          </cell>
          <cell r="R166">
            <v>3.4536950773081889</v>
          </cell>
          <cell r="S166">
            <v>2.453266190148836</v>
          </cell>
          <cell r="T166">
            <v>1.5338159255429162</v>
          </cell>
          <cell r="U166">
            <v>2.8346011326802172</v>
          </cell>
          <cell r="V166">
            <v>1.2893746532931527</v>
          </cell>
          <cell r="W166">
            <v>1</v>
          </cell>
        </row>
        <row r="167">
          <cell r="N167" t="str">
            <v>Ibagué</v>
          </cell>
          <cell r="O167">
            <v>1.6352142892235806</v>
          </cell>
          <cell r="P167">
            <v>1.1133471296582966</v>
          </cell>
          <cell r="Q167">
            <v>1.3485147425898081</v>
          </cell>
          <cell r="R167">
            <v>0.93921919195268322</v>
          </cell>
          <cell r="S167">
            <v>0.71252397917237598</v>
          </cell>
          <cell r="T167">
            <v>0.55467613532866233</v>
          </cell>
          <cell r="U167">
            <v>1.5494768927908047</v>
          </cell>
          <cell r="V167">
            <v>1.2539543576509522</v>
          </cell>
          <cell r="W167">
            <v>2</v>
          </cell>
        </row>
        <row r="168">
          <cell r="N168" t="str">
            <v>Manizales</v>
          </cell>
          <cell r="O168">
            <v>0.8786871549622417</v>
          </cell>
          <cell r="P168">
            <v>0.36069225819318951</v>
          </cell>
          <cell r="Q168">
            <v>1.1773917469890052</v>
          </cell>
          <cell r="R168">
            <v>0.82572880719638442</v>
          </cell>
          <cell r="S168">
            <v>0.91209323860923419</v>
          </cell>
          <cell r="T168">
            <v>1.0459502334848607</v>
          </cell>
          <cell r="U168">
            <v>1.3188648306065169</v>
          </cell>
          <cell r="V168">
            <v>1.2436859998674761</v>
          </cell>
          <cell r="W168">
            <v>3</v>
          </cell>
        </row>
        <row r="169">
          <cell r="N169" t="str">
            <v>Riohacha</v>
          </cell>
          <cell r="Q169">
            <v>3.2030870373017004</v>
          </cell>
          <cell r="R169">
            <v>1.9844773899707211</v>
          </cell>
          <cell r="S169">
            <v>1.5325486888514033</v>
          </cell>
          <cell r="T169">
            <v>0.83576653257351974</v>
          </cell>
          <cell r="U169">
            <v>0.47289573431201481</v>
          </cell>
          <cell r="V169">
            <v>0.98458555501696565</v>
          </cell>
          <cell r="W169">
            <v>4</v>
          </cell>
        </row>
        <row r="170">
          <cell r="N170" t="str">
            <v>Pereira</v>
          </cell>
          <cell r="O170">
            <v>1.4194234514163897</v>
          </cell>
          <cell r="P170">
            <v>1.1597769124073614</v>
          </cell>
          <cell r="Q170">
            <v>0.60400258840508791</v>
          </cell>
          <cell r="R170">
            <v>0.97506660136997825</v>
          </cell>
          <cell r="S170">
            <v>0.6322620722760024</v>
          </cell>
          <cell r="T170">
            <v>0.89028336962382659</v>
          </cell>
          <cell r="U170">
            <v>0.60877210323426423</v>
          </cell>
          <cell r="V170">
            <v>0.94199079587847911</v>
          </cell>
          <cell r="W170">
            <v>5</v>
          </cell>
        </row>
        <row r="171">
          <cell r="N171" t="str">
            <v>Cali</v>
          </cell>
          <cell r="O171">
            <v>0.91415052750288528</v>
          </cell>
          <cell r="P171">
            <v>1.3073314689816069</v>
          </cell>
          <cell r="Q171">
            <v>1.4810668002376779</v>
          </cell>
          <cell r="R171">
            <v>0.78353850925543278</v>
          </cell>
          <cell r="S171">
            <v>1.1057091685000719</v>
          </cell>
          <cell r="T171">
            <v>0.92357796340493226</v>
          </cell>
          <cell r="U171">
            <v>1.050692975960972</v>
          </cell>
          <cell r="V171">
            <v>0.92869067467298905</v>
          </cell>
          <cell r="W171">
            <v>6</v>
          </cell>
        </row>
        <row r="172">
          <cell r="N172" t="str">
            <v>Medellín</v>
          </cell>
          <cell r="O172">
            <v>0.9356829915796675</v>
          </cell>
          <cell r="P172">
            <v>0.77963472068498807</v>
          </cell>
          <cell r="Q172">
            <v>1.2192965676037104</v>
          </cell>
          <cell r="R172">
            <v>0.82879030191646708</v>
          </cell>
          <cell r="S172">
            <v>1.6290090011828744</v>
          </cell>
          <cell r="T172">
            <v>0.80112678145919936</v>
          </cell>
          <cell r="U172">
            <v>0.82024864690704713</v>
          </cell>
          <cell r="V172">
            <v>0.92859168187357388</v>
          </cell>
          <cell r="W172">
            <v>7</v>
          </cell>
        </row>
        <row r="173">
          <cell r="N173" t="str">
            <v>Neiva</v>
          </cell>
          <cell r="Q173">
            <v>1.7946302632156925</v>
          </cell>
          <cell r="R173">
            <v>0.9572065988915418</v>
          </cell>
          <cell r="S173">
            <v>1.117980784430822</v>
          </cell>
          <cell r="T173">
            <v>0.8001481210300303</v>
          </cell>
          <cell r="U173">
            <v>0.79915610428843498</v>
          </cell>
          <cell r="V173">
            <v>0.82328348609101132</v>
          </cell>
          <cell r="W173">
            <v>8</v>
          </cell>
        </row>
        <row r="174">
          <cell r="N174" t="str">
            <v>Colombia</v>
          </cell>
          <cell r="O174">
            <v>0.99981765330979488</v>
          </cell>
          <cell r="P174">
            <v>0.86835210056588952</v>
          </cell>
          <cell r="Q174">
            <v>1.111101874174774</v>
          </cell>
          <cell r="R174">
            <v>0.87320116808734527</v>
          </cell>
          <cell r="S174">
            <v>0.90515515535278657</v>
          </cell>
          <cell r="T174">
            <v>0.87554879653187456</v>
          </cell>
          <cell r="U174">
            <v>0.83112068413249596</v>
          </cell>
          <cell r="V174">
            <v>0.74344669604100533</v>
          </cell>
          <cell r="W174" t="str">
            <v/>
          </cell>
        </row>
        <row r="175">
          <cell r="N175" t="str">
            <v>Santa Marta</v>
          </cell>
          <cell r="Q175">
            <v>1.1005191681576865</v>
          </cell>
          <cell r="R175">
            <v>0.62131978865728721</v>
          </cell>
          <cell r="S175">
            <v>0.53890822068667288</v>
          </cell>
          <cell r="T175">
            <v>0.57791648730090395</v>
          </cell>
          <cell r="U175">
            <v>0.93377758828514446</v>
          </cell>
          <cell r="V175">
            <v>0.74109889104686555</v>
          </cell>
          <cell r="W175">
            <v>9</v>
          </cell>
        </row>
        <row r="176">
          <cell r="N176" t="str">
            <v>Armenia</v>
          </cell>
          <cell r="Q176">
            <v>2.1200328008098701</v>
          </cell>
          <cell r="R176">
            <v>1.7304547729346809</v>
          </cell>
          <cell r="S176">
            <v>1.1614956679350763</v>
          </cell>
          <cell r="T176">
            <v>1.2181040875541862</v>
          </cell>
          <cell r="U176">
            <v>0.90870353912270663</v>
          </cell>
          <cell r="V176">
            <v>0.70706839795171905</v>
          </cell>
          <cell r="W176">
            <v>10</v>
          </cell>
        </row>
        <row r="177">
          <cell r="N177" t="str">
            <v>Sincelejo</v>
          </cell>
          <cell r="Q177">
            <v>2.14574912548485</v>
          </cell>
          <cell r="R177">
            <v>1.0784916405749834</v>
          </cell>
          <cell r="S177">
            <v>1.2653741648399248</v>
          </cell>
          <cell r="T177">
            <v>0.52373629028834878</v>
          </cell>
          <cell r="U177">
            <v>0.52617746886829908</v>
          </cell>
          <cell r="V177">
            <v>0.70648213613325628</v>
          </cell>
          <cell r="W177">
            <v>11</v>
          </cell>
        </row>
        <row r="178">
          <cell r="N178" t="str">
            <v>Cúcuta</v>
          </cell>
          <cell r="O178">
            <v>1.0054480948031903</v>
          </cell>
          <cell r="P178">
            <v>0.84281937000928786</v>
          </cell>
          <cell r="Q178">
            <v>1.1125306945357114</v>
          </cell>
          <cell r="R178">
            <v>0.42448784618558044</v>
          </cell>
          <cell r="S178">
            <v>0.79382600561272232</v>
          </cell>
          <cell r="T178">
            <v>0.85561623199322068</v>
          </cell>
          <cell r="U178">
            <v>1.0190870975021675</v>
          </cell>
          <cell r="V178">
            <v>0.65372064586769696</v>
          </cell>
          <cell r="W178">
            <v>12</v>
          </cell>
        </row>
        <row r="179">
          <cell r="N179" t="str">
            <v>Pasto</v>
          </cell>
          <cell r="O179">
            <v>0.17204637431816852</v>
          </cell>
          <cell r="P179">
            <v>0.68933784730723435</v>
          </cell>
          <cell r="Q179">
            <v>0.75720977349680663</v>
          </cell>
          <cell r="R179">
            <v>0.24231092907275129</v>
          </cell>
          <cell r="S179">
            <v>0.40163679769769117</v>
          </cell>
          <cell r="T179">
            <v>0.53426507894091413</v>
          </cell>
          <cell r="U179">
            <v>0.72801000285743933</v>
          </cell>
          <cell r="V179">
            <v>0.6159697168956263</v>
          </cell>
          <cell r="W179">
            <v>13</v>
          </cell>
        </row>
        <row r="180">
          <cell r="N180" t="str">
            <v>Cartagena</v>
          </cell>
          <cell r="O180">
            <v>0.49921179685608252</v>
          </cell>
          <cell r="P180">
            <v>0.72728015797676793</v>
          </cell>
          <cell r="Q180">
            <v>1.0650254024867141</v>
          </cell>
          <cell r="R180">
            <v>0.78246060422267993</v>
          </cell>
          <cell r="S180">
            <v>0.55486108241387389</v>
          </cell>
          <cell r="T180">
            <v>0.45052256043176991</v>
          </cell>
          <cell r="U180">
            <v>0.78240658434056243</v>
          </cell>
          <cell r="V180">
            <v>0.5807406686501162</v>
          </cell>
          <cell r="W180">
            <v>14</v>
          </cell>
        </row>
        <row r="181">
          <cell r="N181" t="str">
            <v>Bogotá</v>
          </cell>
          <cell r="O181">
            <v>1.1165624957239488</v>
          </cell>
          <cell r="P181">
            <v>0.77861965419060586</v>
          </cell>
          <cell r="Q181">
            <v>0.65589718278945675</v>
          </cell>
          <cell r="R181">
            <v>0.56412678631906998</v>
          </cell>
          <cell r="S181">
            <v>0.48814487106863386</v>
          </cell>
          <cell r="T181">
            <v>0.70148415704553457</v>
          </cell>
          <cell r="U181">
            <v>0.35093035177167786</v>
          </cell>
          <cell r="V181">
            <v>0.56406023274421668</v>
          </cell>
          <cell r="W181">
            <v>15</v>
          </cell>
        </row>
        <row r="182">
          <cell r="N182" t="str">
            <v>Valledupar</v>
          </cell>
          <cell r="Q182">
            <v>1.3955191060815642</v>
          </cell>
          <cell r="R182">
            <v>0.87899856676729815</v>
          </cell>
          <cell r="S182">
            <v>0.61497989091510119</v>
          </cell>
          <cell r="T182">
            <v>0.51822371784125876</v>
          </cell>
          <cell r="U182">
            <v>1.2960148686210142</v>
          </cell>
          <cell r="V182">
            <v>0.49378471460666157</v>
          </cell>
          <cell r="W182">
            <v>16</v>
          </cell>
        </row>
        <row r="183">
          <cell r="N183" t="str">
            <v>Popayán</v>
          </cell>
          <cell r="Q183">
            <v>0.83563934141053597</v>
          </cell>
          <cell r="R183">
            <v>0.40299234715813015</v>
          </cell>
          <cell r="S183">
            <v>0.45586680761099363</v>
          </cell>
          <cell r="T183">
            <v>0.48009875651801748</v>
          </cell>
          <cell r="U183">
            <v>0.44980462437935187</v>
          </cell>
          <cell r="V183">
            <v>0.42996906798046103</v>
          </cell>
          <cell r="W183">
            <v>17</v>
          </cell>
        </row>
        <row r="184">
          <cell r="N184" t="str">
            <v>Montería</v>
          </cell>
          <cell r="O184">
            <v>0.81011154939135621</v>
          </cell>
          <cell r="P184">
            <v>0.91479917722204174</v>
          </cell>
          <cell r="Q184">
            <v>0.81746177413206456</v>
          </cell>
          <cell r="R184">
            <v>0.32870668421526772</v>
          </cell>
          <cell r="S184">
            <v>0.6093699869978555</v>
          </cell>
          <cell r="T184">
            <v>0.38649408394702811</v>
          </cell>
          <cell r="U184">
            <v>0.58675773368036821</v>
          </cell>
          <cell r="V184">
            <v>0.41088462539811182</v>
          </cell>
          <cell r="W184">
            <v>18</v>
          </cell>
        </row>
        <row r="185">
          <cell r="N185" t="str">
            <v>Florencia</v>
          </cell>
          <cell r="Q185">
            <v>1.2926794997892372</v>
          </cell>
          <cell r="R185">
            <v>0.82882323807932612</v>
          </cell>
          <cell r="S185">
            <v>0.65124868527260726</v>
          </cell>
          <cell r="T185">
            <v>0.559625149127711</v>
          </cell>
          <cell r="U185">
            <v>8.0185025582841477E-2</v>
          </cell>
          <cell r="V185">
            <v>0.37451840314779905</v>
          </cell>
          <cell r="W185">
            <v>19</v>
          </cell>
        </row>
        <row r="186">
          <cell r="N186" t="str">
            <v>Villavicencio</v>
          </cell>
          <cell r="O186">
            <v>1.0587999503717349</v>
          </cell>
          <cell r="P186">
            <v>0.68616212164634827</v>
          </cell>
          <cell r="Q186">
            <v>0.57386119249899825</v>
          </cell>
          <cell r="R186">
            <v>0.70939439884762134</v>
          </cell>
          <cell r="S186">
            <v>0.27133133471557647</v>
          </cell>
          <cell r="T186">
            <v>0.37588044607671794</v>
          </cell>
          <cell r="U186">
            <v>0.25415234255618668</v>
          </cell>
          <cell r="V186">
            <v>0.36489666810445942</v>
          </cell>
          <cell r="W186">
            <v>20</v>
          </cell>
        </row>
        <row r="187">
          <cell r="N187" t="str">
            <v>Barranquilla</v>
          </cell>
          <cell r="O187">
            <v>0.12757340760449071</v>
          </cell>
          <cell r="P187">
            <v>0.15973577270365433</v>
          </cell>
          <cell r="Q187">
            <v>0.73476020331457781</v>
          </cell>
          <cell r="R187">
            <v>0.51608679743035268</v>
          </cell>
          <cell r="S187">
            <v>0.70143065639147362</v>
          </cell>
          <cell r="T187">
            <v>0.59934688854648344</v>
          </cell>
          <cell r="U187">
            <v>0.51346848062986572</v>
          </cell>
          <cell r="V187">
            <v>0.33463526656576786</v>
          </cell>
          <cell r="W187">
            <v>21</v>
          </cell>
        </row>
        <row r="188">
          <cell r="N188" t="str">
            <v>Bucaramanga</v>
          </cell>
          <cell r="O188">
            <v>1.5964919864693994</v>
          </cell>
          <cell r="P188">
            <v>0.66630819955648313</v>
          </cell>
          <cell r="Q188">
            <v>0.80395408229686716</v>
          </cell>
          <cell r="R188">
            <v>0.43371667395104901</v>
          </cell>
          <cell r="S188">
            <v>1.0231232789931846</v>
          </cell>
          <cell r="T188">
            <v>0.56683731820100602</v>
          </cell>
          <cell r="U188">
            <v>0.56721052659093407</v>
          </cell>
          <cell r="V188">
            <v>0.29727296173458995</v>
          </cell>
          <cell r="W188">
            <v>22</v>
          </cell>
        </row>
        <row r="189">
          <cell r="N189" t="str">
            <v>Tunja</v>
          </cell>
          <cell r="Q189">
            <v>1.0135460623928167</v>
          </cell>
          <cell r="R189">
            <v>0.64036532628251086</v>
          </cell>
          <cell r="S189">
            <v>0.46776569747362801</v>
          </cell>
          <cell r="T189">
            <v>0.40494995792450339</v>
          </cell>
          <cell r="U189">
            <v>0.22438733868228011</v>
          </cell>
          <cell r="V189">
            <v>0</v>
          </cell>
          <cell r="W189">
            <v>23</v>
          </cell>
        </row>
        <row r="190">
          <cell r="N190" t="str">
            <v>San Andrés</v>
          </cell>
          <cell r="Q190">
            <v>1.1257478380366737</v>
          </cell>
          <cell r="R190">
            <v>0.85807681830563887</v>
          </cell>
          <cell r="S190">
            <v>0.56069199492398936</v>
          </cell>
          <cell r="T190">
            <v>0.2505224626487883</v>
          </cell>
          <cell r="U190">
            <v>0.2473292327614115</v>
          </cell>
          <cell r="W190">
            <v>24</v>
          </cell>
        </row>
        <row r="198">
          <cell r="N198" t="str">
            <v>Pasto</v>
          </cell>
          <cell r="O198">
            <v>34.847428319441462</v>
          </cell>
          <cell r="P198">
            <v>32.153199321215396</v>
          </cell>
          <cell r="Q198">
            <v>43.160318632510645</v>
          </cell>
          <cell r="R198">
            <v>37.173274078741727</v>
          </cell>
          <cell r="S198">
            <v>31.238349466937017</v>
          </cell>
          <cell r="T198">
            <v>41.005165111520284</v>
          </cell>
          <cell r="U198">
            <v>40.250399040482819</v>
          </cell>
          <cell r="V198">
            <v>40.449092750893023</v>
          </cell>
          <cell r="W198">
            <v>1</v>
          </cell>
        </row>
        <row r="199">
          <cell r="N199" t="str">
            <v>Riohacha</v>
          </cell>
          <cell r="Q199">
            <v>34.502786908675141</v>
          </cell>
          <cell r="R199">
            <v>33.205269218653982</v>
          </cell>
          <cell r="S199">
            <v>30.67397638399018</v>
          </cell>
          <cell r="T199">
            <v>39.190824095726263</v>
          </cell>
          <cell r="U199">
            <v>39.807873573591635</v>
          </cell>
          <cell r="V199">
            <v>38.080077556955885</v>
          </cell>
          <cell r="W199">
            <v>2</v>
          </cell>
        </row>
        <row r="200">
          <cell r="N200" t="str">
            <v>Sincelejo</v>
          </cell>
          <cell r="Q200">
            <v>42.572315348973191</v>
          </cell>
          <cell r="R200">
            <v>34.061352350799631</v>
          </cell>
          <cell r="S200">
            <v>36.639079584684239</v>
          </cell>
          <cell r="T200">
            <v>31.15251370563017</v>
          </cell>
          <cell r="U200">
            <v>36.865972925065847</v>
          </cell>
          <cell r="V200">
            <v>36.896354628026863</v>
          </cell>
          <cell r="W200">
            <v>3</v>
          </cell>
        </row>
        <row r="201">
          <cell r="N201" t="str">
            <v>Neiva</v>
          </cell>
          <cell r="Q201">
            <v>37.838780998491863</v>
          </cell>
          <cell r="R201">
            <v>38.819373170125651</v>
          </cell>
          <cell r="S201">
            <v>32.462060667802504</v>
          </cell>
          <cell r="T201">
            <v>35.298461771519101</v>
          </cell>
          <cell r="U201">
            <v>34.152533328955151</v>
          </cell>
          <cell r="V201">
            <v>33.38659752371764</v>
          </cell>
          <cell r="W201">
            <v>4</v>
          </cell>
        </row>
        <row r="202">
          <cell r="N202" t="str">
            <v>Bogotá</v>
          </cell>
          <cell r="O202">
            <v>30.133133429522314</v>
          </cell>
          <cell r="P202">
            <v>31.846438927035216</v>
          </cell>
          <cell r="Q202">
            <v>28.622587680412199</v>
          </cell>
          <cell r="R202">
            <v>33.220761027635277</v>
          </cell>
          <cell r="S202">
            <v>23.346577233353539</v>
          </cell>
          <cell r="T202">
            <v>29.765073097737886</v>
          </cell>
          <cell r="U202">
            <v>33.560305118790616</v>
          </cell>
          <cell r="V202">
            <v>32.182274853345113</v>
          </cell>
          <cell r="W202">
            <v>5</v>
          </cell>
        </row>
        <row r="203">
          <cell r="N203" t="str">
            <v>Ibagué</v>
          </cell>
          <cell r="O203">
            <v>37.466359512410811</v>
          </cell>
          <cell r="P203">
            <v>30.829083087552345</v>
          </cell>
          <cell r="Q203">
            <v>35.942867183235172</v>
          </cell>
          <cell r="R203">
            <v>34.765520389919423</v>
          </cell>
          <cell r="S203">
            <v>25.264291839314602</v>
          </cell>
          <cell r="T203">
            <v>33.756096434628006</v>
          </cell>
          <cell r="U203">
            <v>33.75595494695655</v>
          </cell>
          <cell r="V203">
            <v>32.052725571492736</v>
          </cell>
          <cell r="W203">
            <v>6</v>
          </cell>
        </row>
        <row r="204">
          <cell r="N204" t="str">
            <v>Santa Marta</v>
          </cell>
          <cell r="Q204">
            <v>33.265870804368447</v>
          </cell>
          <cell r="R204">
            <v>19.382480457337131</v>
          </cell>
          <cell r="S204">
            <v>27.990794032979498</v>
          </cell>
          <cell r="T204">
            <v>29.166128569378678</v>
          </cell>
          <cell r="U204">
            <v>21.294234686626556</v>
          </cell>
          <cell r="V204">
            <v>31.643632217628582</v>
          </cell>
          <cell r="W204">
            <v>7</v>
          </cell>
        </row>
        <row r="205">
          <cell r="N205" t="str">
            <v>Bucaramanga</v>
          </cell>
          <cell r="O205">
            <v>31.794817412542827</v>
          </cell>
          <cell r="P205">
            <v>30.419881568158203</v>
          </cell>
          <cell r="Q205">
            <v>26.476699317304842</v>
          </cell>
          <cell r="R205">
            <v>19.541835118006993</v>
          </cell>
          <cell r="S205">
            <v>32.103230404417651</v>
          </cell>
          <cell r="T205">
            <v>38.451335905510831</v>
          </cell>
          <cell r="U205">
            <v>34.098907807523652</v>
          </cell>
          <cell r="V205">
            <v>31.260152301489985</v>
          </cell>
          <cell r="W205">
            <v>8</v>
          </cell>
        </row>
        <row r="206">
          <cell r="N206" t="str">
            <v>Colombia</v>
          </cell>
          <cell r="O206">
            <v>29.787071843060097</v>
          </cell>
          <cell r="P206">
            <v>29.741949613086998</v>
          </cell>
          <cell r="Q206">
            <v>33.343713731937591</v>
          </cell>
          <cell r="R206">
            <v>31.274628428186791</v>
          </cell>
          <cell r="S206">
            <v>29.073639134650129</v>
          </cell>
          <cell r="T206">
            <v>31.560856952380885</v>
          </cell>
          <cell r="U206">
            <v>31.234633310241026</v>
          </cell>
          <cell r="V206">
            <v>31.092346595083015</v>
          </cell>
          <cell r="W206" t="str">
            <v/>
          </cell>
        </row>
        <row r="207">
          <cell r="N207" t="str">
            <v>Cali</v>
          </cell>
          <cell r="O207">
            <v>32.9794869812294</v>
          </cell>
          <cell r="P207">
            <v>34.971654644189279</v>
          </cell>
          <cell r="Q207">
            <v>40.361179018374393</v>
          </cell>
          <cell r="R207">
            <v>37.665712052493845</v>
          </cell>
          <cell r="S207">
            <v>37.055477551381408</v>
          </cell>
          <cell r="T207">
            <v>40.701582010307497</v>
          </cell>
          <cell r="U207">
            <v>30.648093176527098</v>
          </cell>
          <cell r="V207">
            <v>30.095206619904658</v>
          </cell>
          <cell r="W207">
            <v>9</v>
          </cell>
        </row>
        <row r="208">
          <cell r="N208" t="str">
            <v>Medellín</v>
          </cell>
          <cell r="O208">
            <v>24.064107919708171</v>
          </cell>
          <cell r="P208">
            <v>21.361190722714678</v>
          </cell>
          <cell r="Q208">
            <v>25.861148355756171</v>
          </cell>
          <cell r="R208">
            <v>26.151278579693336</v>
          </cell>
          <cell r="S208">
            <v>28.242246016490125</v>
          </cell>
          <cell r="T208">
            <v>26.060870875053361</v>
          </cell>
          <cell r="U208">
            <v>27.54000885476496</v>
          </cell>
          <cell r="V208">
            <v>28.710913507733522</v>
          </cell>
          <cell r="W208">
            <v>10</v>
          </cell>
        </row>
        <row r="209">
          <cell r="N209" t="str">
            <v>Popayán</v>
          </cell>
          <cell r="Q209">
            <v>43.287342029050869</v>
          </cell>
          <cell r="R209">
            <v>42.822952793143976</v>
          </cell>
          <cell r="S209">
            <v>30.883624831827788</v>
          </cell>
          <cell r="T209">
            <v>32.123527168232542</v>
          </cell>
          <cell r="U209">
            <v>29.329553133354878</v>
          </cell>
          <cell r="V209">
            <v>28.416308592383167</v>
          </cell>
          <cell r="W209">
            <v>11</v>
          </cell>
        </row>
        <row r="210">
          <cell r="N210" t="str">
            <v>Cúcuta</v>
          </cell>
          <cell r="O210">
            <v>31.829882805109161</v>
          </cell>
          <cell r="P210">
            <v>31.228520503456025</v>
          </cell>
          <cell r="Q210">
            <v>37.697772497289108</v>
          </cell>
          <cell r="R210">
            <v>27.98402322889083</v>
          </cell>
          <cell r="S210">
            <v>30.71318989710009</v>
          </cell>
          <cell r="T210">
            <v>32.739927429692983</v>
          </cell>
          <cell r="U210">
            <v>30.261338319609198</v>
          </cell>
          <cell r="V210">
            <v>27.116498414883083</v>
          </cell>
          <cell r="W210">
            <v>12</v>
          </cell>
        </row>
        <row r="211">
          <cell r="N211" t="str">
            <v>Manizales</v>
          </cell>
          <cell r="O211">
            <v>24.471977442228116</v>
          </cell>
          <cell r="P211">
            <v>26.108136178731762</v>
          </cell>
          <cell r="Q211">
            <v>27.325980139771556</v>
          </cell>
          <cell r="R211">
            <v>22.225009746307229</v>
          </cell>
          <cell r="S211">
            <v>21.02118993532331</v>
          </cell>
          <cell r="T211">
            <v>24.1865882992598</v>
          </cell>
          <cell r="U211">
            <v>22.524655361472242</v>
          </cell>
          <cell r="V211">
            <v>26.246871670973693</v>
          </cell>
          <cell r="W211">
            <v>13</v>
          </cell>
        </row>
        <row r="212">
          <cell r="N212" t="str">
            <v>Armenia</v>
          </cell>
          <cell r="Q212">
            <v>35.037568680034518</v>
          </cell>
          <cell r="R212">
            <v>33.484540717606158</v>
          </cell>
          <cell r="S212">
            <v>21.563146602318078</v>
          </cell>
          <cell r="T212">
            <v>26.824418818774976</v>
          </cell>
          <cell r="U212">
            <v>23.477519813973871</v>
          </cell>
          <cell r="V212">
            <v>25.261521580102418</v>
          </cell>
          <cell r="W212">
            <v>14</v>
          </cell>
        </row>
        <row r="213">
          <cell r="N213" t="str">
            <v>Pereira</v>
          </cell>
          <cell r="O213">
            <v>32.476508494295295</v>
          </cell>
          <cell r="P213">
            <v>29.16365366869983</v>
          </cell>
          <cell r="Q213">
            <v>23.320734938127931</v>
          </cell>
          <cell r="R213">
            <v>23.966097491630208</v>
          </cell>
          <cell r="S213">
            <v>23.609117562626182</v>
          </cell>
          <cell r="T213">
            <v>26.758190314072795</v>
          </cell>
          <cell r="U213">
            <v>29.195153545621494</v>
          </cell>
          <cell r="V213">
            <v>24.952381742807464</v>
          </cell>
          <cell r="W213">
            <v>15</v>
          </cell>
        </row>
        <row r="214">
          <cell r="N214" t="str">
            <v>Villavicencio</v>
          </cell>
          <cell r="O214">
            <v>31.827560866204102</v>
          </cell>
          <cell r="P214">
            <v>25.384140561275103</v>
          </cell>
          <cell r="Q214">
            <v>31.669528007440718</v>
          </cell>
          <cell r="R214">
            <v>29.994888642977742</v>
          </cell>
          <cell r="S214">
            <v>23.998419965018446</v>
          </cell>
          <cell r="T214">
            <v>29.212215236645072</v>
          </cell>
          <cell r="U214">
            <v>22.634126721466455</v>
          </cell>
          <cell r="V214">
            <v>22.157748567882734</v>
          </cell>
          <cell r="W214">
            <v>16</v>
          </cell>
        </row>
        <row r="215">
          <cell r="N215" t="str">
            <v>Valledupar</v>
          </cell>
          <cell r="Q215">
            <v>38.779952680109183</v>
          </cell>
          <cell r="R215">
            <v>29.836906250317654</v>
          </cell>
          <cell r="S215">
            <v>19.903862046168253</v>
          </cell>
          <cell r="T215">
            <v>23.391260976553685</v>
          </cell>
          <cell r="U215">
            <v>29.420202780382226</v>
          </cell>
          <cell r="V215">
            <v>21.93459279062461</v>
          </cell>
          <cell r="W215">
            <v>17</v>
          </cell>
        </row>
        <row r="216">
          <cell r="N216" t="str">
            <v>Tunja</v>
          </cell>
          <cell r="Q216">
            <v>35.563231015280266</v>
          </cell>
          <cell r="R216">
            <v>20.821129682285758</v>
          </cell>
          <cell r="S216">
            <v>18.748661184627558</v>
          </cell>
          <cell r="T216">
            <v>9.6278133983759293</v>
          </cell>
          <cell r="U216">
            <v>24.643601605522861</v>
          </cell>
          <cell r="V216">
            <v>21.448981806344264</v>
          </cell>
          <cell r="W216">
            <v>18</v>
          </cell>
        </row>
        <row r="217">
          <cell r="N217" t="str">
            <v>Montería</v>
          </cell>
          <cell r="O217">
            <v>35.817157022144933</v>
          </cell>
          <cell r="P217">
            <v>38.183392876475054</v>
          </cell>
          <cell r="Q217">
            <v>39.187103211019966</v>
          </cell>
          <cell r="R217">
            <v>26.680831522443686</v>
          </cell>
          <cell r="S217">
            <v>29.839710575640392</v>
          </cell>
          <cell r="T217">
            <v>20.398892677347988</v>
          </cell>
          <cell r="U217">
            <v>26.278604192481829</v>
          </cell>
          <cell r="V217">
            <v>18.425601302929046</v>
          </cell>
          <cell r="W217">
            <v>19</v>
          </cell>
        </row>
        <row r="218">
          <cell r="N218" t="str">
            <v>Cartagena</v>
          </cell>
          <cell r="O218">
            <v>24.550032368216886</v>
          </cell>
          <cell r="P218">
            <v>25.11234295671429</v>
          </cell>
          <cell r="Q218">
            <v>27.754565534161298</v>
          </cell>
          <cell r="R218">
            <v>16.608079971301454</v>
          </cell>
          <cell r="S218">
            <v>29.400577847569465</v>
          </cell>
          <cell r="T218">
            <v>28.272132905425838</v>
          </cell>
          <cell r="U218">
            <v>20.31537129903252</v>
          </cell>
          <cell r="V218">
            <v>17.979922704770392</v>
          </cell>
          <cell r="W218">
            <v>20</v>
          </cell>
        </row>
        <row r="219">
          <cell r="N219" t="str">
            <v>Barranquilla</v>
          </cell>
          <cell r="O219">
            <v>27.052342604565233</v>
          </cell>
          <cell r="P219">
            <v>19.533617597265618</v>
          </cell>
          <cell r="Q219">
            <v>28.722776652365063</v>
          </cell>
          <cell r="R219">
            <v>18.603766689712344</v>
          </cell>
          <cell r="S219">
            <v>16.137274223085718</v>
          </cell>
          <cell r="T219">
            <v>18.888558431201201</v>
          </cell>
          <cell r="U219">
            <v>21.383406351152349</v>
          </cell>
          <cell r="V219">
            <v>16.652721808972391</v>
          </cell>
          <cell r="W219">
            <v>21</v>
          </cell>
        </row>
        <row r="220">
          <cell r="N220" t="str">
            <v>Florencia</v>
          </cell>
          <cell r="Q220">
            <v>42.316926404017337</v>
          </cell>
          <cell r="R220">
            <v>30.459403175663986</v>
          </cell>
          <cell r="S220">
            <v>15.8672308783602</v>
          </cell>
          <cell r="T220">
            <v>24.149755920442168</v>
          </cell>
          <cell r="U220">
            <v>20.196262395950381</v>
          </cell>
          <cell r="V220">
            <v>15.280453315845557</v>
          </cell>
          <cell r="W220">
            <v>22</v>
          </cell>
        </row>
        <row r="221">
          <cell r="N221" t="str">
            <v>Quibdó</v>
          </cell>
          <cell r="Q221">
            <v>33.306956201693048</v>
          </cell>
          <cell r="R221">
            <v>12.267675484411319</v>
          </cell>
          <cell r="S221">
            <v>22.883623081573997</v>
          </cell>
          <cell r="T221">
            <v>18.97083764219235</v>
          </cell>
          <cell r="U221">
            <v>19.972009310892439</v>
          </cell>
          <cell r="V221">
            <v>12.99869563261818</v>
          </cell>
          <cell r="W221">
            <v>23</v>
          </cell>
        </row>
        <row r="222">
          <cell r="N222" t="str">
            <v>San Andrés</v>
          </cell>
          <cell r="Q222">
            <v>20.983884177065836</v>
          </cell>
          <cell r="R222">
            <v>7.9583219831108689</v>
          </cell>
          <cell r="S222">
            <v>10.88881982751923</v>
          </cell>
          <cell r="T222">
            <v>6.0320097612897365</v>
          </cell>
          <cell r="U222">
            <v>4.2965360958238916</v>
          </cell>
          <cell r="W222">
            <v>24</v>
          </cell>
        </row>
        <row r="230">
          <cell r="N230" t="str">
            <v>Pasto</v>
          </cell>
          <cell r="O230">
            <v>5.5235140906415046</v>
          </cell>
          <cell r="P230">
            <v>7.5468352934223741</v>
          </cell>
          <cell r="Q230">
            <v>12.361162246772068</v>
          </cell>
          <cell r="R230">
            <v>10.867510436574234</v>
          </cell>
          <cell r="S230">
            <v>9.521755837530252</v>
          </cell>
          <cell r="T230">
            <v>14.683412707418947</v>
          </cell>
          <cell r="U230">
            <v>14.551463937114498</v>
          </cell>
          <cell r="V230">
            <v>13.574614796779752</v>
          </cell>
          <cell r="W230">
            <v>1</v>
          </cell>
        </row>
        <row r="231">
          <cell r="N231" t="str">
            <v>Riohacha</v>
          </cell>
          <cell r="Q231">
            <v>9.9511219093897374</v>
          </cell>
          <cell r="R231">
            <v>10.098475107537711</v>
          </cell>
          <cell r="S231">
            <v>7.8251993559270057</v>
          </cell>
          <cell r="T231">
            <v>9.4413830546732385</v>
          </cell>
          <cell r="U231">
            <v>5.5692597717746626</v>
          </cell>
          <cell r="V231">
            <v>11.1476490547746</v>
          </cell>
          <cell r="W231">
            <v>2</v>
          </cell>
        </row>
        <row r="232">
          <cell r="N232" t="str">
            <v>Bogotá</v>
          </cell>
          <cell r="O232">
            <v>13.054527825120527</v>
          </cell>
          <cell r="P232">
            <v>13.445007548429059</v>
          </cell>
          <cell r="Q232">
            <v>8.5451766031965111</v>
          </cell>
          <cell r="R232">
            <v>11.101969177784673</v>
          </cell>
          <cell r="S232">
            <v>5.7058078771687972</v>
          </cell>
          <cell r="T232">
            <v>8.3363085638144288</v>
          </cell>
          <cell r="U232">
            <v>11.755232864526871</v>
          </cell>
          <cell r="V232">
            <v>11.086990162009677</v>
          </cell>
          <cell r="W232">
            <v>3</v>
          </cell>
        </row>
        <row r="233">
          <cell r="N233" t="str">
            <v>Medellín</v>
          </cell>
          <cell r="O233">
            <v>7.7372067420765305</v>
          </cell>
          <cell r="P233">
            <v>5.7089255517002986</v>
          </cell>
          <cell r="Q233">
            <v>7.6923110672755284</v>
          </cell>
          <cell r="R233">
            <v>7.9675568891781134</v>
          </cell>
          <cell r="S233">
            <v>10.416834255175637</v>
          </cell>
          <cell r="T233">
            <v>9.7918943795662425</v>
          </cell>
          <cell r="U233">
            <v>9.5540397893632427</v>
          </cell>
          <cell r="V233">
            <v>10.656520629988171</v>
          </cell>
          <cell r="W233">
            <v>4</v>
          </cell>
        </row>
        <row r="234">
          <cell r="N234" t="str">
            <v>Neiva</v>
          </cell>
          <cell r="Q234">
            <v>13.540502418382635</v>
          </cell>
          <cell r="R234">
            <v>12.838020332537464</v>
          </cell>
          <cell r="S234">
            <v>9.6018565682468857</v>
          </cell>
          <cell r="T234">
            <v>11.15031549358598</v>
          </cell>
          <cell r="U234">
            <v>11.79996880541144</v>
          </cell>
          <cell r="V234">
            <v>10.651632095192152</v>
          </cell>
          <cell r="W234">
            <v>5</v>
          </cell>
        </row>
        <row r="235">
          <cell r="N235" t="str">
            <v>Ibagué</v>
          </cell>
          <cell r="O235">
            <v>18.96368192066031</v>
          </cell>
          <cell r="P235">
            <v>10.721618406687416</v>
          </cell>
          <cell r="Q235">
            <v>11.998347553050655</v>
          </cell>
          <cell r="R235">
            <v>11.040958373397334</v>
          </cell>
          <cell r="S235">
            <v>8.6905951128583911</v>
          </cell>
          <cell r="T235">
            <v>12.51484823373365</v>
          </cell>
          <cell r="U235">
            <v>10.104694714705985</v>
          </cell>
          <cell r="V235">
            <v>10.338108868719541</v>
          </cell>
          <cell r="W235">
            <v>6</v>
          </cell>
        </row>
        <row r="236">
          <cell r="N236" t="str">
            <v>Bucaramanga</v>
          </cell>
          <cell r="O236">
            <v>11.572878278630945</v>
          </cell>
          <cell r="P236">
            <v>7.2551035090992571</v>
          </cell>
          <cell r="Q236">
            <v>6.0520847979253567</v>
          </cell>
          <cell r="R236">
            <v>4.182145979020981</v>
          </cell>
          <cell r="S236">
            <v>10.388122415976513</v>
          </cell>
          <cell r="T236">
            <v>10.412518031471771</v>
          </cell>
          <cell r="U236">
            <v>11.39393221238825</v>
          </cell>
          <cell r="V236">
            <v>10.239175780171848</v>
          </cell>
          <cell r="W236">
            <v>7</v>
          </cell>
        </row>
        <row r="237">
          <cell r="N237" t="str">
            <v>Colombia</v>
          </cell>
          <cell r="O237">
            <v>10.769048562162837</v>
          </cell>
          <cell r="P237">
            <v>10.055794835180546</v>
          </cell>
          <cell r="Q237">
            <v>10.219777479150755</v>
          </cell>
          <cell r="R237">
            <v>9.6656543449019132</v>
          </cell>
          <cell r="S237">
            <v>8.5242633677842203</v>
          </cell>
          <cell r="T237">
            <v>9.7891284059859718</v>
          </cell>
          <cell r="U237">
            <v>9.6706894771670608</v>
          </cell>
          <cell r="V237">
            <v>9.8905608080002914</v>
          </cell>
          <cell r="W237" t="str">
            <v/>
          </cell>
        </row>
        <row r="238">
          <cell r="N238" t="str">
            <v>Manizales</v>
          </cell>
          <cell r="O238">
            <v>8.7929935502922358</v>
          </cell>
          <cell r="P238">
            <v>7.3839368703878607</v>
          </cell>
          <cell r="Q238">
            <v>7.996938004301561</v>
          </cell>
          <cell r="R238">
            <v>7.1523456112739501</v>
          </cell>
          <cell r="S238">
            <v>7.7859809297816618</v>
          </cell>
          <cell r="T238">
            <v>8.3091016080689091</v>
          </cell>
          <cell r="U238">
            <v>8.3704155782315208</v>
          </cell>
          <cell r="V238">
            <v>9.5792705407825363</v>
          </cell>
          <cell r="W238">
            <v>8</v>
          </cell>
        </row>
        <row r="239">
          <cell r="N239" t="str">
            <v>Cali</v>
          </cell>
          <cell r="O239">
            <v>11.756078278353337</v>
          </cell>
          <cell r="P239">
            <v>14.837889463582465</v>
          </cell>
          <cell r="Q239">
            <v>12.974788760507813</v>
          </cell>
          <cell r="R239">
            <v>14.484254947723072</v>
          </cell>
          <cell r="S239">
            <v>14.926203137610417</v>
          </cell>
          <cell r="T239">
            <v>17.870441830099271</v>
          </cell>
          <cell r="U239">
            <v>10.842633419830253</v>
          </cell>
          <cell r="V239">
            <v>8.9633763355289311</v>
          </cell>
          <cell r="W239">
            <v>9</v>
          </cell>
        </row>
        <row r="240">
          <cell r="N240" t="str">
            <v>Sincelejo</v>
          </cell>
          <cell r="Q240">
            <v>12.630412390409399</v>
          </cell>
          <cell r="R240">
            <v>9.21431915835608</v>
          </cell>
          <cell r="S240">
            <v>7.1945184621240958</v>
          </cell>
          <cell r="T240">
            <v>3.9391238192260856</v>
          </cell>
          <cell r="U240">
            <v>7.7313419482545553</v>
          </cell>
          <cell r="V240">
            <v>7.9985805343583838</v>
          </cell>
          <cell r="W240">
            <v>10</v>
          </cell>
        </row>
        <row r="241">
          <cell r="N241" t="str">
            <v>Pereira</v>
          </cell>
          <cell r="O241">
            <v>11.172071190057849</v>
          </cell>
          <cell r="P241">
            <v>10.651097737204672</v>
          </cell>
          <cell r="Q241">
            <v>5.6070517892163867</v>
          </cell>
          <cell r="R241">
            <v>5.343765773596675</v>
          </cell>
          <cell r="S241">
            <v>5.2462221929399355</v>
          </cell>
          <cell r="T241">
            <v>7.6893533782706189</v>
          </cell>
          <cell r="U241">
            <v>8.6570285553757884</v>
          </cell>
          <cell r="V241">
            <v>7.7418571742765963</v>
          </cell>
          <cell r="W241">
            <v>11</v>
          </cell>
        </row>
        <row r="242">
          <cell r="N242" t="str">
            <v>Cúcuta</v>
          </cell>
          <cell r="O242">
            <v>9.8111729409586879</v>
          </cell>
          <cell r="P242">
            <v>7.6545761616457222</v>
          </cell>
          <cell r="Q242">
            <v>11.725363502645783</v>
          </cell>
          <cell r="R242">
            <v>6.2947767565022836</v>
          </cell>
          <cell r="S242">
            <v>7.9228250701590275</v>
          </cell>
          <cell r="T242">
            <v>13.109912872176313</v>
          </cell>
          <cell r="U242">
            <v>10.823261519875253</v>
          </cell>
          <cell r="V242">
            <v>7.5091126582730316</v>
          </cell>
          <cell r="W242">
            <v>12</v>
          </cell>
        </row>
        <row r="243">
          <cell r="N243" t="str">
            <v>Armenia</v>
          </cell>
          <cell r="Q243">
            <v>13.500418023350544</v>
          </cell>
          <cell r="R243">
            <v>12.359129580713969</v>
          </cell>
          <cell r="S243">
            <v>8.040661902396149</v>
          </cell>
          <cell r="T243">
            <v>10.634210434635465</v>
          </cell>
          <cell r="U243">
            <v>6.608553792960711</v>
          </cell>
          <cell r="V243">
            <v>6.9543251645940014</v>
          </cell>
          <cell r="W243">
            <v>13</v>
          </cell>
        </row>
        <row r="244">
          <cell r="N244" t="str">
            <v>Tunja</v>
          </cell>
          <cell r="Q244">
            <v>11.035319960691369</v>
          </cell>
          <cell r="R244">
            <v>5.9963638262421615</v>
          </cell>
          <cell r="S244">
            <v>5.1720896886079375</v>
          </cell>
          <cell r="T244">
            <v>2.9179463740319425</v>
          </cell>
          <cell r="U244">
            <v>8.5883729611159811</v>
          </cell>
          <cell r="V244">
            <v>6.6030873351739974</v>
          </cell>
          <cell r="W244">
            <v>14</v>
          </cell>
        </row>
        <row r="245">
          <cell r="N245" t="str">
            <v>Popayán</v>
          </cell>
          <cell r="Q245">
            <v>12.111616159989177</v>
          </cell>
          <cell r="R245">
            <v>15.788930608501245</v>
          </cell>
          <cell r="S245">
            <v>7.8137012300595803</v>
          </cell>
          <cell r="T245">
            <v>8.0909305297972764</v>
          </cell>
          <cell r="U245">
            <v>5.3045215500778573</v>
          </cell>
          <cell r="V245">
            <v>6.3098520581689925</v>
          </cell>
          <cell r="W245">
            <v>15</v>
          </cell>
        </row>
        <row r="246">
          <cell r="N246" t="str">
            <v>Barranquilla</v>
          </cell>
          <cell r="O246">
            <v>6.7707674648860561</v>
          </cell>
          <cell r="P246">
            <v>2.4797339305612427</v>
          </cell>
          <cell r="Q246">
            <v>4.8921713468653989</v>
          </cell>
          <cell r="R246">
            <v>2.8525651606076066</v>
          </cell>
          <cell r="S246">
            <v>1.872728286837775</v>
          </cell>
          <cell r="T246">
            <v>2.7046989803080881</v>
          </cell>
          <cell r="U246">
            <v>5.1685265728806016</v>
          </cell>
          <cell r="V246">
            <v>5.0095713371403825</v>
          </cell>
          <cell r="W246">
            <v>16</v>
          </cell>
        </row>
        <row r="247">
          <cell r="N247" t="str">
            <v>Santa Marta</v>
          </cell>
          <cell r="Q247">
            <v>9.2171413486639491</v>
          </cell>
          <cell r="R247">
            <v>3.9906669227405898</v>
          </cell>
          <cell r="S247">
            <v>4.9295168149992774</v>
          </cell>
          <cell r="T247">
            <v>5.8790716028124548</v>
          </cell>
          <cell r="U247">
            <v>2.4818271300814292</v>
          </cell>
          <cell r="V247">
            <v>4.9180086867178812</v>
          </cell>
          <cell r="W247">
            <v>17</v>
          </cell>
        </row>
        <row r="248">
          <cell r="N248" t="str">
            <v>Valledupar</v>
          </cell>
          <cell r="Q248">
            <v>8.3554249576798991</v>
          </cell>
          <cell r="R248">
            <v>2.2088047245855318</v>
          </cell>
          <cell r="S248">
            <v>1.6622132848511562</v>
          </cell>
          <cell r="T248">
            <v>2.4419016161377844</v>
          </cell>
          <cell r="U248">
            <v>7.721205040196419</v>
          </cell>
          <cell r="V248">
            <v>4.1423380380208297</v>
          </cell>
          <cell r="W248">
            <v>18</v>
          </cell>
        </row>
        <row r="249">
          <cell r="N249" t="str">
            <v>Cartagena</v>
          </cell>
          <cell r="O249">
            <v>4.7744849500145783</v>
          </cell>
          <cell r="P249">
            <v>5.2032576206514118</v>
          </cell>
          <cell r="Q249">
            <v>6.5568728528428464</v>
          </cell>
          <cell r="R249">
            <v>3.253272040740097</v>
          </cell>
          <cell r="S249">
            <v>4.6279460583770673</v>
          </cell>
          <cell r="T249">
            <v>4.1087420349661077</v>
          </cell>
          <cell r="U249">
            <v>2.4112050454164495</v>
          </cell>
          <cell r="V249">
            <v>3.8508474266984067</v>
          </cell>
          <cell r="W249">
            <v>19</v>
          </cell>
        </row>
        <row r="250">
          <cell r="N250" t="str">
            <v>Montería</v>
          </cell>
          <cell r="O250">
            <v>9.7755345369545665</v>
          </cell>
          <cell r="P250">
            <v>11.832610813787651</v>
          </cell>
          <cell r="Q250">
            <v>10.883018725851462</v>
          </cell>
          <cell r="R250">
            <v>5.7589586853490431</v>
          </cell>
          <cell r="S250">
            <v>3.2520136438087843</v>
          </cell>
          <cell r="T250">
            <v>3.6323603287764947</v>
          </cell>
          <cell r="U250">
            <v>3.3108630220098378</v>
          </cell>
          <cell r="V250">
            <v>3.0032357898322206</v>
          </cell>
          <cell r="W250">
            <v>20</v>
          </cell>
        </row>
        <row r="251">
          <cell r="N251" t="str">
            <v>Quibdó</v>
          </cell>
          <cell r="Q251">
            <v>5.9330143540669855</v>
          </cell>
          <cell r="R251">
            <v>0.81590017221422317</v>
          </cell>
          <cell r="S251">
            <v>2.1857425644168726</v>
          </cell>
          <cell r="T251">
            <v>0.94229576008272997</v>
          </cell>
          <cell r="U251">
            <v>3.2544614692936333</v>
          </cell>
          <cell r="V251">
            <v>2.9325776998155888</v>
          </cell>
          <cell r="W251">
            <v>21</v>
          </cell>
        </row>
        <row r="252">
          <cell r="N252" t="str">
            <v>Villavicencio</v>
          </cell>
          <cell r="O252">
            <v>10.713406312333579</v>
          </cell>
          <cell r="P252">
            <v>8.2269644261222918</v>
          </cell>
          <cell r="Q252">
            <v>7.9199094174261173</v>
          </cell>
          <cell r="R252">
            <v>6.061174510677918</v>
          </cell>
          <cell r="S252">
            <v>2.3133023076100421</v>
          </cell>
          <cell r="T252">
            <v>7.6317297363729368</v>
          </cell>
          <cell r="U252">
            <v>4.2496488580563128</v>
          </cell>
          <cell r="V252">
            <v>2.9088817755983865</v>
          </cell>
          <cell r="W252">
            <v>22</v>
          </cell>
        </row>
        <row r="253">
          <cell r="N253" t="str">
            <v>Florencia</v>
          </cell>
          <cell r="Q253">
            <v>13.759461424268899</v>
          </cell>
          <cell r="R253">
            <v>6.9868187866600637</v>
          </cell>
          <cell r="S253">
            <v>3.2556319252501043</v>
          </cell>
          <cell r="T253">
            <v>2.5612504250499972</v>
          </cell>
          <cell r="U253">
            <v>3.2804948561578824</v>
          </cell>
          <cell r="V253">
            <v>2.1933150258217888</v>
          </cell>
          <cell r="W253">
            <v>23</v>
          </cell>
        </row>
        <row r="254">
          <cell r="N254" t="str">
            <v>San Andrés</v>
          </cell>
          <cell r="Q254">
            <v>5.0235282686248102</v>
          </cell>
          <cell r="R254">
            <v>1.7324979569599563</v>
          </cell>
          <cell r="S254">
            <v>3.3317794525159918</v>
          </cell>
          <cell r="T254">
            <v>1.4564051973675669</v>
          </cell>
          <cell r="U254">
            <v>1.5759145354483652</v>
          </cell>
          <cell r="W254">
            <v>24</v>
          </cell>
        </row>
        <row r="262">
          <cell r="N262" t="str">
            <v>Neiva</v>
          </cell>
          <cell r="Q262">
            <v>27.05416103353523</v>
          </cell>
          <cell r="R262">
            <v>28.283618370588048</v>
          </cell>
          <cell r="S262">
            <v>23.526337976217658</v>
          </cell>
          <cell r="T262">
            <v>26.8770237772125</v>
          </cell>
          <cell r="U262">
            <v>23.921323964011293</v>
          </cell>
          <cell r="V262">
            <v>24.380527415983277</v>
          </cell>
          <cell r="W262">
            <v>1</v>
          </cell>
        </row>
        <row r="263">
          <cell r="N263" t="str">
            <v>Pasto</v>
          </cell>
          <cell r="O263">
            <v>2.5722236342189819</v>
          </cell>
          <cell r="P263">
            <v>2.6288128867763638</v>
          </cell>
          <cell r="Q263">
            <v>19.922193397079699</v>
          </cell>
          <cell r="R263">
            <v>13.074633424398574</v>
          </cell>
          <cell r="S263">
            <v>10.190128523775263</v>
          </cell>
          <cell r="T263">
            <v>16.048451747755138</v>
          </cell>
          <cell r="U263">
            <v>19.156673212689945</v>
          </cell>
          <cell r="V263">
            <v>20.483925429632656</v>
          </cell>
          <cell r="W263">
            <v>2</v>
          </cell>
        </row>
        <row r="264">
          <cell r="N264" t="str">
            <v>Bogotá</v>
          </cell>
          <cell r="O264">
            <v>3.6333132137204611</v>
          </cell>
          <cell r="P264">
            <v>3.082577381151832</v>
          </cell>
          <cell r="Q264">
            <v>19.82000475113216</v>
          </cell>
          <cell r="R264">
            <v>23.135132476504292</v>
          </cell>
          <cell r="S264">
            <v>15.541814087636505</v>
          </cell>
          <cell r="T264">
            <v>20.912105130029541</v>
          </cell>
          <cell r="U264">
            <v>21.66855233327496</v>
          </cell>
          <cell r="V264">
            <v>19.61987782494506</v>
          </cell>
          <cell r="W264">
            <v>3</v>
          </cell>
        </row>
        <row r="265">
          <cell r="N265" t="str">
            <v>Ibagué</v>
          </cell>
          <cell r="O265">
            <v>3.8868751603552658</v>
          </cell>
          <cell r="P265">
            <v>2.9763941620905237</v>
          </cell>
          <cell r="Q265">
            <v>24.157513603849981</v>
          </cell>
          <cell r="R265">
            <v>24.986036048673615</v>
          </cell>
          <cell r="S265">
            <v>11.729240887914496</v>
          </cell>
          <cell r="T265">
            <v>15.447807335989552</v>
          </cell>
          <cell r="U265">
            <v>18.925404557816563</v>
          </cell>
          <cell r="V265">
            <v>18.236467878031775</v>
          </cell>
          <cell r="W265">
            <v>4</v>
          </cell>
        </row>
        <row r="266">
          <cell r="N266" t="str">
            <v>Bucaramanga</v>
          </cell>
          <cell r="O266">
            <v>4.8982908430688097</v>
          </cell>
          <cell r="P266">
            <v>2.516452883032549</v>
          </cell>
          <cell r="Q266">
            <v>14.215190692671126</v>
          </cell>
          <cell r="R266">
            <v>10.923363745629372</v>
          </cell>
          <cell r="S266">
            <v>19.117087544535064</v>
          </cell>
          <cell r="T266">
            <v>24.755314561475178</v>
          </cell>
          <cell r="U266">
            <v>20.269833054810601</v>
          </cell>
          <cell r="V266">
            <v>18.111762416915148</v>
          </cell>
          <cell r="W266">
            <v>5</v>
          </cell>
        </row>
        <row r="267">
          <cell r="N267" t="str">
            <v>Manizales</v>
          </cell>
          <cell r="O267">
            <v>3.2336767655669867</v>
          </cell>
          <cell r="P267">
            <v>2.9282491467191485</v>
          </cell>
          <cell r="Q267">
            <v>16.003007594759637</v>
          </cell>
          <cell r="R267">
            <v>14.811318711465987</v>
          </cell>
          <cell r="S267">
            <v>12.920145269341512</v>
          </cell>
          <cell r="T267">
            <v>19.051641964645196</v>
          </cell>
          <cell r="U267">
            <v>14.783827558339565</v>
          </cell>
          <cell r="V267">
            <v>17.921990984975526</v>
          </cell>
          <cell r="W267">
            <v>6</v>
          </cell>
        </row>
        <row r="268">
          <cell r="N268" t="str">
            <v>Popayán</v>
          </cell>
          <cell r="Q268">
            <v>24.812754291752171</v>
          </cell>
          <cell r="R268">
            <v>19.929204047120873</v>
          </cell>
          <cell r="S268">
            <v>12.829137036325196</v>
          </cell>
          <cell r="T268">
            <v>21.727016254647406</v>
          </cell>
          <cell r="U268">
            <v>18.486646884272997</v>
          </cell>
          <cell r="V268">
            <v>17.819082676669421</v>
          </cell>
          <cell r="W268">
            <v>7</v>
          </cell>
        </row>
        <row r="269">
          <cell r="N269" t="str">
            <v>Cúcuta</v>
          </cell>
          <cell r="O269">
            <v>1.9107707003568315</v>
          </cell>
          <cell r="P269">
            <v>1.748133786142968</v>
          </cell>
          <cell r="Q269">
            <v>18.61314611107607</v>
          </cell>
          <cell r="R269">
            <v>17.182233688405589</v>
          </cell>
          <cell r="S269">
            <v>13.185500467726849</v>
          </cell>
          <cell r="T269">
            <v>17.799370622786494</v>
          </cell>
          <cell r="U269">
            <v>23.461909795690513</v>
          </cell>
          <cell r="V269">
            <v>17.768251672902263</v>
          </cell>
          <cell r="W269">
            <v>8</v>
          </cell>
        </row>
        <row r="270">
          <cell r="N270" t="str">
            <v>Riohacha</v>
          </cell>
          <cell r="Q270">
            <v>28.319565528083459</v>
          </cell>
          <cell r="R270">
            <v>23.807532028938358</v>
          </cell>
          <cell r="S270">
            <v>17.596035884066861</v>
          </cell>
          <cell r="T270">
            <v>22.056968924875061</v>
          </cell>
          <cell r="U270">
            <v>16.985740930148609</v>
          </cell>
          <cell r="V270">
            <v>16.922152205525933</v>
          </cell>
          <cell r="W270">
            <v>9</v>
          </cell>
        </row>
        <row r="271">
          <cell r="N271" t="str">
            <v>Medellín</v>
          </cell>
          <cell r="O271">
            <v>4.5215323957648756</v>
          </cell>
          <cell r="P271">
            <v>3.9299389037292851</v>
          </cell>
          <cell r="Q271">
            <v>14.210231201496651</v>
          </cell>
          <cell r="R271">
            <v>12.550890136894029</v>
          </cell>
          <cell r="S271">
            <v>13.896156738577311</v>
          </cell>
          <cell r="T271">
            <v>14.575473768987848</v>
          </cell>
          <cell r="U271">
            <v>13.262207314907062</v>
          </cell>
          <cell r="V271">
            <v>16.787341216333328</v>
          </cell>
          <cell r="W271">
            <v>10</v>
          </cell>
        </row>
        <row r="272">
          <cell r="N272" t="str">
            <v>Sincelejo</v>
          </cell>
          <cell r="Q272">
            <v>29.485693306092198</v>
          </cell>
          <cell r="R272">
            <v>26.709708654369862</v>
          </cell>
          <cell r="S272">
            <v>19.776393683630207</v>
          </cell>
          <cell r="T272">
            <v>15.227861203352699</v>
          </cell>
          <cell r="U272">
            <v>13.616030239827328</v>
          </cell>
          <cell r="V272">
            <v>15.836793958060753</v>
          </cell>
          <cell r="W272">
            <v>11</v>
          </cell>
        </row>
        <row r="273">
          <cell r="N273" t="str">
            <v>Colombia</v>
          </cell>
          <cell r="O273">
            <v>3.1213466959296334</v>
          </cell>
          <cell r="P273">
            <v>3.0237250581132873</v>
          </cell>
          <cell r="Q273">
            <v>16.884447793381817</v>
          </cell>
          <cell r="R273">
            <v>16.703404200271383</v>
          </cell>
          <cell r="S273">
            <v>14.245094624771731</v>
          </cell>
          <cell r="T273">
            <v>16.632451470919673</v>
          </cell>
          <cell r="U273">
            <v>16.166454228413539</v>
          </cell>
          <cell r="V273">
            <v>15.826187739801496</v>
          </cell>
          <cell r="W273" t="str">
            <v/>
          </cell>
        </row>
        <row r="274">
          <cell r="N274" t="str">
            <v>Tunja</v>
          </cell>
          <cell r="Q274">
            <v>21.692005318226489</v>
          </cell>
          <cell r="R274">
            <v>13.332320647865528</v>
          </cell>
          <cell r="S274">
            <v>14.189038544767799</v>
          </cell>
          <cell r="T274">
            <v>6.5505354480720035</v>
          </cell>
          <cell r="U274">
            <v>18.59143469489613</v>
          </cell>
          <cell r="V274">
            <v>15.781901190806312</v>
          </cell>
          <cell r="W274">
            <v>12</v>
          </cell>
        </row>
        <row r="275">
          <cell r="N275" t="str">
            <v>Armenia</v>
          </cell>
          <cell r="Q275">
            <v>18.379137830178347</v>
          </cell>
          <cell r="R275">
            <v>14.17040670772014</v>
          </cell>
          <cell r="S275">
            <v>10.096959638366753</v>
          </cell>
          <cell r="T275">
            <v>18.348952604677322</v>
          </cell>
          <cell r="U275">
            <v>20.493066630954843</v>
          </cell>
          <cell r="V275">
            <v>15.726042428675932</v>
          </cell>
          <cell r="W275">
            <v>13</v>
          </cell>
        </row>
        <row r="276">
          <cell r="N276" t="str">
            <v>Valledupar</v>
          </cell>
          <cell r="Q276">
            <v>29.238582172243415</v>
          </cell>
          <cell r="R276">
            <v>21.861372853962738</v>
          </cell>
          <cell r="S276">
            <v>16.092088590160323</v>
          </cell>
          <cell r="T276">
            <v>18.132656165599794</v>
          </cell>
          <cell r="U276">
            <v>24.473974715860074</v>
          </cell>
          <cell r="V276">
            <v>15.593045519481674</v>
          </cell>
          <cell r="W276">
            <v>14</v>
          </cell>
        </row>
        <row r="277">
          <cell r="N277" t="str">
            <v>Cali</v>
          </cell>
          <cell r="O277">
            <v>3.296012687760788</v>
          </cell>
          <cell r="P277">
            <v>2.5682788461290218</v>
          </cell>
          <cell r="Q277">
            <v>19.854186905245751</v>
          </cell>
          <cell r="R277">
            <v>18.882420860612335</v>
          </cell>
          <cell r="S277">
            <v>20.396374832782392</v>
          </cell>
          <cell r="T277">
            <v>24.212102443706549</v>
          </cell>
          <cell r="U277">
            <v>13.894846206698732</v>
          </cell>
          <cell r="V277">
            <v>14.977654862163876</v>
          </cell>
          <cell r="W277">
            <v>15</v>
          </cell>
        </row>
        <row r="278">
          <cell r="N278" t="str">
            <v>Barranquilla</v>
          </cell>
          <cell r="O278">
            <v>6.2063765545755007</v>
          </cell>
          <cell r="P278">
            <v>3.814686480376678</v>
          </cell>
          <cell r="Q278">
            <v>10.067160710915568</v>
          </cell>
          <cell r="R278">
            <v>9.5546728869848963</v>
          </cell>
          <cell r="S278">
            <v>8.1176038597045732</v>
          </cell>
          <cell r="T278">
            <v>12.700683706051203</v>
          </cell>
          <cell r="U278">
            <v>11.819038768643745</v>
          </cell>
          <cell r="V278">
            <v>13.161590531875463</v>
          </cell>
          <cell r="W278">
            <v>16</v>
          </cell>
        </row>
        <row r="279">
          <cell r="N279" t="str">
            <v>Santa Marta</v>
          </cell>
          <cell r="Q279">
            <v>19.869376900438994</v>
          </cell>
          <cell r="R279">
            <v>9.9541927337662059</v>
          </cell>
          <cell r="S279">
            <v>11.450287961329076</v>
          </cell>
          <cell r="T279">
            <v>8.0954943320419002</v>
          </cell>
          <cell r="U279">
            <v>5.6314403370161576</v>
          </cell>
          <cell r="V279">
            <v>10.0573506327191</v>
          </cell>
          <cell r="W279">
            <v>17</v>
          </cell>
        </row>
        <row r="280">
          <cell r="N280" t="str">
            <v>Villavicencio</v>
          </cell>
          <cell r="O280">
            <v>3.2798556962750172</v>
          </cell>
          <cell r="P280">
            <v>4.0025205205646559</v>
          </cell>
          <cell r="Q280">
            <v>19.288132726998683</v>
          </cell>
          <cell r="R280">
            <v>17.439881320141328</v>
          </cell>
          <cell r="S280">
            <v>17.825243991209767</v>
          </cell>
          <cell r="T280">
            <v>18.653565916342263</v>
          </cell>
          <cell r="U280">
            <v>12.173184631779971</v>
          </cell>
          <cell r="V280">
            <v>9.7459647211060396</v>
          </cell>
          <cell r="W280">
            <v>18</v>
          </cell>
        </row>
        <row r="281">
          <cell r="N281" t="str">
            <v>Quibdó</v>
          </cell>
          <cell r="Q281">
            <v>19.628266470371734</v>
          </cell>
          <cell r="R281">
            <v>6.8424569229176671</v>
          </cell>
          <cell r="S281">
            <v>13.933591194083009</v>
          </cell>
          <cell r="T281">
            <v>14.863288521199589</v>
          </cell>
          <cell r="U281">
            <v>17.320145319536191</v>
          </cell>
          <cell r="V281">
            <v>9.734028995936967</v>
          </cell>
          <cell r="W281">
            <v>19</v>
          </cell>
        </row>
        <row r="282">
          <cell r="N282" t="str">
            <v>Florencia</v>
          </cell>
          <cell r="Q282">
            <v>19.714584186057881</v>
          </cell>
          <cell r="R282">
            <v>9.612320764737122</v>
          </cell>
          <cell r="S282">
            <v>8.5475625565638556</v>
          </cell>
          <cell r="T282">
            <v>9.0733045548069544</v>
          </cell>
          <cell r="U282">
            <v>4.4423595125623203</v>
          </cell>
          <cell r="V282">
            <v>8.5913804410197532</v>
          </cell>
          <cell r="W282">
            <v>20</v>
          </cell>
        </row>
        <row r="283">
          <cell r="N283" t="str">
            <v>Pereira</v>
          </cell>
          <cell r="O283">
            <v>2.7258354815416661</v>
          </cell>
          <cell r="P283">
            <v>1.8214951047246519</v>
          </cell>
          <cell r="Q283">
            <v>10.681393913273524</v>
          </cell>
          <cell r="R283">
            <v>12.599087933848278</v>
          </cell>
          <cell r="S283">
            <v>5.0071532441373989</v>
          </cell>
          <cell r="T283">
            <v>4.9107709532845334</v>
          </cell>
          <cell r="U283">
            <v>8.4032607960545818</v>
          </cell>
          <cell r="V283">
            <v>6.0094448063939181</v>
          </cell>
          <cell r="W283">
            <v>21</v>
          </cell>
        </row>
        <row r="284">
          <cell r="N284" t="str">
            <v>Cartagena</v>
          </cell>
          <cell r="O284">
            <v>2.830514086351485</v>
          </cell>
          <cell r="P284">
            <v>5.4277577664789796</v>
          </cell>
          <cell r="Q284">
            <v>16.898503504585925</v>
          </cell>
          <cell r="R284">
            <v>9.165042511566325</v>
          </cell>
          <cell r="S284">
            <v>9.015093598909047</v>
          </cell>
          <cell r="T284">
            <v>7.9783742394943733</v>
          </cell>
          <cell r="U284">
            <v>8.5626412735449087</v>
          </cell>
          <cell r="V284">
            <v>5.461608236511541</v>
          </cell>
          <cell r="W284">
            <v>22</v>
          </cell>
        </row>
        <row r="285">
          <cell r="N285" t="str">
            <v>Montería</v>
          </cell>
          <cell r="O285">
            <v>2.0643942071604626</v>
          </cell>
          <cell r="P285">
            <v>2.687913918974258</v>
          </cell>
          <cell r="Q285">
            <v>14.918559723653679</v>
          </cell>
          <cell r="R285">
            <v>12.940848177501611</v>
          </cell>
          <cell r="S285">
            <v>7.7502068522990175</v>
          </cell>
          <cell r="T285">
            <v>4.61078036319328</v>
          </cell>
          <cell r="U285">
            <v>6.4290386777891753</v>
          </cell>
          <cell r="V285">
            <v>4.6593024553243723</v>
          </cell>
          <cell r="W285">
            <v>23</v>
          </cell>
        </row>
        <row r="286">
          <cell r="N286" t="str">
            <v>San Andrés</v>
          </cell>
          <cell r="Q286">
            <v>14.365430796352079</v>
          </cell>
          <cell r="R286">
            <v>2.4039771179515115</v>
          </cell>
          <cell r="S286">
            <v>5.1524098101675602</v>
          </cell>
          <cell r="T286">
            <v>3.4138553200327113</v>
          </cell>
          <cell r="U286">
            <v>1.5979281320815799</v>
          </cell>
          <cell r="W286">
            <v>24</v>
          </cell>
        </row>
        <row r="294">
          <cell r="N294" t="str">
            <v>Sincelejo</v>
          </cell>
          <cell r="Q294">
            <v>38.834931653539023</v>
          </cell>
          <cell r="R294">
            <v>31.237398752058404</v>
          </cell>
          <cell r="S294">
            <v>34.807306091910263</v>
          </cell>
          <cell r="T294">
            <v>30.659143671574252</v>
          </cell>
          <cell r="U294">
            <v>36.366635539625477</v>
          </cell>
          <cell r="V294">
            <v>35.077054771327873</v>
          </cell>
          <cell r="W294">
            <v>1</v>
          </cell>
        </row>
        <row r="295">
          <cell r="N295" t="str">
            <v>Pasto</v>
          </cell>
          <cell r="O295">
            <v>32.75550081352737</v>
          </cell>
          <cell r="P295">
            <v>28.497977998598522</v>
          </cell>
          <cell r="Q295">
            <v>37.913480589848966</v>
          </cell>
          <cell r="R295">
            <v>33.344595574975436</v>
          </cell>
          <cell r="S295">
            <v>26.956267577997256</v>
          </cell>
          <cell r="T295">
            <v>35.869887509654852</v>
          </cell>
          <cell r="U295">
            <v>34.416490882584725</v>
          </cell>
          <cell r="V295">
            <v>34.981961648509831</v>
          </cell>
          <cell r="W295">
            <v>2</v>
          </cell>
        </row>
        <row r="296">
          <cell r="N296" t="str">
            <v>Riohacha</v>
          </cell>
          <cell r="Q296">
            <v>30.981849364013147</v>
          </cell>
          <cell r="R296">
            <v>29.281756543921343</v>
          </cell>
          <cell r="S296">
            <v>27.95823109952461</v>
          </cell>
          <cell r="T296">
            <v>36.057233976153931</v>
          </cell>
          <cell r="U296">
            <v>38.328219320939368</v>
          </cell>
          <cell r="V296">
            <v>34.023848763936023</v>
          </cell>
          <cell r="W296">
            <v>3</v>
          </cell>
        </row>
        <row r="297">
          <cell r="N297" t="str">
            <v>Santa Marta</v>
          </cell>
          <cell r="Q297">
            <v>30.073035520488077</v>
          </cell>
          <cell r="R297">
            <v>17.249643471545145</v>
          </cell>
          <cell r="S297">
            <v>26.347866081032301</v>
          </cell>
          <cell r="T297">
            <v>27.665913330463482</v>
          </cell>
          <cell r="U297">
            <v>20.046916972398993</v>
          </cell>
          <cell r="V297">
            <v>30.012789958820584</v>
          </cell>
          <cell r="W297">
            <v>4</v>
          </cell>
        </row>
        <row r="298">
          <cell r="N298" t="str">
            <v>Neiva</v>
          </cell>
          <cell r="Q298">
            <v>32.60277516118483</v>
          </cell>
          <cell r="R298">
            <v>34.053867179481642</v>
          </cell>
          <cell r="S298">
            <v>28.221549891978288</v>
          </cell>
          <cell r="T298">
            <v>31.188313587369322</v>
          </cell>
          <cell r="U298">
            <v>28.896039929073357</v>
          </cell>
          <cell r="V298">
            <v>29.658506190705904</v>
          </cell>
          <cell r="W298">
            <v>5</v>
          </cell>
        </row>
        <row r="299">
          <cell r="N299" t="str">
            <v>Ibagué</v>
          </cell>
          <cell r="O299">
            <v>29.753748901395848</v>
          </cell>
          <cell r="P299">
            <v>26.268827366694371</v>
          </cell>
          <cell r="Q299">
            <v>31.749783049274306</v>
          </cell>
          <cell r="R299">
            <v>30.825645721164761</v>
          </cell>
          <cell r="S299">
            <v>22.086727883278414</v>
          </cell>
          <cell r="T299">
            <v>30.020627179130631</v>
          </cell>
          <cell r="U299">
            <v>30.416544036382419</v>
          </cell>
          <cell r="V299">
            <v>28.139130769869936</v>
          </cell>
          <cell r="W299">
            <v>6</v>
          </cell>
        </row>
        <row r="300">
          <cell r="N300" t="str">
            <v>Colombia</v>
          </cell>
          <cell r="O300">
            <v>24.802999952109559</v>
          </cell>
          <cell r="P300">
            <v>25.225092712458206</v>
          </cell>
          <cell r="Q300">
            <v>29.601981313450782</v>
          </cell>
          <cell r="R300">
            <v>27.622357906666402</v>
          </cell>
          <cell r="S300">
            <v>25.6504819623133</v>
          </cell>
          <cell r="T300">
            <v>27.549349995884519</v>
          </cell>
          <cell r="U300">
            <v>27.485615777590628</v>
          </cell>
          <cell r="V300">
            <v>27.263465649463082</v>
          </cell>
          <cell r="W300" t="str">
            <v/>
          </cell>
        </row>
        <row r="301">
          <cell r="N301" t="str">
            <v>Bucaramanga</v>
          </cell>
          <cell r="O301">
            <v>25.525769742032402</v>
          </cell>
          <cell r="P301">
            <v>26.855428745711652</v>
          </cell>
          <cell r="Q301">
            <v>23.627189076877414</v>
          </cell>
          <cell r="R301">
            <v>17.780334899475527</v>
          </cell>
          <cell r="S301">
            <v>27.804046341830084</v>
          </cell>
          <cell r="T301">
            <v>34.424955841003751</v>
          </cell>
          <cell r="U301">
            <v>29.053609381598218</v>
          </cell>
          <cell r="V301">
            <v>26.985156713075032</v>
          </cell>
          <cell r="W301">
            <v>7</v>
          </cell>
        </row>
        <row r="302">
          <cell r="N302" t="str">
            <v>Bogotá</v>
          </cell>
          <cell r="O302">
            <v>22.047994779036483</v>
          </cell>
          <cell r="P302">
            <v>24.87366422182329</v>
          </cell>
          <cell r="Q302">
            <v>24.321664823814697</v>
          </cell>
          <cell r="R302">
            <v>27.887770561353019</v>
          </cell>
          <cell r="S302">
            <v>20.401263363470129</v>
          </cell>
          <cell r="T302">
            <v>25.100379179255427</v>
          </cell>
          <cell r="U302">
            <v>28.151584287222022</v>
          </cell>
          <cell r="V302">
            <v>26.823706480202748</v>
          </cell>
          <cell r="W302">
            <v>8</v>
          </cell>
        </row>
        <row r="303">
          <cell r="N303" t="str">
            <v>Popayán</v>
          </cell>
          <cell r="Q303">
            <v>39.188070394722004</v>
          </cell>
          <cell r="R303">
            <v>37.321505345524379</v>
          </cell>
          <cell r="S303">
            <v>28.100675091293486</v>
          </cell>
          <cell r="T303">
            <v>29.859871721338919</v>
          </cell>
          <cell r="U303">
            <v>27.381672885389431</v>
          </cell>
          <cell r="V303">
            <v>26.116701890912147</v>
          </cell>
          <cell r="W303">
            <v>9</v>
          </cell>
        </row>
        <row r="304">
          <cell r="N304" t="str">
            <v>Cali</v>
          </cell>
          <cell r="O304">
            <v>25.751724952266557</v>
          </cell>
          <cell r="P304">
            <v>26.907707131360493</v>
          </cell>
          <cell r="Q304">
            <v>35.31136286627676</v>
          </cell>
          <cell r="R304">
            <v>31.434704303698783</v>
          </cell>
          <cell r="S304">
            <v>30.553255353727433</v>
          </cell>
          <cell r="T304">
            <v>32.563865181072956</v>
          </cell>
          <cell r="U304">
            <v>26.185469184638681</v>
          </cell>
          <cell r="V304">
            <v>26.106404948486151</v>
          </cell>
          <cell r="W304">
            <v>10</v>
          </cell>
        </row>
        <row r="305">
          <cell r="N305" t="str">
            <v>Medellín</v>
          </cell>
          <cell r="O305">
            <v>20.617929775245042</v>
          </cell>
          <cell r="P305">
            <v>19.207771679330591</v>
          </cell>
          <cell r="Q305">
            <v>22.179676065187095</v>
          </cell>
          <cell r="R305">
            <v>22.191212735104568</v>
          </cell>
          <cell r="S305">
            <v>23.944221609889787</v>
          </cell>
          <cell r="T305">
            <v>21.933388489056156</v>
          </cell>
          <cell r="U305">
            <v>23.694476061154209</v>
          </cell>
          <cell r="V305">
            <v>24.86183121088462</v>
          </cell>
          <cell r="W305">
            <v>11</v>
          </cell>
        </row>
        <row r="306">
          <cell r="N306" t="str">
            <v>Cúcuta</v>
          </cell>
          <cell r="O306">
            <v>26.602186806140072</v>
          </cell>
          <cell r="P306">
            <v>27.35677456461784</v>
          </cell>
          <cell r="Q306">
            <v>32.609345786787159</v>
          </cell>
          <cell r="R306">
            <v>24.977867612297803</v>
          </cell>
          <cell r="S306">
            <v>26.89897100093545</v>
          </cell>
          <cell r="T306">
            <v>27.164977946448616</v>
          </cell>
          <cell r="U306">
            <v>26.477684775286715</v>
          </cell>
          <cell r="V306">
            <v>23.5767775183187</v>
          </cell>
          <cell r="W306">
            <v>12</v>
          </cell>
        </row>
        <row r="307">
          <cell r="N307" t="str">
            <v>Armenia</v>
          </cell>
          <cell r="Q307">
            <v>29.638523322497672</v>
          </cell>
          <cell r="R307">
            <v>28.231890574026053</v>
          </cell>
          <cell r="S307">
            <v>18.358182880290876</v>
          </cell>
          <cell r="T307">
            <v>22.741592717753214</v>
          </cell>
          <cell r="U307">
            <v>21.26979875576766</v>
          </cell>
          <cell r="V307">
            <v>22.974350768105335</v>
          </cell>
          <cell r="W307">
            <v>13</v>
          </cell>
        </row>
        <row r="308">
          <cell r="N308" t="str">
            <v>Pereira</v>
          </cell>
          <cell r="O308">
            <v>27.149625932195526</v>
          </cell>
          <cell r="P308">
            <v>25.264611831070926</v>
          </cell>
          <cell r="Q308">
            <v>20.473861952556675</v>
          </cell>
          <cell r="R308">
            <v>21.659754987118102</v>
          </cell>
          <cell r="S308">
            <v>21.675859212860779</v>
          </cell>
          <cell r="T308">
            <v>24.101986592588499</v>
          </cell>
          <cell r="U308">
            <v>26.387685136534127</v>
          </cell>
          <cell r="V308">
            <v>22.629150257906293</v>
          </cell>
          <cell r="W308">
            <v>14</v>
          </cell>
        </row>
        <row r="309">
          <cell r="N309" t="str">
            <v>Manizales</v>
          </cell>
          <cell r="O309">
            <v>20.459906297377977</v>
          </cell>
          <cell r="P309">
            <v>23.565415689830992</v>
          </cell>
          <cell r="Q309">
            <v>24.187045970736179</v>
          </cell>
          <cell r="R309">
            <v>18.848816726107106</v>
          </cell>
          <cell r="S309">
            <v>17.053593390534342</v>
          </cell>
          <cell r="T309">
            <v>20.832974875859009</v>
          </cell>
          <cell r="U309">
            <v>19.326416530577344</v>
          </cell>
          <cell r="V309">
            <v>22.48879918039054</v>
          </cell>
          <cell r="W309">
            <v>15</v>
          </cell>
        </row>
        <row r="310">
          <cell r="N310" t="str">
            <v>Valledupar</v>
          </cell>
          <cell r="Q310">
            <v>36.250328610352888</v>
          </cell>
          <cell r="R310">
            <v>29.184836194716347</v>
          </cell>
          <cell r="S310">
            <v>19.301966833783265</v>
          </cell>
          <cell r="T310">
            <v>22.350674373795762</v>
          </cell>
          <cell r="U310">
            <v>26.721107329739525</v>
          </cell>
          <cell r="V310">
            <v>20.683829587959476</v>
          </cell>
          <cell r="W310">
            <v>16</v>
          </cell>
        </row>
        <row r="311">
          <cell r="N311" t="str">
            <v>Villavicencio</v>
          </cell>
          <cell r="O311">
            <v>26.504547666994345</v>
          </cell>
          <cell r="P311">
            <v>21.011625258114535</v>
          </cell>
          <cell r="Q311">
            <v>28.265145193131307</v>
          </cell>
          <cell r="R311">
            <v>26.984350986732846</v>
          </cell>
          <cell r="S311">
            <v>23.267912525399584</v>
          </cell>
          <cell r="T311">
            <v>25.726023855240541</v>
          </cell>
          <cell r="U311">
            <v>20.855060323573145</v>
          </cell>
          <cell r="V311">
            <v>20.598878521646348</v>
          </cell>
          <cell r="W311">
            <v>17</v>
          </cell>
        </row>
        <row r="312">
          <cell r="N312" t="str">
            <v>Tunja</v>
          </cell>
          <cell r="Q312">
            <v>31.534578106634299</v>
          </cell>
          <cell r="R312">
            <v>18.437679494543367</v>
          </cell>
          <cell r="S312">
            <v>16.919128994041451</v>
          </cell>
          <cell r="T312">
            <v>8.2886592653660998</v>
          </cell>
          <cell r="U312">
            <v>22.103201399170395</v>
          </cell>
          <cell r="V312">
            <v>19.592240267177868</v>
          </cell>
          <cell r="W312">
            <v>18</v>
          </cell>
        </row>
        <row r="313">
          <cell r="N313" t="str">
            <v>Montería</v>
          </cell>
          <cell r="O313">
            <v>31.525780775049135</v>
          </cell>
          <cell r="P313">
            <v>34.172585678580006</v>
          </cell>
          <cell r="Q313">
            <v>35.634179973363075</v>
          </cell>
          <cell r="R313">
            <v>24.491064934950796</v>
          </cell>
          <cell r="S313">
            <v>28.666773610712415</v>
          </cell>
          <cell r="T313">
            <v>19.352707916929425</v>
          </cell>
          <cell r="U313">
            <v>25.39817114985939</v>
          </cell>
          <cell r="V313">
            <v>17.652965944926972</v>
          </cell>
          <cell r="W313">
            <v>19</v>
          </cell>
        </row>
        <row r="314">
          <cell r="N314" t="str">
            <v>Cartagena</v>
          </cell>
          <cell r="O314">
            <v>23.631763351271751</v>
          </cell>
          <cell r="P314">
            <v>23.021900142483748</v>
          </cell>
          <cell r="Q314">
            <v>25.922679297593771</v>
          </cell>
          <cell r="R314">
            <v>15.238612114779382</v>
          </cell>
          <cell r="S314">
            <v>28.198134909156032</v>
          </cell>
          <cell r="T314">
            <v>27.036181560845961</v>
          </cell>
          <cell r="U314">
            <v>19.737537410094934</v>
          </cell>
          <cell r="V314">
            <v>16.741876055434197</v>
          </cell>
          <cell r="W314">
            <v>20</v>
          </cell>
        </row>
        <row r="315">
          <cell r="N315" t="str">
            <v>Barranquilla</v>
          </cell>
          <cell r="O315">
            <v>25.951547110075225</v>
          </cell>
          <cell r="P315">
            <v>18.975918993789776</v>
          </cell>
          <cell r="Q315">
            <v>26.903720777413675</v>
          </cell>
          <cell r="R315">
            <v>17.588005584896045</v>
          </cell>
          <cell r="S315">
            <v>15.444302938469692</v>
          </cell>
          <cell r="T315">
            <v>18.081748594333984</v>
          </cell>
          <cell r="U315">
            <v>19.357949497735603</v>
          </cell>
          <cell r="V315">
            <v>15.086848573719955</v>
          </cell>
          <cell r="W315">
            <v>21</v>
          </cell>
        </row>
        <row r="316">
          <cell r="N316" t="str">
            <v>Florencia</v>
          </cell>
          <cell r="Q316">
            <v>37.452272879999512</v>
          </cell>
          <cell r="R316">
            <v>27.68591835882258</v>
          </cell>
          <cell r="S316">
            <v>14.673580705916889</v>
          </cell>
          <cell r="T316">
            <v>23.112345757280604</v>
          </cell>
          <cell r="U316">
            <v>18.840753630145205</v>
          </cell>
          <cell r="V316">
            <v>14.595970981227971</v>
          </cell>
          <cell r="W316">
            <v>22</v>
          </cell>
        </row>
        <row r="317">
          <cell r="N317" t="str">
            <v>Quibdó</v>
          </cell>
          <cell r="Q317">
            <v>31.67096061832904</v>
          </cell>
          <cell r="R317">
            <v>11.793380574612048</v>
          </cell>
          <cell r="S317">
            <v>22.163048609788216</v>
          </cell>
          <cell r="T317">
            <v>18.446328852119958</v>
          </cell>
          <cell r="U317">
            <v>19.048896688251883</v>
          </cell>
          <cell r="V317">
            <v>12.09088592032864</v>
          </cell>
          <cell r="W317">
            <v>23</v>
          </cell>
        </row>
        <row r="318">
          <cell r="N318" t="str">
            <v>San Andrés</v>
          </cell>
          <cell r="Q318">
            <v>18.254882636276566</v>
          </cell>
          <cell r="R318">
            <v>6.8659765731408351</v>
          </cell>
          <cell r="S318">
            <v>9.2442959624996757</v>
          </cell>
          <cell r="T318">
            <v>5.4089487142875692</v>
          </cell>
          <cell r="U318">
            <v>3.3111039171252834</v>
          </cell>
          <cell r="W318">
            <v>24</v>
          </cell>
        </row>
        <row r="326">
          <cell r="N326" t="str">
            <v>Pasto</v>
          </cell>
          <cell r="O326">
            <v>14.313954220892775</v>
          </cell>
          <cell r="P326">
            <v>12.869046915498069</v>
          </cell>
          <cell r="Q326">
            <v>13.532304850356367</v>
          </cell>
          <cell r="R326">
            <v>14.508600068817131</v>
          </cell>
          <cell r="S326">
            <v>14.680080449996732</v>
          </cell>
          <cell r="T326">
            <v>21.582735129713488</v>
          </cell>
          <cell r="U326">
            <v>17.641320391742184</v>
          </cell>
          <cell r="V326">
            <v>17.41864970054559</v>
          </cell>
          <cell r="W326">
            <v>1</v>
          </cell>
        </row>
        <row r="327">
          <cell r="N327" t="str">
            <v>Riohacha</v>
          </cell>
          <cell r="Q327">
            <v>12.199514077461769</v>
          </cell>
          <cell r="R327">
            <v>13.179759673229949</v>
          </cell>
          <cell r="S327">
            <v>12.899670295966878</v>
          </cell>
          <cell r="T327">
            <v>17.256548262845367</v>
          </cell>
          <cell r="U327">
            <v>13.825882919198603</v>
          </cell>
          <cell r="V327">
            <v>15.691323315559865</v>
          </cell>
          <cell r="W327">
            <v>2</v>
          </cell>
        </row>
        <row r="328">
          <cell r="N328" t="str">
            <v>Ibagué</v>
          </cell>
          <cell r="O328">
            <v>21.848984917051972</v>
          </cell>
          <cell r="P328">
            <v>19.634098649155113</v>
          </cell>
          <cell r="Q328">
            <v>14.406332949282488</v>
          </cell>
          <cell r="R328">
            <v>17.007837666196522</v>
          </cell>
          <cell r="S328">
            <v>12.851826079488982</v>
          </cell>
          <cell r="T328">
            <v>17.864317289116595</v>
          </cell>
          <cell r="U328">
            <v>17.247822269333966</v>
          </cell>
          <cell r="V328">
            <v>15.216524789472228</v>
          </cell>
          <cell r="W328">
            <v>3</v>
          </cell>
        </row>
        <row r="329">
          <cell r="N329" t="str">
            <v>Neiva</v>
          </cell>
          <cell r="Q329">
            <v>9.6034926228348034</v>
          </cell>
          <cell r="R329">
            <v>12.135348580935815</v>
          </cell>
          <cell r="S329">
            <v>14.277967084116419</v>
          </cell>
          <cell r="T329">
            <v>15.373658442162316</v>
          </cell>
          <cell r="U329">
            <v>14.876945557233858</v>
          </cell>
          <cell r="V329">
            <v>15.124618105804791</v>
          </cell>
          <cell r="W329">
            <v>4</v>
          </cell>
        </row>
        <row r="330">
          <cell r="N330" t="str">
            <v>Bogotá</v>
          </cell>
          <cell r="O330">
            <v>10.335234814126707</v>
          </cell>
          <cell r="P330">
            <v>10.829363274287742</v>
          </cell>
          <cell r="Q330">
            <v>8.1192782646245085</v>
          </cell>
          <cell r="R330">
            <v>13.340940918785682</v>
          </cell>
          <cell r="S330">
            <v>10.385429571265909</v>
          </cell>
          <cell r="T330">
            <v>13.908136597801843</v>
          </cell>
          <cell r="U330">
            <v>14.3717649057196</v>
          </cell>
          <cell r="V330">
            <v>13.58718512873638</v>
          </cell>
          <cell r="W330">
            <v>5</v>
          </cell>
        </row>
        <row r="331">
          <cell r="N331" t="str">
            <v>Montería</v>
          </cell>
          <cell r="O331">
            <v>15.302578313139456</v>
          </cell>
          <cell r="P331">
            <v>13.55041868477908</v>
          </cell>
          <cell r="Q331">
            <v>14.627953710109324</v>
          </cell>
          <cell r="R331">
            <v>9.6621308366859537</v>
          </cell>
          <cell r="S331">
            <v>10.901327231894092</v>
          </cell>
          <cell r="T331">
            <v>10.816917666926754</v>
          </cell>
          <cell r="U331">
            <v>17.079215258467869</v>
          </cell>
          <cell r="V331">
            <v>13.508492724856074</v>
          </cell>
          <cell r="W331">
            <v>6</v>
          </cell>
        </row>
        <row r="332">
          <cell r="N332" t="str">
            <v>Popayán</v>
          </cell>
          <cell r="Q332">
            <v>13.254902213445613</v>
          </cell>
          <cell r="R332">
            <v>21.194932500214968</v>
          </cell>
          <cell r="S332">
            <v>17.378795886988275</v>
          </cell>
          <cell r="T332">
            <v>17.311214047183022</v>
          </cell>
          <cell r="U332">
            <v>14.489232306019922</v>
          </cell>
          <cell r="V332">
            <v>13.481881674527973</v>
          </cell>
          <cell r="W332">
            <v>7</v>
          </cell>
        </row>
        <row r="333">
          <cell r="N333" t="str">
            <v>Villavicencio</v>
          </cell>
          <cell r="O333">
            <v>12.927972208171488</v>
          </cell>
          <cell r="P333">
            <v>9.0459498982238777</v>
          </cell>
          <cell r="Q333">
            <v>10.781127650110104</v>
          </cell>
          <cell r="R333">
            <v>10.006384893788756</v>
          </cell>
          <cell r="S333">
            <v>11.354345268692196</v>
          </cell>
          <cell r="T333">
            <v>12.96460339425629</v>
          </cell>
          <cell r="U333">
            <v>11.322684798839608</v>
          </cell>
          <cell r="V333">
            <v>13.293680522448485</v>
          </cell>
          <cell r="W333">
            <v>8</v>
          </cell>
        </row>
        <row r="334">
          <cell r="N334" t="str">
            <v>Cúcuta</v>
          </cell>
          <cell r="O334">
            <v>12.486026920358816</v>
          </cell>
          <cell r="P334">
            <v>12.727344783645197</v>
          </cell>
          <cell r="Q334">
            <v>10.726455994157103</v>
          </cell>
          <cell r="R334">
            <v>7.7505302397009128</v>
          </cell>
          <cell r="S334">
            <v>10.879326473339573</v>
          </cell>
          <cell r="T334">
            <v>13.23149710660303</v>
          </cell>
          <cell r="U334">
            <v>11.25466827069098</v>
          </cell>
          <cell r="V334">
            <v>13.123805143930609</v>
          </cell>
          <cell r="W334">
            <v>9</v>
          </cell>
        </row>
        <row r="335">
          <cell r="N335" t="str">
            <v>Armenia</v>
          </cell>
          <cell r="Q335">
            <v>11.824585115163433</v>
          </cell>
          <cell r="R335">
            <v>11.549567921554145</v>
          </cell>
          <cell r="S335">
            <v>7.6123689052186778</v>
          </cell>
          <cell r="T335">
            <v>10.438119316965862</v>
          </cell>
          <cell r="U335">
            <v>13.720887763425409</v>
          </cell>
          <cell r="V335">
            <v>12.655221287490855</v>
          </cell>
          <cell r="W335">
            <v>10</v>
          </cell>
        </row>
        <row r="336">
          <cell r="N336" t="str">
            <v>Sincelejo</v>
          </cell>
          <cell r="Q336">
            <v>10.847047385293189</v>
          </cell>
          <cell r="R336">
            <v>11.064572537003475</v>
          </cell>
          <cell r="S336">
            <v>11.466140740060117</v>
          </cell>
          <cell r="T336">
            <v>8.9361688233238965</v>
          </cell>
          <cell r="U336">
            <v>15.010316657067611</v>
          </cell>
          <cell r="V336">
            <v>12.501591481039027</v>
          </cell>
          <cell r="W336">
            <v>11</v>
          </cell>
        </row>
        <row r="337">
          <cell r="N337" t="str">
            <v>Cali</v>
          </cell>
          <cell r="O337">
            <v>13.250402561287766</v>
          </cell>
          <cell r="P337">
            <v>14.997609082217455</v>
          </cell>
          <cell r="Q337">
            <v>11.890910845105289</v>
          </cell>
          <cell r="R337">
            <v>12.388370523128376</v>
          </cell>
          <cell r="S337">
            <v>14.109738974693482</v>
          </cell>
          <cell r="T337">
            <v>17.43594566082114</v>
          </cell>
          <cell r="U337">
            <v>12.743786786205854</v>
          </cell>
          <cell r="V337">
            <v>12.345346105741774</v>
          </cell>
          <cell r="W337">
            <v>12</v>
          </cell>
        </row>
        <row r="338">
          <cell r="N338" t="str">
            <v>Medellín</v>
          </cell>
          <cell r="O338">
            <v>9.5546718561751387</v>
          </cell>
          <cell r="P338">
            <v>11.195667109173744</v>
          </cell>
          <cell r="Q338">
            <v>8.5360412140272288</v>
          </cell>
          <cell r="R338">
            <v>10.059217800641965</v>
          </cell>
          <cell r="S338">
            <v>13.308731827156564</v>
          </cell>
          <cell r="T338">
            <v>13.107141883933787</v>
          </cell>
          <cell r="U338">
            <v>12.444981605145829</v>
          </cell>
          <cell r="V338">
            <v>11.935518565167188</v>
          </cell>
          <cell r="W338">
            <v>13</v>
          </cell>
        </row>
        <row r="339">
          <cell r="N339" t="str">
            <v>Colombia</v>
          </cell>
          <cell r="O339">
            <v>12.066296565250164</v>
          </cell>
          <cell r="P339">
            <v>12.734373521722237</v>
          </cell>
          <cell r="Q339">
            <v>8.8205636230605258</v>
          </cell>
          <cell r="R339">
            <v>10.466022814245227</v>
          </cell>
          <cell r="S339">
            <v>10.025711479145325</v>
          </cell>
          <cell r="T339">
            <v>12.317556110715099</v>
          </cell>
          <cell r="U339">
            <v>12.179393503642071</v>
          </cell>
          <cell r="V339">
            <v>11.888272929277894</v>
          </cell>
          <cell r="W339" t="str">
            <v/>
          </cell>
        </row>
        <row r="340">
          <cell r="N340" t="str">
            <v>Barranquilla</v>
          </cell>
          <cell r="O340">
            <v>18.50155824209326</v>
          </cell>
          <cell r="P340">
            <v>9.893155740125767</v>
          </cell>
          <cell r="Q340">
            <v>12.645241834766463</v>
          </cell>
          <cell r="R340">
            <v>9.6265995784826188</v>
          </cell>
          <cell r="S340">
            <v>5.9464270774264927</v>
          </cell>
          <cell r="T340">
            <v>8.7617892676540858</v>
          </cell>
          <cell r="U340">
            <v>12.686364438687772</v>
          </cell>
          <cell r="V340">
            <v>11.868458054074644</v>
          </cell>
          <cell r="W340">
            <v>14</v>
          </cell>
        </row>
        <row r="341">
          <cell r="N341" t="str">
            <v>Santa Marta</v>
          </cell>
          <cell r="Q341">
            <v>11.589475845481477</v>
          </cell>
          <cell r="R341">
            <v>6.7509531262131164</v>
          </cell>
          <cell r="S341">
            <v>11.737791190930366</v>
          </cell>
          <cell r="T341">
            <v>12.493542832544122</v>
          </cell>
          <cell r="U341">
            <v>8.626476682755996</v>
          </cell>
          <cell r="V341">
            <v>11.852028507070413</v>
          </cell>
          <cell r="W341">
            <v>15</v>
          </cell>
        </row>
        <row r="342">
          <cell r="N342" t="str">
            <v>Tunja</v>
          </cell>
          <cell r="Q342">
            <v>11.345068115690697</v>
          </cell>
          <cell r="R342">
            <v>7.1465529927229055</v>
          </cell>
          <cell r="S342">
            <v>9.2451485702544716</v>
          </cell>
          <cell r="T342">
            <v>5.3591795064565586</v>
          </cell>
          <cell r="U342">
            <v>12.108527977116685</v>
          </cell>
          <cell r="V342">
            <v>11.600213806601477</v>
          </cell>
          <cell r="W342">
            <v>16</v>
          </cell>
        </row>
        <row r="343">
          <cell r="N343" t="str">
            <v>Pereira</v>
          </cell>
          <cell r="O343">
            <v>11.635299057960584</v>
          </cell>
          <cell r="P343">
            <v>13.301220481808842</v>
          </cell>
          <cell r="Q343">
            <v>6.0092233666903088</v>
          </cell>
          <cell r="R343">
            <v>9.8056505015612352</v>
          </cell>
          <cell r="S343">
            <v>10.607978690862202</v>
          </cell>
          <cell r="T343">
            <v>12.771866785139668</v>
          </cell>
          <cell r="U343">
            <v>12.468435098817521</v>
          </cell>
          <cell r="V343">
            <v>11.548309188767487</v>
          </cell>
          <cell r="W343">
            <v>17</v>
          </cell>
        </row>
        <row r="344">
          <cell r="N344" t="str">
            <v>Bucaramanga</v>
          </cell>
          <cell r="O344">
            <v>11.954304503355633</v>
          </cell>
          <cell r="P344">
            <v>12.760786543851522</v>
          </cell>
          <cell r="Q344">
            <v>5.8103108766276037</v>
          </cell>
          <cell r="R344">
            <v>4.4570175917832167</v>
          </cell>
          <cell r="S344">
            <v>11.450096911513882</v>
          </cell>
          <cell r="T344">
            <v>13.502397851960978</v>
          </cell>
          <cell r="U344">
            <v>12.800138012515225</v>
          </cell>
          <cell r="V344">
            <v>10.961487993701613</v>
          </cell>
          <cell r="W344">
            <v>18</v>
          </cell>
        </row>
        <row r="345">
          <cell r="N345" t="str">
            <v>Valledupar</v>
          </cell>
          <cell r="Q345">
            <v>11.415248011753809</v>
          </cell>
          <cell r="R345">
            <v>10.379755842202098</v>
          </cell>
          <cell r="S345">
            <v>7.8053550768552675</v>
          </cell>
          <cell r="T345">
            <v>10.212359966803881</v>
          </cell>
          <cell r="U345">
            <v>12.252059715641781</v>
          </cell>
          <cell r="V345">
            <v>10.317907253833798</v>
          </cell>
          <cell r="W345">
            <v>19</v>
          </cell>
        </row>
        <row r="346">
          <cell r="N346" t="str">
            <v>Manizales</v>
          </cell>
          <cell r="O346">
            <v>12.081228145357903</v>
          </cell>
          <cell r="P346">
            <v>15.793692307113369</v>
          </cell>
          <cell r="Q346">
            <v>9.0622249595393018</v>
          </cell>
          <cell r="R346">
            <v>8.2365320473020773</v>
          </cell>
          <cell r="S346">
            <v>8.1849652019157038</v>
          </cell>
          <cell r="T346">
            <v>10.754412468125963</v>
          </cell>
          <cell r="U346">
            <v>10.418126762594271</v>
          </cell>
          <cell r="V346">
            <v>9.6664305022486605</v>
          </cell>
          <cell r="W346">
            <v>20</v>
          </cell>
        </row>
        <row r="347">
          <cell r="N347" t="str">
            <v>Cartagena</v>
          </cell>
          <cell r="O347">
            <v>4.3315098414204458</v>
          </cell>
          <cell r="P347">
            <v>13.591500760718327</v>
          </cell>
          <cell r="Q347">
            <v>7.1826284571667633</v>
          </cell>
          <cell r="R347">
            <v>8.8999693043931689</v>
          </cell>
          <cell r="S347">
            <v>14.632836067606103</v>
          </cell>
          <cell r="T347">
            <v>16.982218800317462</v>
          </cell>
          <cell r="U347">
            <v>8.1345706554109363</v>
          </cell>
          <cell r="V347">
            <v>7.4941245437064747</v>
          </cell>
          <cell r="W347">
            <v>21</v>
          </cell>
        </row>
        <row r="348">
          <cell r="N348" t="str">
            <v>Florencia</v>
          </cell>
          <cell r="Q348">
            <v>10.235749063784816</v>
          </cell>
          <cell r="R348">
            <v>9.0281465746149756</v>
          </cell>
          <cell r="S348">
            <v>6.0642565369468997</v>
          </cell>
          <cell r="T348">
            <v>4.7749684454408703</v>
          </cell>
          <cell r="U348">
            <v>6.3269803519413497</v>
          </cell>
          <cell r="V348">
            <v>7.1127756373473225</v>
          </cell>
          <cell r="W348">
            <v>22</v>
          </cell>
        </row>
        <row r="349">
          <cell r="N349" t="str">
            <v>Quibdó</v>
          </cell>
          <cell r="Q349">
            <v>11.040669856459328</v>
          </cell>
          <cell r="R349">
            <v>2.1747927312422948</v>
          </cell>
          <cell r="S349">
            <v>5.6047441960625157</v>
          </cell>
          <cell r="T349">
            <v>5.553671147880042</v>
          </cell>
          <cell r="U349">
            <v>6.8910756111179596</v>
          </cell>
          <cell r="V349">
            <v>6.2287290664027948</v>
          </cell>
          <cell r="W349">
            <v>23</v>
          </cell>
        </row>
        <row r="350">
          <cell r="N350" t="str">
            <v>San Andrés</v>
          </cell>
          <cell r="Q350">
            <v>6.4338362876695214</v>
          </cell>
          <cell r="R350">
            <v>3.1026968128575318</v>
          </cell>
          <cell r="S350">
            <v>5.5628933260818902</v>
          </cell>
          <cell r="T350">
            <v>3.1347758927296567</v>
          </cell>
          <cell r="U350">
            <v>2.1897054062803498</v>
          </cell>
          <cell r="W350">
            <v>24</v>
          </cell>
        </row>
        <row r="358">
          <cell r="N358" t="str">
            <v>Pasto</v>
          </cell>
          <cell r="O358">
            <v>3.0416582489936821</v>
          </cell>
          <cell r="P358">
            <v>3.1227046695990603</v>
          </cell>
          <cell r="Q358">
            <v>4.3410806519920921</v>
          </cell>
          <cell r="R358">
            <v>4.383983019579718</v>
          </cell>
          <cell r="S358">
            <v>4.9586303878605538</v>
          </cell>
          <cell r="T358">
            <v>7.5119244158592</v>
          </cell>
          <cell r="U358">
            <v>7.6375529399773958</v>
          </cell>
          <cell r="V358">
            <v>6.7788658053279773</v>
          </cell>
          <cell r="W358">
            <v>1</v>
          </cell>
        </row>
        <row r="359">
          <cell r="N359" t="str">
            <v>Bogotá</v>
          </cell>
          <cell r="O359">
            <v>4.7252836637358939</v>
          </cell>
          <cell r="P359">
            <v>5.1151680506600812</v>
          </cell>
          <cell r="Q359">
            <v>2.6501491411255671</v>
          </cell>
          <cell r="R359">
            <v>5.5524681482479421</v>
          </cell>
          <cell r="S359">
            <v>3.0483323980131072</v>
          </cell>
          <cell r="T359">
            <v>4.465718163752519</v>
          </cell>
          <cell r="U359">
            <v>5.9469300458929801</v>
          </cell>
          <cell r="V359">
            <v>5.6232855977004377</v>
          </cell>
          <cell r="W359">
            <v>2</v>
          </cell>
        </row>
        <row r="360">
          <cell r="N360" t="str">
            <v>Neiva</v>
          </cell>
          <cell r="Q360">
            <v>4.3220963546115208</v>
          </cell>
          <cell r="R360">
            <v>4.4748868313868693</v>
          </cell>
          <cell r="S360">
            <v>4.4216447403087837</v>
          </cell>
          <cell r="T360">
            <v>5.1667729182578102</v>
          </cell>
          <cell r="U360">
            <v>5.9532409535693178</v>
          </cell>
          <cell r="V360">
            <v>5.4118427399903517</v>
          </cell>
          <cell r="W360">
            <v>3</v>
          </cell>
        </row>
        <row r="361">
          <cell r="N361" t="str">
            <v>Medellín</v>
          </cell>
          <cell r="O361">
            <v>3.7750196653436126</v>
          </cell>
          <cell r="P361">
            <v>3.8484483581256308</v>
          </cell>
          <cell r="Q361">
            <v>2.8651856947803287</v>
          </cell>
          <cell r="R361">
            <v>3.5920273882584812</v>
          </cell>
          <cell r="S361">
            <v>5.6963212463793571</v>
          </cell>
          <cell r="T361">
            <v>5.5486568849783664</v>
          </cell>
          <cell r="U361">
            <v>4.6251501611169177</v>
          </cell>
          <cell r="V361">
            <v>5.0456473875970298</v>
          </cell>
          <cell r="W361">
            <v>4</v>
          </cell>
        </row>
        <row r="362">
          <cell r="N362" t="str">
            <v>Ibagué</v>
          </cell>
          <cell r="O362">
            <v>9.4821139054627253</v>
          </cell>
          <cell r="P362">
            <v>6.8716833145942315</v>
          </cell>
          <cell r="Q362">
            <v>5.3665628969326455</v>
          </cell>
          <cell r="R362">
            <v>5.6706394852084134</v>
          </cell>
          <cell r="S362">
            <v>4.6115784515169223</v>
          </cell>
          <cell r="T362">
            <v>7.5285355472488105</v>
          </cell>
          <cell r="U362">
            <v>6.3504372558334365</v>
          </cell>
          <cell r="V362">
            <v>4.9784866084707255</v>
          </cell>
          <cell r="W362">
            <v>5</v>
          </cell>
        </row>
        <row r="363">
          <cell r="N363" t="str">
            <v>Riohacha</v>
          </cell>
          <cell r="Q363">
            <v>4.1029012433900238</v>
          </cell>
          <cell r="R363">
            <v>4.2214682963858028</v>
          </cell>
          <cell r="S363">
            <v>3.5673209630424778</v>
          </cell>
          <cell r="T363">
            <v>4.2361179392690573</v>
          </cell>
          <cell r="U363">
            <v>2.7391051481058097</v>
          </cell>
          <cell r="V363">
            <v>4.7852641783809986</v>
          </cell>
          <cell r="W363">
            <v>6</v>
          </cell>
        </row>
        <row r="364">
          <cell r="N364" t="str">
            <v>Manizales</v>
          </cell>
          <cell r="O364">
            <v>3.7205558776608196</v>
          </cell>
          <cell r="P364">
            <v>5.1509187586315885</v>
          </cell>
          <cell r="Q364">
            <v>3.1538944272066862</v>
          </cell>
          <cell r="R364">
            <v>2.891765453311578</v>
          </cell>
          <cell r="S364">
            <v>3.4154211219307515</v>
          </cell>
          <cell r="T364">
            <v>4.299769096033339</v>
          </cell>
          <cell r="U364">
            <v>4.3781081180774688</v>
          </cell>
          <cell r="V364">
            <v>4.2484109872522184</v>
          </cell>
          <cell r="W364">
            <v>7</v>
          </cell>
        </row>
        <row r="365">
          <cell r="N365" t="str">
            <v>Colombia</v>
          </cell>
          <cell r="O365">
            <v>4.3904067071189639</v>
          </cell>
          <cell r="P365">
            <v>4.5841767094774193</v>
          </cell>
          <cell r="Q365">
            <v>3.2362555590847699</v>
          </cell>
          <cell r="R365">
            <v>3.8919158404039575</v>
          </cell>
          <cell r="S365">
            <v>3.4893764802601703</v>
          </cell>
          <cell r="T365">
            <v>4.5479811908189864</v>
          </cell>
          <cell r="U365">
            <v>4.2397903550498137</v>
          </cell>
          <cell r="V365">
            <v>4.2035778117639939</v>
          </cell>
          <cell r="W365" t="str">
            <v/>
          </cell>
        </row>
        <row r="366">
          <cell r="N366" t="str">
            <v>Cúcuta</v>
          </cell>
          <cell r="O366">
            <v>4.4734309497194129</v>
          </cell>
          <cell r="P366">
            <v>3.7890289184393917</v>
          </cell>
          <cell r="Q366">
            <v>4.1404817948597961</v>
          </cell>
          <cell r="R366">
            <v>1.9509070577889718</v>
          </cell>
          <cell r="S366">
            <v>3.1260991580916748</v>
          </cell>
          <cell r="T366">
            <v>6.6515538881606089</v>
          </cell>
          <cell r="U366">
            <v>5.1052768214527502</v>
          </cell>
          <cell r="V366">
            <v>4.0987246844085758</v>
          </cell>
          <cell r="W366">
            <v>8</v>
          </cell>
        </row>
        <row r="367">
          <cell r="N367" t="str">
            <v>Popayán</v>
          </cell>
          <cell r="Q367">
            <v>4.2542224913907241</v>
          </cell>
          <cell r="R367">
            <v>7.3083206741379803</v>
          </cell>
          <cell r="S367">
            <v>4.9580770709206226</v>
          </cell>
          <cell r="T367">
            <v>5.3276695849140099</v>
          </cell>
          <cell r="U367">
            <v>3.4694597056144789</v>
          </cell>
          <cell r="V367">
            <v>3.8616037062437893</v>
          </cell>
          <cell r="W367">
            <v>9</v>
          </cell>
        </row>
        <row r="368">
          <cell r="N368" t="str">
            <v>Barranquilla</v>
          </cell>
          <cell r="O368">
            <v>5.1510227751952682</v>
          </cell>
          <cell r="P368">
            <v>1.1409268979823535</v>
          </cell>
          <cell r="Q368">
            <v>2.7280126013728259</v>
          </cell>
          <cell r="R368">
            <v>2.0113436807961311</v>
          </cell>
          <cell r="S368">
            <v>0.8224182648062246</v>
          </cell>
          <cell r="T368">
            <v>1.2613337623119787</v>
          </cell>
          <cell r="U368">
            <v>2.7890873447232503</v>
          </cell>
          <cell r="V368">
            <v>3.7466837062498164</v>
          </cell>
          <cell r="W368">
            <v>10</v>
          </cell>
        </row>
        <row r="369">
          <cell r="N369" t="str">
            <v>Pereira</v>
          </cell>
          <cell r="O369">
            <v>4.5625684759993481</v>
          </cell>
          <cell r="P369">
            <v>5.4929225983552801</v>
          </cell>
          <cell r="Q369">
            <v>1.4703233891711764</v>
          </cell>
          <cell r="R369">
            <v>2.1080726997634041</v>
          </cell>
          <cell r="S369">
            <v>2.8936519664362255</v>
          </cell>
          <cell r="T369">
            <v>4.1655410646730218</v>
          </cell>
          <cell r="U369">
            <v>3.304391253908221</v>
          </cell>
          <cell r="V369">
            <v>3.6201287249096388</v>
          </cell>
          <cell r="W369">
            <v>11</v>
          </cell>
        </row>
        <row r="370">
          <cell r="N370" t="str">
            <v>Bucaramanga</v>
          </cell>
          <cell r="O370">
            <v>4.9465854686537494</v>
          </cell>
          <cell r="P370">
            <v>3.9527539430808396</v>
          </cell>
          <cell r="Q370">
            <v>1.5919138898001906</v>
          </cell>
          <cell r="R370">
            <v>1.318291083916084</v>
          </cell>
          <cell r="S370">
            <v>4.3330860795719932</v>
          </cell>
          <cell r="T370">
            <v>3.7654883169698379</v>
          </cell>
          <cell r="U370">
            <v>5.1231337670039716</v>
          </cell>
          <cell r="V370">
            <v>3.597986959807066</v>
          </cell>
          <cell r="W370">
            <v>12</v>
          </cell>
        </row>
        <row r="371">
          <cell r="N371" t="str">
            <v>Tunja</v>
          </cell>
          <cell r="Q371">
            <v>4.5209742374318367</v>
          </cell>
          <cell r="R371">
            <v>2.2438894717104736</v>
          </cell>
          <cell r="S371">
            <v>2.7204728368022306</v>
          </cell>
          <cell r="T371">
            <v>1.3156602008517617</v>
          </cell>
          <cell r="U371">
            <v>3.5746790422225665</v>
          </cell>
          <cell r="V371">
            <v>3.5659886746803946</v>
          </cell>
          <cell r="W371">
            <v>13</v>
          </cell>
        </row>
        <row r="372">
          <cell r="N372" t="str">
            <v>Armenia</v>
          </cell>
          <cell r="Q372">
            <v>4.5627315488766795</v>
          </cell>
          <cell r="R372">
            <v>5.4638052341841084</v>
          </cell>
          <cell r="S372">
            <v>3.5420840862809748</v>
          </cell>
          <cell r="T372">
            <v>4.366511220493015</v>
          </cell>
          <cell r="U372">
            <v>4.3119589963354796</v>
          </cell>
          <cell r="V372">
            <v>3.5127103145574248</v>
          </cell>
          <cell r="W372">
            <v>14</v>
          </cell>
        </row>
        <row r="373">
          <cell r="N373" t="str">
            <v>Cali</v>
          </cell>
          <cell r="O373">
            <v>4.7472412601569367</v>
          </cell>
          <cell r="P373">
            <v>6.6605490534002234</v>
          </cell>
          <cell r="Q373">
            <v>4.6800982948608949</v>
          </cell>
          <cell r="R373">
            <v>4.7096294206894598</v>
          </cell>
          <cell r="S373">
            <v>5.5078993045958589</v>
          </cell>
          <cell r="T373">
            <v>8.4799578880011062</v>
          </cell>
          <cell r="U373">
            <v>4.5994014146359907</v>
          </cell>
          <cell r="V373">
            <v>3.2192728321050903</v>
          </cell>
          <cell r="W373">
            <v>15</v>
          </cell>
        </row>
        <row r="374">
          <cell r="N374" t="str">
            <v>Sincelejo</v>
          </cell>
          <cell r="Q374">
            <v>3.5687696957129216</v>
          </cell>
          <cell r="R374">
            <v>3.6231076230184387</v>
          </cell>
          <cell r="S374">
            <v>3.1985482325453183</v>
          </cell>
          <cell r="T374">
            <v>1.4853344043152739</v>
          </cell>
          <cell r="U374">
            <v>3.3139115507417367</v>
          </cell>
          <cell r="V374">
            <v>2.8045282037529153</v>
          </cell>
          <cell r="W374">
            <v>16</v>
          </cell>
        </row>
        <row r="375">
          <cell r="N375" t="str">
            <v>Santa Marta</v>
          </cell>
          <cell r="Q375">
            <v>4.3989479756352727</v>
          </cell>
          <cell r="R375">
            <v>1.8841864817486034</v>
          </cell>
          <cell r="S375">
            <v>2.8418658941277153</v>
          </cell>
          <cell r="T375">
            <v>3.5745802841153682</v>
          </cell>
          <cell r="U375">
            <v>1.4503204706435557</v>
          </cell>
          <cell r="V375">
            <v>2.3222840938975726</v>
          </cell>
          <cell r="W375">
            <v>17</v>
          </cell>
        </row>
        <row r="376">
          <cell r="N376" t="str">
            <v>Montería</v>
          </cell>
          <cell r="O376">
            <v>4.8222608662868236</v>
          </cell>
          <cell r="P376">
            <v>5.4419607344752441</v>
          </cell>
          <cell r="Q376">
            <v>4.2449655743645485</v>
          </cell>
          <cell r="R376">
            <v>2.4237723486488094</v>
          </cell>
          <cell r="S376">
            <v>1.774286148494622</v>
          </cell>
          <cell r="T376">
            <v>2.2456417875351384</v>
          </cell>
          <cell r="U376">
            <v>2.0954504042482136</v>
          </cell>
          <cell r="V376">
            <v>2.2903049629146777</v>
          </cell>
          <cell r="W376">
            <v>18</v>
          </cell>
        </row>
        <row r="377">
          <cell r="N377" t="str">
            <v>Villavicencio</v>
          </cell>
          <cell r="O377">
            <v>4.3373195010450569</v>
          </cell>
          <cell r="P377">
            <v>3.3001917947135202</v>
          </cell>
          <cell r="Q377">
            <v>3.532683619038516</v>
          </cell>
          <cell r="R377">
            <v>2.3224836032141312</v>
          </cell>
          <cell r="S377">
            <v>1.3894303249421289</v>
          </cell>
          <cell r="T377">
            <v>3.9439515170087898</v>
          </cell>
          <cell r="U377">
            <v>2.5909287407503596</v>
          </cell>
          <cell r="V377">
            <v>1.9864242094031648</v>
          </cell>
          <cell r="W377">
            <v>19</v>
          </cell>
        </row>
        <row r="378">
          <cell r="N378" t="str">
            <v>Valledupar</v>
          </cell>
          <cell r="Q378">
            <v>3.8045093939565171</v>
          </cell>
          <cell r="R378">
            <v>0.71737870887079558</v>
          </cell>
          <cell r="S378">
            <v>0.77819403889592853</v>
          </cell>
          <cell r="T378">
            <v>1.0391378942815337</v>
          </cell>
          <cell r="U378">
            <v>3.1051135832087695</v>
          </cell>
          <cell r="V378">
            <v>1.5734324459435161</v>
          </cell>
          <cell r="W378">
            <v>20</v>
          </cell>
        </row>
        <row r="379">
          <cell r="N379" t="str">
            <v>Quibdó</v>
          </cell>
          <cell r="Q379">
            <v>2.3297754876702248</v>
          </cell>
          <cell r="R379">
            <v>0.4150080460743627</v>
          </cell>
          <cell r="S379">
            <v>0.72885693697872223</v>
          </cell>
          <cell r="T379">
            <v>0.49058945191313341</v>
          </cell>
          <cell r="U379">
            <v>2.0644946085291829</v>
          </cell>
          <cell r="V379">
            <v>1.5659904946101137</v>
          </cell>
          <cell r="W379">
            <v>21</v>
          </cell>
        </row>
        <row r="380">
          <cell r="N380" t="str">
            <v>Cartagena</v>
          </cell>
          <cell r="O380">
            <v>1.1601164267465247</v>
          </cell>
          <cell r="P380">
            <v>2.4057833169548233</v>
          </cell>
          <cell r="Q380">
            <v>2.3843415739260228</v>
          </cell>
          <cell r="R380">
            <v>1.7492797627192611</v>
          </cell>
          <cell r="S380">
            <v>2.4382894609970109</v>
          </cell>
          <cell r="T380">
            <v>2.5453381206119796</v>
          </cell>
          <cell r="U380">
            <v>0.92709035690029373</v>
          </cell>
          <cell r="V380">
            <v>1.49914424767928</v>
          </cell>
          <cell r="W380">
            <v>22</v>
          </cell>
        </row>
        <row r="381">
          <cell r="N381" t="str">
            <v>Florencia</v>
          </cell>
          <cell r="Q381">
            <v>3.8609330995595372</v>
          </cell>
          <cell r="R381">
            <v>2.509741209043661</v>
          </cell>
          <cell r="S381">
            <v>1.4199055842281636</v>
          </cell>
          <cell r="T381">
            <v>0.98726867194208945</v>
          </cell>
          <cell r="U381">
            <v>1.6331562353403224</v>
          </cell>
          <cell r="V381">
            <v>1.1824739732764979</v>
          </cell>
          <cell r="W381">
            <v>23</v>
          </cell>
        </row>
        <row r="382">
          <cell r="N382" t="str">
            <v>San Andrés</v>
          </cell>
          <cell r="Q382">
            <v>2.0099665468275014</v>
          </cell>
          <cell r="R382">
            <v>0.76954508308362857</v>
          </cell>
          <cell r="S382">
            <v>1.8245150596949211</v>
          </cell>
          <cell r="T382">
            <v>0.89824634276145843</v>
          </cell>
          <cell r="U382">
            <v>0.66817740369051493</v>
          </cell>
          <cell r="W382">
            <v>24</v>
          </cell>
        </row>
        <row r="390">
          <cell r="N390" t="str">
            <v>Neiva</v>
          </cell>
          <cell r="Q390">
            <v>6.395902171419646</v>
          </cell>
          <cell r="R390">
            <v>8.2455893951016108</v>
          </cell>
          <cell r="S390">
            <v>10.37974461208789</v>
          </cell>
          <cell r="T390">
            <v>11.429936017606204</v>
          </cell>
          <cell r="U390">
            <v>10.25337394102581</v>
          </cell>
          <cell r="V390">
            <v>10.357573564881815</v>
          </cell>
          <cell r="W390">
            <v>1</v>
          </cell>
        </row>
        <row r="391">
          <cell r="N391" t="str">
            <v>Barranquilla</v>
          </cell>
          <cell r="O391">
            <v>5.5390325098204594</v>
          </cell>
          <cell r="P391">
            <v>2.8544697483172925</v>
          </cell>
          <cell r="Q391">
            <v>4.9648750898514988</v>
          </cell>
          <cell r="R391">
            <v>4.7055957292190209</v>
          </cell>
          <cell r="S391">
            <v>3.727050468054252</v>
          </cell>
          <cell r="T391">
            <v>5.8503954042391229</v>
          </cell>
          <cell r="U391">
            <v>7.1168692652080336</v>
          </cell>
          <cell r="V391">
            <v>9.4307729748244693</v>
          </cell>
          <cell r="W391">
            <v>2</v>
          </cell>
        </row>
        <row r="392">
          <cell r="N392" t="str">
            <v>Ibagué</v>
          </cell>
          <cell r="O392">
            <v>2.8417682477468382</v>
          </cell>
          <cell r="P392">
            <v>2.3715828295502073</v>
          </cell>
          <cell r="Q392">
            <v>9.0739724851487669</v>
          </cell>
          <cell r="R392">
            <v>12.562327682290137</v>
          </cell>
          <cell r="S392">
            <v>6.4350690107636321</v>
          </cell>
          <cell r="T392">
            <v>7.7206967060652625</v>
          </cell>
          <cell r="U392">
            <v>9.8184420478789338</v>
          </cell>
          <cell r="V392">
            <v>9.4090530856332943</v>
          </cell>
          <cell r="W392">
            <v>3</v>
          </cell>
        </row>
        <row r="393">
          <cell r="N393" t="str">
            <v>Armenia</v>
          </cell>
          <cell r="Q393">
            <v>6.4859060689511487</v>
          </cell>
          <cell r="R393">
            <v>3.9795642551096058</v>
          </cell>
          <cell r="S393">
            <v>3.3725685023120726</v>
          </cell>
          <cell r="T393">
            <v>7.5211395183325269</v>
          </cell>
          <cell r="U393">
            <v>11.846260607019806</v>
          </cell>
          <cell r="V393">
            <v>9.0833028529626922</v>
          </cell>
          <cell r="W393">
            <v>4</v>
          </cell>
        </row>
        <row r="394">
          <cell r="N394" t="str">
            <v>Sincelejo</v>
          </cell>
          <cell r="Q394">
            <v>7.8000972250079039</v>
          </cell>
          <cell r="R394">
            <v>8.3549658074194877</v>
          </cell>
          <cell r="S394">
            <v>6.7544596563537782</v>
          </cell>
          <cell r="T394">
            <v>4.5115114232631655</v>
          </cell>
          <cell r="U394">
            <v>8.6721427892438374</v>
          </cell>
          <cell r="V394">
            <v>9.007376345309396</v>
          </cell>
          <cell r="W394">
            <v>5</v>
          </cell>
        </row>
        <row r="395">
          <cell r="N395" t="str">
            <v>Pasto</v>
          </cell>
          <cell r="O395">
            <v>0.96080948688037804</v>
          </cell>
          <cell r="P395">
            <v>1.5253657754100991</v>
          </cell>
          <cell r="Q395">
            <v>6.7372090499124253</v>
          </cell>
          <cell r="R395">
            <v>5.6282879872646845</v>
          </cell>
          <cell r="S395">
            <v>5.0984367846163918</v>
          </cell>
          <cell r="T395">
            <v>8.2766244843124834</v>
          </cell>
          <cell r="U395">
            <v>7.6007884348330963</v>
          </cell>
          <cell r="V395">
            <v>8.603671648687552</v>
          </cell>
          <cell r="W395">
            <v>6</v>
          </cell>
        </row>
        <row r="396">
          <cell r="N396" t="str">
            <v>Cúcuta</v>
          </cell>
          <cell r="O396">
            <v>1.2230855218951637</v>
          </cell>
          <cell r="P396">
            <v>1.3160542152146477</v>
          </cell>
          <cell r="Q396">
            <v>5.1847572003735207</v>
          </cell>
          <cell r="R396">
            <v>5.3535210975690388</v>
          </cell>
          <cell r="S396">
            <v>5.3985968194574365</v>
          </cell>
          <cell r="T396">
            <v>6.9412557125578491</v>
          </cell>
          <cell r="U396">
            <v>8.2466136478940388</v>
          </cell>
          <cell r="V396">
            <v>8.1849975469911005</v>
          </cell>
          <cell r="W396">
            <v>7</v>
          </cell>
        </row>
        <row r="397">
          <cell r="N397" t="str">
            <v>Riohacha</v>
          </cell>
          <cell r="Q397">
            <v>9.8676575675289424</v>
          </cell>
          <cell r="R397">
            <v>8.9928893433099404</v>
          </cell>
          <cell r="S397">
            <v>7.7192915197055667</v>
          </cell>
          <cell r="T397">
            <v>10.768349457286131</v>
          </cell>
          <cell r="U397">
            <v>7.6244911056294242</v>
          </cell>
          <cell r="V397">
            <v>8.1434803683955401</v>
          </cell>
          <cell r="W397">
            <v>8</v>
          </cell>
        </row>
        <row r="398">
          <cell r="N398" t="str">
            <v>Valledupar</v>
          </cell>
          <cell r="Q398">
            <v>8.3767999862413607</v>
          </cell>
          <cell r="R398">
            <v>8.0665080962400513</v>
          </cell>
          <cell r="S398">
            <v>6.8223972967513271</v>
          </cell>
          <cell r="T398">
            <v>8.4910873384948751</v>
          </cell>
          <cell r="U398">
            <v>10.192240126566226</v>
          </cell>
          <cell r="V398">
            <v>7.9809757533724168</v>
          </cell>
          <cell r="W398">
            <v>9</v>
          </cell>
        </row>
        <row r="399">
          <cell r="N399" t="str">
            <v>Bogotá</v>
          </cell>
          <cell r="O399">
            <v>1.6012386485093497</v>
          </cell>
          <cell r="P399">
            <v>1.2697977002651704</v>
          </cell>
          <cell r="Q399">
            <v>5.8092379025897447</v>
          </cell>
          <cell r="R399">
            <v>9.3442231045168</v>
          </cell>
          <cell r="S399">
            <v>7.1609522775743324</v>
          </cell>
          <cell r="T399">
            <v>9.4846010912914505</v>
          </cell>
          <cell r="U399">
            <v>9.3109411820487527</v>
          </cell>
          <cell r="V399">
            <v>7.9778158568434563</v>
          </cell>
          <cell r="W399">
            <v>10</v>
          </cell>
        </row>
        <row r="400">
          <cell r="N400" t="str">
            <v>Tunja</v>
          </cell>
          <cell r="Q400">
            <v>7.4879087423165123</v>
          </cell>
          <cell r="R400">
            <v>4.8789287053607451</v>
          </cell>
          <cell r="S400">
            <v>7.0291632239985651</v>
          </cell>
          <cell r="T400">
            <v>3.7278462898809499</v>
          </cell>
          <cell r="U400">
            <v>8.7322325072244347</v>
          </cell>
          <cell r="V400">
            <v>7.8509623306527114</v>
          </cell>
          <cell r="W400">
            <v>11</v>
          </cell>
        </row>
        <row r="401">
          <cell r="N401" t="str">
            <v>Popayán</v>
          </cell>
          <cell r="Q401">
            <v>7.3561389210137218</v>
          </cell>
          <cell r="R401">
            <v>9.973917280518215</v>
          </cell>
          <cell r="S401">
            <v>6.6022607149721306</v>
          </cell>
          <cell r="T401">
            <v>11.097589024983186</v>
          </cell>
          <cell r="U401">
            <v>8.2677674295619461</v>
          </cell>
          <cell r="V401">
            <v>7.3951320559295706</v>
          </cell>
          <cell r="W401">
            <v>12</v>
          </cell>
        </row>
        <row r="402">
          <cell r="N402" t="str">
            <v>Medellín</v>
          </cell>
          <cell r="O402">
            <v>2.1322866865953887</v>
          </cell>
          <cell r="P402">
            <v>2.2687738226228231</v>
          </cell>
          <cell r="Q402">
            <v>4.6604897105330592</v>
          </cell>
          <cell r="R402">
            <v>5.3232526700819101</v>
          </cell>
          <cell r="S402">
            <v>6.9853682327760085</v>
          </cell>
          <cell r="T402">
            <v>7.2629943956133785</v>
          </cell>
          <cell r="U402">
            <v>6.8476473475322512</v>
          </cell>
          <cell r="V402">
            <v>7.1713730303981125</v>
          </cell>
          <cell r="W402">
            <v>13</v>
          </cell>
        </row>
        <row r="403">
          <cell r="N403" t="str">
            <v>Manizales</v>
          </cell>
          <cell r="O403">
            <v>1.8342594359836792</v>
          </cell>
          <cell r="P403">
            <v>2.2021607667673919</v>
          </cell>
          <cell r="Q403">
            <v>5.7012183867401607</v>
          </cell>
          <cell r="R403">
            <v>5.6797507833143221</v>
          </cell>
          <cell r="S403">
            <v>5.4508558447759459</v>
          </cell>
          <cell r="T403">
            <v>8.4937215456456876</v>
          </cell>
          <cell r="U403">
            <v>7.5015676819433219</v>
          </cell>
          <cell r="V403">
            <v>7.0625054156408806</v>
          </cell>
          <cell r="W403">
            <v>14</v>
          </cell>
        </row>
        <row r="404">
          <cell r="N404" t="str">
            <v>Bucaramanga</v>
          </cell>
          <cell r="O404">
            <v>1.9958176178794134</v>
          </cell>
          <cell r="P404">
            <v>1.3905861763424101</v>
          </cell>
          <cell r="Q404">
            <v>3.1290752854234127</v>
          </cell>
          <cell r="R404">
            <v>2.8850251311188813</v>
          </cell>
          <cell r="S404">
            <v>6.562391156275309</v>
          </cell>
          <cell r="T404">
            <v>10.010243637212755</v>
          </cell>
          <cell r="U404">
            <v>8.0276117968172311</v>
          </cell>
          <cell r="V404">
            <v>6.9561646810763351</v>
          </cell>
          <cell r="W404">
            <v>15</v>
          </cell>
        </row>
        <row r="405">
          <cell r="N405" t="str">
            <v>Cali</v>
          </cell>
          <cell r="O405">
            <v>1.3737581887094632</v>
          </cell>
          <cell r="P405">
            <v>1.1759529033659015</v>
          </cell>
          <cell r="Q405">
            <v>5.674688148952475</v>
          </cell>
          <cell r="R405">
            <v>6.5507537822327082</v>
          </cell>
          <cell r="S405">
            <v>8.0887718212070645</v>
          </cell>
          <cell r="T405">
            <v>10.261340839126976</v>
          </cell>
          <cell r="U405">
            <v>6.9433511886099781</v>
          </cell>
          <cell r="V405">
            <v>6.9239783004979838</v>
          </cell>
          <cell r="W405">
            <v>16</v>
          </cell>
        </row>
        <row r="406">
          <cell r="N406" t="str">
            <v>Colombia</v>
          </cell>
          <cell r="O406">
            <v>1.764858707145212</v>
          </cell>
          <cell r="P406">
            <v>1.7306758164226042</v>
          </cell>
          <cell r="Q406">
            <v>4.7107412485243554</v>
          </cell>
          <cell r="R406">
            <v>5.7849683503925169</v>
          </cell>
          <cell r="S406">
            <v>5.2549499294634723</v>
          </cell>
          <cell r="T406">
            <v>6.647791941131759</v>
          </cell>
          <cell r="U406">
            <v>6.6674132576922949</v>
          </cell>
          <cell r="V406">
            <v>6.3385857261551743</v>
          </cell>
          <cell r="W406" t="str">
            <v/>
          </cell>
        </row>
        <row r="407">
          <cell r="N407" t="str">
            <v>Villavicencio</v>
          </cell>
          <cell r="O407">
            <v>1.4563987058475456</v>
          </cell>
          <cell r="P407">
            <v>1.8321539060720295</v>
          </cell>
          <cell r="Q407">
            <v>6.3273618928228759</v>
          </cell>
          <cell r="R407">
            <v>5.4214804348611763</v>
          </cell>
          <cell r="S407">
            <v>8.5746221542983516</v>
          </cell>
          <cell r="T407">
            <v>8.4142952680562288</v>
          </cell>
          <cell r="U407">
            <v>6.677476718536969</v>
          </cell>
          <cell r="V407">
            <v>6.0022550644358175</v>
          </cell>
          <cell r="W407">
            <v>17</v>
          </cell>
        </row>
        <row r="408">
          <cell r="N408" t="str">
            <v>Santa Marta</v>
          </cell>
          <cell r="Q408">
            <v>6.9969397432513043</v>
          </cell>
          <cell r="R408">
            <v>4.2765026295250506</v>
          </cell>
          <cell r="S408">
            <v>6.1680345516946948</v>
          </cell>
          <cell r="T408">
            <v>4.4109628354139758</v>
          </cell>
          <cell r="U408">
            <v>2.9432767838187326</v>
          </cell>
          <cell r="V408">
            <v>5.371946050222232</v>
          </cell>
          <cell r="W408">
            <v>18</v>
          </cell>
        </row>
        <row r="409">
          <cell r="N409" t="str">
            <v>Quibdó</v>
          </cell>
          <cell r="Q409">
            <v>5.4370629370629375</v>
          </cell>
          <cell r="R409">
            <v>1.4247668520557482</v>
          </cell>
          <cell r="S409">
            <v>4.3979890174511542</v>
          </cell>
          <cell r="T409">
            <v>4.1944157187176838</v>
          </cell>
          <cell r="U409">
            <v>5.8011790896499704</v>
          </cell>
          <cell r="V409">
            <v>4.7894271278429947</v>
          </cell>
          <cell r="W409">
            <v>19</v>
          </cell>
        </row>
        <row r="410">
          <cell r="N410" t="str">
            <v>Cartagena</v>
          </cell>
          <cell r="O410">
            <v>1.082037369229933</v>
          </cell>
          <cell r="P410">
            <v>3.9221113602461046</v>
          </cell>
          <cell r="Q410">
            <v>5.1578747708812704</v>
          </cell>
          <cell r="R410">
            <v>5.2136303287388541</v>
          </cell>
          <cell r="S410">
            <v>4.3779357273716544</v>
          </cell>
          <cell r="T410">
            <v>3.48703953570512</v>
          </cell>
          <cell r="U410">
            <v>4.3297806885669514</v>
          </cell>
          <cell r="V410">
            <v>3.6768837385769797</v>
          </cell>
          <cell r="W410">
            <v>20</v>
          </cell>
        </row>
        <row r="411">
          <cell r="N411" t="str">
            <v>Montería</v>
          </cell>
          <cell r="O411">
            <v>1.2422652962161809</v>
          </cell>
          <cell r="P411">
            <v>1.3268942014864604</v>
          </cell>
          <cell r="Q411">
            <v>6.3377994889099094</v>
          </cell>
          <cell r="R411">
            <v>4.1872749205149447</v>
          </cell>
          <cell r="S411">
            <v>2.684858411712062</v>
          </cell>
          <cell r="T411">
            <v>3.1432571959939724</v>
          </cell>
          <cell r="U411">
            <v>4.7622435528783544</v>
          </cell>
          <cell r="V411">
            <v>3.3716421095078983</v>
          </cell>
          <cell r="W411">
            <v>21</v>
          </cell>
        </row>
        <row r="412">
          <cell r="N412" t="str">
            <v>Pereira</v>
          </cell>
          <cell r="O412">
            <v>1.4216836798422121</v>
          </cell>
          <cell r="P412">
            <v>0.85985061720513722</v>
          </cell>
          <cell r="Q412">
            <v>3.0339237563173107</v>
          </cell>
          <cell r="R412">
            <v>6.3188323749666528</v>
          </cell>
          <cell r="S412">
            <v>2.8296492557331847</v>
          </cell>
          <cell r="T412">
            <v>2.4711167816136848</v>
          </cell>
          <cell r="U412">
            <v>3.8353370824511108</v>
          </cell>
          <cell r="V412">
            <v>3.1070134742031463</v>
          </cell>
          <cell r="W412">
            <v>22</v>
          </cell>
        </row>
        <row r="413">
          <cell r="N413" t="str">
            <v>Florencia</v>
          </cell>
          <cell r="Q413">
            <v>4.7919555748330716</v>
          </cell>
          <cell r="R413">
            <v>3.4358273613108414</v>
          </cell>
          <cell r="S413">
            <v>2.8820047452486364</v>
          </cell>
          <cell r="T413">
            <v>1.6120201257571651</v>
          </cell>
          <cell r="U413">
            <v>1.2224125328649507</v>
          </cell>
          <cell r="V413">
            <v>2.4710017214525779</v>
          </cell>
          <cell r="W413">
            <v>23</v>
          </cell>
        </row>
        <row r="414">
          <cell r="N414" t="str">
            <v>San Andrés</v>
          </cell>
          <cell r="Q414">
            <v>4.7014894296303487</v>
          </cell>
          <cell r="R414">
            <v>1.198583492236448</v>
          </cell>
          <cell r="S414">
            <v>3.283868127314634</v>
          </cell>
          <cell r="T414">
            <v>2.3442671893456559</v>
          </cell>
          <cell r="U414">
            <v>1.0812560699255425</v>
          </cell>
          <cell r="W414">
            <v>24</v>
          </cell>
        </row>
        <row r="422">
          <cell r="N422" t="str">
            <v>Pasto</v>
          </cell>
          <cell r="O422">
            <v>13.089427185499448</v>
          </cell>
          <cell r="P422">
            <v>11.542504242403774</v>
          </cell>
          <cell r="Q422">
            <v>11.539681154670417</v>
          </cell>
          <cell r="R422">
            <v>12.677898507165686</v>
          </cell>
          <cell r="S422">
            <v>12.291107986133824</v>
          </cell>
          <cell r="T422">
            <v>18.416862203902937</v>
          </cell>
          <cell r="U422">
            <v>14.309036606162969</v>
          </cell>
          <cell r="V422">
            <v>14.238568305816699</v>
          </cell>
          <cell r="W422">
            <v>1</v>
          </cell>
        </row>
        <row r="423">
          <cell r="N423" t="str">
            <v>Ibagué</v>
          </cell>
          <cell r="O423">
            <v>18.295512236130296</v>
          </cell>
          <cell r="P423">
            <v>17.016055880547725</v>
          </cell>
          <cell r="Q423">
            <v>12.149777147678057</v>
          </cell>
          <cell r="R423">
            <v>14.788908414332749</v>
          </cell>
          <cell r="S423">
            <v>11.452162261486952</v>
          </cell>
          <cell r="T423">
            <v>15.697308974105706</v>
          </cell>
          <cell r="U423">
            <v>15.246862394777111</v>
          </cell>
          <cell r="V423">
            <v>13.518213226430706</v>
          </cell>
          <cell r="W423">
            <v>2</v>
          </cell>
        </row>
        <row r="424">
          <cell r="N424" t="str">
            <v>Riohacha</v>
          </cell>
          <cell r="Q424">
            <v>10.328998142060881</v>
          </cell>
          <cell r="R424">
            <v>10.620542929879734</v>
          </cell>
          <cell r="S424">
            <v>11.44427618463426</v>
          </cell>
          <cell r="T424">
            <v>15.758581035153496</v>
          </cell>
          <cell r="U424">
            <v>13.028498084752222</v>
          </cell>
          <cell r="V424">
            <v>13.494522539990307</v>
          </cell>
          <cell r="W424">
            <v>3</v>
          </cell>
        </row>
        <row r="425">
          <cell r="N425" t="str">
            <v>Montería</v>
          </cell>
          <cell r="O425">
            <v>13.519296112501355</v>
          </cell>
          <cell r="P425">
            <v>11.753533756019037</v>
          </cell>
          <cell r="Q425">
            <v>13.204572515024449</v>
          </cell>
          <cell r="R425">
            <v>8.4624393287879833</v>
          </cell>
          <cell r="S425">
            <v>10.262617990239947</v>
          </cell>
          <cell r="T425">
            <v>10.130719652839385</v>
          </cell>
          <cell r="U425">
            <v>16.294434200722922</v>
          </cell>
          <cell r="V425">
            <v>12.899115002672023</v>
          </cell>
          <cell r="W425">
            <v>4</v>
          </cell>
        </row>
        <row r="426">
          <cell r="N426" t="str">
            <v>Neiva</v>
          </cell>
          <cell r="Q426">
            <v>7.4198712473583255</v>
          </cell>
          <cell r="R426">
            <v>10.195438683678873</v>
          </cell>
          <cell r="S426">
            <v>12.369803101891698</v>
          </cell>
          <cell r="T426">
            <v>12.988152421589479</v>
          </cell>
          <cell r="U426">
            <v>12.036185722729362</v>
          </cell>
          <cell r="V426">
            <v>12.603111432706223</v>
          </cell>
          <cell r="W426">
            <v>5</v>
          </cell>
        </row>
        <row r="427">
          <cell r="N427" t="str">
            <v>Villavicencio</v>
          </cell>
          <cell r="O427">
            <v>10.646980788135027</v>
          </cell>
          <cell r="P427">
            <v>7.1166126555117097</v>
          </cell>
          <cell r="Q427">
            <v>9.2860005073212371</v>
          </cell>
          <cell r="R427">
            <v>8.8102929306662503</v>
          </cell>
          <cell r="S427">
            <v>10.777873990485295</v>
          </cell>
          <cell r="T427">
            <v>11.10579079340302</v>
          </cell>
          <cell r="U427">
            <v>10.32270221738022</v>
          </cell>
          <cell r="V427">
            <v>12.276782673840495</v>
          </cell>
          <cell r="W427">
            <v>6</v>
          </cell>
        </row>
        <row r="428">
          <cell r="N428" t="str">
            <v>Popayán</v>
          </cell>
          <cell r="Q428">
            <v>11.385827634084036</v>
          </cell>
          <cell r="R428">
            <v>18.338731405313993</v>
          </cell>
          <cell r="S428">
            <v>15.535508360561213</v>
          </cell>
          <cell r="T428">
            <v>15.814435570979793</v>
          </cell>
          <cell r="U428">
            <v>13.295237535623</v>
          </cell>
          <cell r="V428">
            <v>12.082522709141042</v>
          </cell>
          <cell r="W428">
            <v>7</v>
          </cell>
        </row>
        <row r="429">
          <cell r="N429" t="str">
            <v>Armenia</v>
          </cell>
          <cell r="Q429">
            <v>9.4315683755318798</v>
          </cell>
          <cell r="R429">
            <v>8.8923323136870813</v>
          </cell>
          <cell r="S429">
            <v>6.2655252799327394</v>
          </cell>
          <cell r="T429">
            <v>8.6954466049858894</v>
          </cell>
          <cell r="U429">
            <v>12.306699618938627</v>
          </cell>
          <cell r="V429">
            <v>11.516550841258228</v>
          </cell>
          <cell r="W429">
            <v>8</v>
          </cell>
        </row>
        <row r="430">
          <cell r="N430" t="str">
            <v>Sincelejo</v>
          </cell>
          <cell r="Q430">
            <v>9.5603457946784598</v>
          </cell>
          <cell r="R430">
            <v>9.6838102033080986</v>
          </cell>
          <cell r="S430">
            <v>10.533189819251012</v>
          </cell>
          <cell r="T430">
            <v>8.7905414009619243</v>
          </cell>
          <cell r="U430">
            <v>14.680127714063646</v>
          </cell>
          <cell r="V430">
            <v>11.48927409502293</v>
          </cell>
          <cell r="W430">
            <v>9</v>
          </cell>
        </row>
        <row r="431">
          <cell r="N431" t="str">
            <v>Cúcuta</v>
          </cell>
          <cell r="O431">
            <v>9.9251053158555216</v>
          </cell>
          <cell r="P431">
            <v>10.850257804767509</v>
          </cell>
          <cell r="Q431">
            <v>8.2175909443236197</v>
          </cell>
          <cell r="R431">
            <v>6.8164793268201116</v>
          </cell>
          <cell r="S431">
            <v>9.1971936389148752</v>
          </cell>
          <cell r="T431">
            <v>10.276085838650568</v>
          </cell>
          <cell r="U431">
            <v>9.1447202091792512</v>
          </cell>
          <cell r="V431">
            <v>11.041694510323808</v>
          </cell>
          <cell r="W431">
            <v>10</v>
          </cell>
        </row>
        <row r="432">
          <cell r="N432" t="str">
            <v>Santa Marta</v>
          </cell>
          <cell r="Q432">
            <v>10.119183801171305</v>
          </cell>
          <cell r="R432">
            <v>5.7449095091961864</v>
          </cell>
          <cell r="S432">
            <v>10.786959923625657</v>
          </cell>
          <cell r="T432">
            <v>11.046957956665231</v>
          </cell>
          <cell r="U432">
            <v>7.970797079707971</v>
          </cell>
          <cell r="V432">
            <v>10.963265212782119</v>
          </cell>
          <cell r="W432">
            <v>11</v>
          </cell>
        </row>
        <row r="433">
          <cell r="N433" t="str">
            <v>Cali</v>
          </cell>
          <cell r="O433">
            <v>10.173734453102549</v>
          </cell>
          <cell r="P433">
            <v>11.287025161863843</v>
          </cell>
          <cell r="Q433">
            <v>9.830930412796242</v>
          </cell>
          <cell r="R433">
            <v>9.8300836969487584</v>
          </cell>
          <cell r="S433">
            <v>11.645006688704381</v>
          </cell>
          <cell r="T433">
            <v>13.461571720106532</v>
          </cell>
          <cell r="U433">
            <v>10.77045074011567</v>
          </cell>
          <cell r="V433">
            <v>10.937909345715511</v>
          </cell>
          <cell r="W433">
            <v>12</v>
          </cell>
        </row>
        <row r="434">
          <cell r="N434" t="str">
            <v>Tunja</v>
          </cell>
          <cell r="Q434">
            <v>9.5169277607568858</v>
          </cell>
          <cell r="R434">
            <v>6.1743749436298145</v>
          </cell>
          <cell r="S434">
            <v>8.4906031554512182</v>
          </cell>
          <cell r="T434">
            <v>5.0247113450062573</v>
          </cell>
          <cell r="U434">
            <v>11.051600699585197</v>
          </cell>
          <cell r="V434">
            <v>10.767895250840956</v>
          </cell>
          <cell r="W434">
            <v>13</v>
          </cell>
        </row>
        <row r="435">
          <cell r="N435" t="str">
            <v>Barranquilla</v>
          </cell>
          <cell r="O435">
            <v>17.676923350646067</v>
          </cell>
          <cell r="P435">
            <v>9.5987133035720529</v>
          </cell>
          <cell r="Q435">
            <v>11.454792300806139</v>
          </cell>
          <cell r="R435">
            <v>8.8098341036664944</v>
          </cell>
          <cell r="S435">
            <v>5.4701923345077299</v>
          </cell>
          <cell r="T435">
            <v>8.2313548969064474</v>
          </cell>
          <cell r="U435">
            <v>11.770049577562116</v>
          </cell>
          <cell r="V435">
            <v>10.663787621676629</v>
          </cell>
          <cell r="W435">
            <v>14</v>
          </cell>
        </row>
        <row r="436">
          <cell r="N436" t="str">
            <v>Pereira</v>
          </cell>
          <cell r="O436">
            <v>9.9381054289497204</v>
          </cell>
          <cell r="P436">
            <v>11.468698675054698</v>
          </cell>
          <cell r="Q436">
            <v>5.1579312135074007</v>
          </cell>
          <cell r="R436">
            <v>8.9133737554906212</v>
          </cell>
          <cell r="S436">
            <v>9.7174703869810966</v>
          </cell>
          <cell r="T436">
            <v>11.424941604311027</v>
          </cell>
          <cell r="U436">
            <v>11.313630522882278</v>
          </cell>
          <cell r="V436">
            <v>10.617003971300402</v>
          </cell>
          <cell r="W436">
            <v>15</v>
          </cell>
        </row>
        <row r="437">
          <cell r="N437" t="str">
            <v>Bogotá</v>
          </cell>
          <cell r="O437">
            <v>7.8565599566997557</v>
          </cell>
          <cell r="P437">
            <v>8.385232895085327</v>
          </cell>
          <cell r="Q437">
            <v>6.6282340734482874</v>
          </cell>
          <cell r="R437">
            <v>10.576815896699362</v>
          </cell>
          <cell r="S437">
            <v>8.8737089175056383</v>
          </cell>
          <cell r="T437">
            <v>11.490258450513485</v>
          </cell>
          <cell r="U437">
            <v>11.349233172002011</v>
          </cell>
          <cell r="V437">
            <v>10.585572585037733</v>
          </cell>
          <cell r="W437">
            <v>16</v>
          </cell>
        </row>
        <row r="438">
          <cell r="N438" t="str">
            <v>Medellín</v>
          </cell>
          <cell r="O438">
            <v>7.8455146949747849</v>
          </cell>
          <cell r="P438">
            <v>9.5174941765419305</v>
          </cell>
          <cell r="Q438">
            <v>6.9803801644770322</v>
          </cell>
          <cell r="R438">
            <v>8.0785581588501714</v>
          </cell>
          <cell r="S438">
            <v>10.819825780667042</v>
          </cell>
          <cell r="T438">
            <v>10.563803262110287</v>
          </cell>
          <cell r="U438">
            <v>10.720142487362807</v>
          </cell>
          <cell r="V438">
            <v>10.135311105323646</v>
          </cell>
          <cell r="W438">
            <v>17</v>
          </cell>
        </row>
        <row r="439">
          <cell r="N439" t="str">
            <v>Colombia</v>
          </cell>
          <cell r="O439">
            <v>10.071729547186813</v>
          </cell>
          <cell r="P439">
            <v>10.560901747985648</v>
          </cell>
          <cell r="Q439">
            <v>7.4181371918239538</v>
          </cell>
          <cell r="R439">
            <v>8.6783430690075392</v>
          </cell>
          <cell r="S439">
            <v>8.5126279338338655</v>
          </cell>
          <cell r="T439">
            <v>10.370264059198849</v>
          </cell>
          <cell r="U439">
            <v>10.369501414892913</v>
          </cell>
          <cell r="V439">
            <v>10.091406516561699</v>
          </cell>
          <cell r="W439" t="str">
            <v/>
          </cell>
        </row>
        <row r="440">
          <cell r="N440" t="str">
            <v>Valledupar</v>
          </cell>
          <cell r="Q440">
            <v>9.8452890174120498</v>
          </cell>
          <cell r="R440">
            <v>10.124365972412811</v>
          </cell>
          <cell r="S440">
            <v>7.5606486327658722</v>
          </cell>
          <cell r="T440">
            <v>9.8052728849373629</v>
          </cell>
          <cell r="U440">
            <v>11.098452640573123</v>
          </cell>
          <cell r="V440">
            <v>9.6480672448235598</v>
          </cell>
          <cell r="W440">
            <v>18</v>
          </cell>
        </row>
        <row r="441">
          <cell r="N441" t="str">
            <v>Bucaramanga</v>
          </cell>
          <cell r="O441">
            <v>9.2395386411040636</v>
          </cell>
          <cell r="P441">
            <v>10.761999640614921</v>
          </cell>
          <cell r="Q441">
            <v>4.8150206326144831</v>
          </cell>
          <cell r="R441">
            <v>3.7880381337412596</v>
          </cell>
          <cell r="S441">
            <v>9.2373716533357939</v>
          </cell>
          <cell r="T441">
            <v>12.090616703321428</v>
          </cell>
          <cell r="U441">
            <v>10.622491044579322</v>
          </cell>
          <cell r="V441">
            <v>9.5494979842449847</v>
          </cell>
          <cell r="W441">
            <v>19</v>
          </cell>
        </row>
        <row r="442">
          <cell r="N442" t="str">
            <v>Manizales</v>
          </cell>
          <cell r="O442">
            <v>10.21419799990637</v>
          </cell>
          <cell r="P442">
            <v>14.155430704563498</v>
          </cell>
          <cell r="Q442">
            <v>7.7987631557984605</v>
          </cell>
          <cell r="R442">
            <v>7.0611995899331479</v>
          </cell>
          <cell r="S442">
            <v>6.5458018028446165</v>
          </cell>
          <cell r="T442">
            <v>9.1663024738727525</v>
          </cell>
          <cell r="U442">
            <v>9.1217292454000685</v>
          </cell>
          <cell r="V442">
            <v>8.2927691212474919</v>
          </cell>
          <cell r="W442">
            <v>20</v>
          </cell>
        </row>
        <row r="443">
          <cell r="N443" t="str">
            <v>Cartagena</v>
          </cell>
          <cell r="O443">
            <v>3.801066421557727</v>
          </cell>
          <cell r="P443">
            <v>12.387355170934059</v>
          </cell>
          <cell r="Q443">
            <v>6.4224151684576656</v>
          </cell>
          <cell r="R443">
            <v>8.1072460123448113</v>
          </cell>
          <cell r="S443">
            <v>13.980863534305824</v>
          </cell>
          <cell r="T443">
            <v>16.162486267913124</v>
          </cell>
          <cell r="U443">
            <v>7.9334389104312439</v>
          </cell>
          <cell r="V443">
            <v>6.9352053691520084</v>
          </cell>
          <cell r="W443">
            <v>21</v>
          </cell>
        </row>
        <row r="444">
          <cell r="N444" t="str">
            <v>Florencia</v>
          </cell>
          <cell r="Q444">
            <v>8.0853559450427959</v>
          </cell>
          <cell r="R444">
            <v>8.083562567502252</v>
          </cell>
          <cell r="S444">
            <v>5.5187975442115311</v>
          </cell>
          <cell r="T444">
            <v>4.240702211412664</v>
          </cell>
          <cell r="U444">
            <v>5.4967653251584609</v>
          </cell>
          <cell r="V444">
            <v>6.7259611443560949</v>
          </cell>
          <cell r="W444">
            <v>22</v>
          </cell>
        </row>
        <row r="445">
          <cell r="N445" t="str">
            <v>Quibdó</v>
          </cell>
          <cell r="Q445">
            <v>9.8794626426205365</v>
          </cell>
          <cell r="R445">
            <v>2.0308103479103732</v>
          </cell>
          <cell r="S445">
            <v>5.4498620969545382</v>
          </cell>
          <cell r="T445">
            <v>5.4461220268872808</v>
          </cell>
          <cell r="U445">
            <v>6.3841975881597932</v>
          </cell>
          <cell r="V445">
            <v>5.6095293782515467</v>
          </cell>
          <cell r="W445">
            <v>23</v>
          </cell>
        </row>
        <row r="446">
          <cell r="N446" t="str">
            <v>San Andrés</v>
          </cell>
          <cell r="Q446">
            <v>5.4885412473452613</v>
          </cell>
          <cell r="R446">
            <v>2.507491146826478</v>
          </cell>
          <cell r="S446">
            <v>4.8325693419314737</v>
          </cell>
          <cell r="T446">
            <v>2.7791118783992523</v>
          </cell>
          <cell r="U446">
            <v>1.8180640984137262</v>
          </cell>
          <cell r="W446">
            <v>24</v>
          </cell>
        </row>
        <row r="487">
          <cell r="N487" t="str">
            <v>Manizales</v>
          </cell>
          <cell r="O487">
            <v>53.811645964847003</v>
          </cell>
          <cell r="P487">
            <v>55.782538263627657</v>
          </cell>
          <cell r="Q487">
            <v>61.532507918758498</v>
          </cell>
          <cell r="R487">
            <v>58.063837980163797</v>
          </cell>
          <cell r="S487">
            <v>56.350538014962517</v>
          </cell>
          <cell r="T487">
            <v>58.359336817173578</v>
          </cell>
          <cell r="U487">
            <v>57.155476319164897</v>
          </cell>
          <cell r="V487">
            <v>60.29219098126589</v>
          </cell>
          <cell r="W487">
            <v>1</v>
          </cell>
        </row>
        <row r="488">
          <cell r="N488" t="str">
            <v>Medellín</v>
          </cell>
          <cell r="O488">
            <v>58.872750780886648</v>
          </cell>
          <cell r="P488">
            <v>58.74452257621553</v>
          </cell>
          <cell r="Q488">
            <v>59.026226873446127</v>
          </cell>
          <cell r="R488">
            <v>55.899026477264705</v>
          </cell>
          <cell r="S488">
            <v>54.587530822886464</v>
          </cell>
          <cell r="T488">
            <v>55.451291380239063</v>
          </cell>
          <cell r="U488">
            <v>57.991689072512244</v>
          </cell>
          <cell r="V488">
            <v>59.248099935980562</v>
          </cell>
          <cell r="W488">
            <v>2</v>
          </cell>
        </row>
        <row r="489">
          <cell r="N489" t="str">
            <v>Bogotá</v>
          </cell>
          <cell r="O489">
            <v>59.108099967597632</v>
          </cell>
          <cell r="P489">
            <v>60.411783927023095</v>
          </cell>
          <cell r="Q489">
            <v>61.596608995391371</v>
          </cell>
          <cell r="R489">
            <v>59.327740601804337</v>
          </cell>
          <cell r="S489">
            <v>56.57290116780694</v>
          </cell>
          <cell r="T489">
            <v>54.982593553293462</v>
          </cell>
          <cell r="U489">
            <v>53.835904386161104</v>
          </cell>
          <cell r="V489">
            <v>54.263178646045667</v>
          </cell>
          <cell r="W489">
            <v>3</v>
          </cell>
        </row>
        <row r="490">
          <cell r="N490" t="str">
            <v>Pereira</v>
          </cell>
          <cell r="O490">
            <v>56.426197971318658</v>
          </cell>
          <cell r="P490">
            <v>55.135757338797987</v>
          </cell>
          <cell r="Q490">
            <v>58.071804691239819</v>
          </cell>
          <cell r="R490">
            <v>57.395616767421309</v>
          </cell>
          <cell r="S490">
            <v>52.414230896234479</v>
          </cell>
          <cell r="T490">
            <v>50.108224355971252</v>
          </cell>
          <cell r="U490">
            <v>52.52201236011873</v>
          </cell>
          <cell r="V490">
            <v>51.805588637189871</v>
          </cell>
          <cell r="W490">
            <v>4</v>
          </cell>
        </row>
        <row r="491">
          <cell r="N491" t="str">
            <v>Cali</v>
          </cell>
          <cell r="O491">
            <v>52.097930865711611</v>
          </cell>
          <cell r="P491">
            <v>54.253092006033185</v>
          </cell>
          <cell r="Q491">
            <v>53.681404191205786</v>
          </cell>
          <cell r="R491">
            <v>48.992253841442611</v>
          </cell>
          <cell r="S491">
            <v>47.828063915706487</v>
          </cell>
          <cell r="T491">
            <v>46.816604690977137</v>
          </cell>
          <cell r="U491">
            <v>49.562158176119958</v>
          </cell>
          <cell r="V491">
            <v>48.78682665288526</v>
          </cell>
          <cell r="W491">
            <v>5</v>
          </cell>
        </row>
        <row r="492">
          <cell r="N492" t="str">
            <v>Ibagué</v>
          </cell>
          <cell r="O492">
            <v>44.061348380431518</v>
          </cell>
          <cell r="P492">
            <v>47.450680393615855</v>
          </cell>
          <cell r="Q492">
            <v>49.529313563904076</v>
          </cell>
          <cell r="R492">
            <v>46.131903276876464</v>
          </cell>
          <cell r="S492">
            <v>42.957918279272022</v>
          </cell>
          <cell r="T492">
            <v>42.291702269796644</v>
          </cell>
          <cell r="U492">
            <v>45.725207417993389</v>
          </cell>
          <cell r="V492">
            <v>45.371151306129128</v>
          </cell>
          <cell r="W492">
            <v>6</v>
          </cell>
        </row>
        <row r="493">
          <cell r="N493" t="str">
            <v>Villavicencio</v>
          </cell>
          <cell r="O493">
            <v>42.290287980451815</v>
          </cell>
          <cell r="P493">
            <v>41.366218620704437</v>
          </cell>
          <cell r="Q493">
            <v>45.134791884333602</v>
          </cell>
          <cell r="R493">
            <v>42.806969189880888</v>
          </cell>
          <cell r="S493">
            <v>41.39987358274405</v>
          </cell>
          <cell r="T493">
            <v>40.520536818391264</v>
          </cell>
          <cell r="U493">
            <v>42.728014388222427</v>
          </cell>
          <cell r="V493">
            <v>44.187529927103192</v>
          </cell>
          <cell r="W493">
            <v>7</v>
          </cell>
        </row>
        <row r="494">
          <cell r="N494" t="str">
            <v>Pasto</v>
          </cell>
          <cell r="O494">
            <v>44.137132467769902</v>
          </cell>
          <cell r="P494">
            <v>45.884798480746277</v>
          </cell>
          <cell r="Q494">
            <v>47.905836439596733</v>
          </cell>
          <cell r="R494">
            <v>43.274471066819785</v>
          </cell>
          <cell r="S494">
            <v>42.746930960693767</v>
          </cell>
          <cell r="T494">
            <v>41.078744596880277</v>
          </cell>
          <cell r="U494">
            <v>43.643204977124626</v>
          </cell>
          <cell r="V494">
            <v>43.211886453822473</v>
          </cell>
          <cell r="W494">
            <v>8</v>
          </cell>
        </row>
        <row r="495">
          <cell r="N495" t="str">
            <v>Barranquilla</v>
          </cell>
          <cell r="O495">
            <v>40.415736200474292</v>
          </cell>
          <cell r="P495">
            <v>41.469954564853502</v>
          </cell>
          <cell r="Q495">
            <v>40.038082654287948</v>
          </cell>
          <cell r="R495">
            <v>40.139353207024797</v>
          </cell>
          <cell r="S495">
            <v>43.951330702513118</v>
          </cell>
          <cell r="T495">
            <v>40.140714953002316</v>
          </cell>
          <cell r="U495">
            <v>41.261739016070187</v>
          </cell>
          <cell r="V495">
            <v>43.122908419662103</v>
          </cell>
          <cell r="W495">
            <v>9</v>
          </cell>
        </row>
        <row r="496">
          <cell r="N496" t="str">
            <v>Bucaramanga</v>
          </cell>
          <cell r="O496">
            <v>50.303671700885246</v>
          </cell>
          <cell r="P496">
            <v>54.267857380032154</v>
          </cell>
          <cell r="Q496">
            <v>50.42405789996517</v>
          </cell>
          <cell r="R496">
            <v>43.701294023529776</v>
          </cell>
          <cell r="S496">
            <v>42.978062068631324</v>
          </cell>
          <cell r="T496">
            <v>41.206575822138682</v>
          </cell>
          <cell r="U496">
            <v>40.287593918794705</v>
          </cell>
          <cell r="V496">
            <v>43.073099848683128</v>
          </cell>
          <cell r="W496">
            <v>10</v>
          </cell>
        </row>
        <row r="497">
          <cell r="N497" t="str">
            <v>Colombia</v>
          </cell>
          <cell r="O497">
            <v>40.44192674920523</v>
          </cell>
          <cell r="P497">
            <v>42.134615290691933</v>
          </cell>
          <cell r="Q497">
            <v>43.82828725892707</v>
          </cell>
          <cell r="R497">
            <v>40.903903321174134</v>
          </cell>
          <cell r="S497">
            <v>39.659204224394522</v>
          </cell>
          <cell r="T497">
            <v>38.73936333496173</v>
          </cell>
          <cell r="U497">
            <v>38.4607205508741</v>
          </cell>
          <cell r="V497">
            <v>38.774498640244737</v>
          </cell>
          <cell r="W497" t="str">
            <v/>
          </cell>
        </row>
        <row r="498">
          <cell r="N498" t="str">
            <v>Montería</v>
          </cell>
          <cell r="O498">
            <v>37.244491333490053</v>
          </cell>
          <cell r="P498">
            <v>38.064717662086998</v>
          </cell>
          <cell r="Q498">
            <v>40.269322647761427</v>
          </cell>
          <cell r="R498">
            <v>37.753479125248511</v>
          </cell>
          <cell r="S498">
            <v>35.191405985404018</v>
          </cell>
          <cell r="T498">
            <v>37.320867757361412</v>
          </cell>
          <cell r="U498">
            <v>36.03281476852527</v>
          </cell>
          <cell r="V498">
            <v>37.213358965286432</v>
          </cell>
          <cell r="W498">
            <v>11</v>
          </cell>
        </row>
        <row r="499">
          <cell r="N499" t="str">
            <v>Cartagena</v>
          </cell>
          <cell r="O499">
            <v>34.831177461303149</v>
          </cell>
          <cell r="P499">
            <v>38.538551161379537</v>
          </cell>
          <cell r="Q499">
            <v>40.378880861317739</v>
          </cell>
          <cell r="R499">
            <v>41.189021443720726</v>
          </cell>
          <cell r="S499">
            <v>37.646973601561506</v>
          </cell>
          <cell r="T499">
            <v>40.682823283097477</v>
          </cell>
          <cell r="U499">
            <v>39.502544199764863</v>
          </cell>
          <cell r="V499">
            <v>36.225969903497685</v>
          </cell>
          <cell r="W499">
            <v>12</v>
          </cell>
        </row>
        <row r="500">
          <cell r="N500" t="str">
            <v>Cúcuta</v>
          </cell>
          <cell r="O500">
            <v>41.630220392762205</v>
          </cell>
          <cell r="P500">
            <v>48.23456071713079</v>
          </cell>
          <cell r="Q500">
            <v>44.42158990415053</v>
          </cell>
          <cell r="R500">
            <v>30.752238858879881</v>
          </cell>
          <cell r="S500">
            <v>39.902402925767241</v>
          </cell>
          <cell r="T500">
            <v>40.691633957280473</v>
          </cell>
          <cell r="U500">
            <v>35.561279302737617</v>
          </cell>
          <cell r="V500">
            <v>33.054124685424135</v>
          </cell>
          <cell r="W500">
            <v>13</v>
          </cell>
        </row>
        <row r="519">
          <cell r="N519" t="str">
            <v>Armenia</v>
          </cell>
          <cell r="U519">
            <v>100</v>
          </cell>
          <cell r="V519">
            <v>100</v>
          </cell>
          <cell r="W519">
            <v>1</v>
          </cell>
        </row>
        <row r="520">
          <cell r="N520" t="str">
            <v>Neiva</v>
          </cell>
          <cell r="U520">
            <v>100</v>
          </cell>
          <cell r="V520">
            <v>100</v>
          </cell>
          <cell r="W520">
            <v>2</v>
          </cell>
        </row>
        <row r="521">
          <cell r="N521" t="str">
            <v>Popayán</v>
          </cell>
          <cell r="U521">
            <v>100</v>
          </cell>
          <cell r="V521">
            <v>100</v>
          </cell>
          <cell r="W521">
            <v>3</v>
          </cell>
        </row>
        <row r="522">
          <cell r="N522" t="str">
            <v>Quibdó</v>
          </cell>
          <cell r="U522">
            <v>100</v>
          </cell>
          <cell r="V522">
            <v>100</v>
          </cell>
          <cell r="W522">
            <v>4</v>
          </cell>
        </row>
        <row r="523">
          <cell r="N523" t="str">
            <v>Sincelejo</v>
          </cell>
          <cell r="U523">
            <v>100</v>
          </cell>
          <cell r="V523">
            <v>100</v>
          </cell>
          <cell r="W523">
            <v>5</v>
          </cell>
        </row>
        <row r="524">
          <cell r="N524" t="str">
            <v>Tunja</v>
          </cell>
          <cell r="U524">
            <v>100</v>
          </cell>
          <cell r="V524">
            <v>100</v>
          </cell>
          <cell r="W524">
            <v>6</v>
          </cell>
        </row>
        <row r="525">
          <cell r="N525" t="str">
            <v>Valledupar</v>
          </cell>
          <cell r="U525">
            <v>100</v>
          </cell>
          <cell r="V525">
            <v>100</v>
          </cell>
          <cell r="W525">
            <v>7</v>
          </cell>
        </row>
        <row r="526">
          <cell r="N526" t="str">
            <v>Riohacha</v>
          </cell>
          <cell r="U526">
            <v>100</v>
          </cell>
          <cell r="V526">
            <v>100</v>
          </cell>
          <cell r="W526">
            <v>8</v>
          </cell>
        </row>
        <row r="527">
          <cell r="N527" t="str">
            <v>Santa Marta</v>
          </cell>
          <cell r="U527">
            <v>100</v>
          </cell>
          <cell r="V527">
            <v>100</v>
          </cell>
          <cell r="W527">
            <v>9</v>
          </cell>
        </row>
        <row r="528">
          <cell r="N528" t="str">
            <v>Florencia</v>
          </cell>
          <cell r="U528">
            <v>100</v>
          </cell>
          <cell r="V528">
            <v>99.999999999999986</v>
          </cell>
          <cell r="W528">
            <v>10</v>
          </cell>
        </row>
        <row r="529">
          <cell r="N529" t="str">
            <v>Cúcuta</v>
          </cell>
          <cell r="O529">
            <v>58.369779607237795</v>
          </cell>
          <cell r="P529">
            <v>51.76543928286921</v>
          </cell>
          <cell r="Q529">
            <v>55.57841009584947</v>
          </cell>
          <cell r="R529">
            <v>69.247761141120122</v>
          </cell>
          <cell r="S529">
            <v>60.097597074232766</v>
          </cell>
          <cell r="T529">
            <v>59.308366042719534</v>
          </cell>
          <cell r="U529">
            <v>64.438720697262397</v>
          </cell>
          <cell r="V529">
            <v>66.945875314575858</v>
          </cell>
          <cell r="W529">
            <v>11</v>
          </cell>
        </row>
        <row r="530">
          <cell r="N530" t="str">
            <v>Cartagena</v>
          </cell>
          <cell r="O530">
            <v>65.168822538696858</v>
          </cell>
          <cell r="P530">
            <v>61.461448838620463</v>
          </cell>
          <cell r="Q530">
            <v>59.621119138682261</v>
          </cell>
          <cell r="R530">
            <v>58.810978556279274</v>
          </cell>
          <cell r="S530">
            <v>62.353026398438502</v>
          </cell>
          <cell r="T530">
            <v>59.31717671690253</v>
          </cell>
          <cell r="U530">
            <v>60.497455800235137</v>
          </cell>
          <cell r="V530">
            <v>63.774030096502322</v>
          </cell>
          <cell r="W530">
            <v>12</v>
          </cell>
        </row>
        <row r="531">
          <cell r="N531" t="str">
            <v>Montería</v>
          </cell>
          <cell r="O531">
            <v>62.75550866650994</v>
          </cell>
          <cell r="P531">
            <v>61.935282337912994</v>
          </cell>
          <cell r="Q531">
            <v>59.730677352238573</v>
          </cell>
          <cell r="R531">
            <v>62.246520874751496</v>
          </cell>
          <cell r="S531">
            <v>64.808594014595982</v>
          </cell>
          <cell r="T531">
            <v>62.67913224263858</v>
          </cell>
          <cell r="U531">
            <v>63.96718523147473</v>
          </cell>
          <cell r="V531">
            <v>62.786641034713568</v>
          </cell>
          <cell r="W531">
            <v>13</v>
          </cell>
        </row>
        <row r="532">
          <cell r="N532" t="str">
            <v>Colombia</v>
          </cell>
          <cell r="O532">
            <v>59.558073250794763</v>
          </cell>
          <cell r="P532">
            <v>57.86538470930806</v>
          </cell>
          <cell r="Q532">
            <v>56.171712741072938</v>
          </cell>
          <cell r="R532">
            <v>59.096096678825873</v>
          </cell>
          <cell r="S532">
            <v>60.340795775605486</v>
          </cell>
          <cell r="T532">
            <v>61.260636665038263</v>
          </cell>
          <cell r="U532">
            <v>61.5392794491259</v>
          </cell>
          <cell r="V532">
            <v>61.225501359755256</v>
          </cell>
          <cell r="W532" t="str">
            <v/>
          </cell>
        </row>
        <row r="533">
          <cell r="N533" t="str">
            <v>Bucaramanga</v>
          </cell>
          <cell r="O533">
            <v>49.696328299114761</v>
          </cell>
          <cell r="P533">
            <v>45.732142619967853</v>
          </cell>
          <cell r="Q533">
            <v>49.57594210003483</v>
          </cell>
          <cell r="R533">
            <v>56.298705976470231</v>
          </cell>
          <cell r="S533">
            <v>57.021937931368676</v>
          </cell>
          <cell r="T533">
            <v>58.793424177861326</v>
          </cell>
          <cell r="U533">
            <v>59.71240608120528</v>
          </cell>
          <cell r="V533">
            <v>56.926900151316872</v>
          </cell>
          <cell r="W533">
            <v>14</v>
          </cell>
        </row>
        <row r="534">
          <cell r="N534" t="str">
            <v>Barranquilla</v>
          </cell>
          <cell r="O534">
            <v>59.584263799525715</v>
          </cell>
          <cell r="P534">
            <v>58.530045435146498</v>
          </cell>
          <cell r="Q534">
            <v>59.961917345712052</v>
          </cell>
          <cell r="R534">
            <v>59.860646792975203</v>
          </cell>
          <cell r="S534">
            <v>56.048669297486882</v>
          </cell>
          <cell r="T534">
            <v>59.859285046997684</v>
          </cell>
          <cell r="U534">
            <v>58.738260983929813</v>
          </cell>
          <cell r="V534">
            <v>56.877091580337897</v>
          </cell>
          <cell r="W534">
            <v>15</v>
          </cell>
        </row>
        <row r="535">
          <cell r="N535" t="str">
            <v>Pasto</v>
          </cell>
          <cell r="O535">
            <v>55.862867532230098</v>
          </cell>
          <cell r="P535">
            <v>54.115201519253731</v>
          </cell>
          <cell r="Q535">
            <v>52.094163560403274</v>
          </cell>
          <cell r="R535">
            <v>56.725528933180215</v>
          </cell>
          <cell r="S535">
            <v>57.253069039306233</v>
          </cell>
          <cell r="T535">
            <v>58.921255403119723</v>
          </cell>
          <cell r="U535">
            <v>56.356795022875374</v>
          </cell>
          <cell r="V535">
            <v>56.78811354617752</v>
          </cell>
          <cell r="W535">
            <v>16</v>
          </cell>
        </row>
        <row r="536">
          <cell r="N536" t="str">
            <v>Villavicencio</v>
          </cell>
          <cell r="O536">
            <v>57.709712019548185</v>
          </cell>
          <cell r="P536">
            <v>58.633781379295563</v>
          </cell>
          <cell r="Q536">
            <v>54.865208115666391</v>
          </cell>
          <cell r="R536">
            <v>57.193030810119112</v>
          </cell>
          <cell r="S536">
            <v>58.60012641725595</v>
          </cell>
          <cell r="T536">
            <v>59.479463181608736</v>
          </cell>
          <cell r="U536">
            <v>57.271985611777573</v>
          </cell>
          <cell r="V536">
            <v>55.812470072896808</v>
          </cell>
          <cell r="W536">
            <v>17</v>
          </cell>
        </row>
        <row r="537">
          <cell r="N537" t="str">
            <v>Ibagué</v>
          </cell>
          <cell r="O537">
            <v>55.938651619568482</v>
          </cell>
          <cell r="P537">
            <v>52.549319606384145</v>
          </cell>
          <cell r="Q537">
            <v>50.470686436095932</v>
          </cell>
          <cell r="R537">
            <v>53.868096723123536</v>
          </cell>
          <cell r="S537">
            <v>57.042081720727971</v>
          </cell>
          <cell r="T537">
            <v>57.708297730203356</v>
          </cell>
          <cell r="U537">
            <v>54.274792582006611</v>
          </cell>
          <cell r="V537">
            <v>54.628848693870879</v>
          </cell>
          <cell r="W537">
            <v>18</v>
          </cell>
        </row>
        <row r="538">
          <cell r="N538" t="str">
            <v>Cali</v>
          </cell>
          <cell r="O538">
            <v>47.902069134288396</v>
          </cell>
          <cell r="P538">
            <v>45.746907993966815</v>
          </cell>
          <cell r="Q538">
            <v>46.318595808794214</v>
          </cell>
          <cell r="R538">
            <v>51.007746158557381</v>
          </cell>
          <cell r="S538">
            <v>52.17193608429352</v>
          </cell>
          <cell r="T538">
            <v>53.183395309022863</v>
          </cell>
          <cell r="U538">
            <v>50.437841823880042</v>
          </cell>
          <cell r="V538">
            <v>51.21317334711474</v>
          </cell>
          <cell r="W538">
            <v>19</v>
          </cell>
        </row>
        <row r="539">
          <cell r="N539" t="str">
            <v>Pereira</v>
          </cell>
          <cell r="O539">
            <v>43.573802028681342</v>
          </cell>
          <cell r="P539">
            <v>44.864242661202013</v>
          </cell>
          <cell r="Q539">
            <v>41.928195308760181</v>
          </cell>
          <cell r="R539">
            <v>42.604383232578691</v>
          </cell>
          <cell r="S539">
            <v>47.585769103765529</v>
          </cell>
          <cell r="T539">
            <v>49.891775644028748</v>
          </cell>
          <cell r="U539">
            <v>47.47798763988127</v>
          </cell>
          <cell r="V539">
            <v>48.194411362810129</v>
          </cell>
          <cell r="W539">
            <v>20</v>
          </cell>
        </row>
        <row r="540">
          <cell r="N540" t="str">
            <v>Bogotá</v>
          </cell>
          <cell r="O540">
            <v>40.891900032402376</v>
          </cell>
          <cell r="P540">
            <v>39.588216072976905</v>
          </cell>
          <cell r="Q540">
            <v>38.403391004608629</v>
          </cell>
          <cell r="R540">
            <v>40.672259398195663</v>
          </cell>
          <cell r="S540">
            <v>43.427098832193053</v>
          </cell>
          <cell r="T540">
            <v>45.017406446706538</v>
          </cell>
          <cell r="U540">
            <v>46.164095613838896</v>
          </cell>
          <cell r="V540">
            <v>45.736821353954333</v>
          </cell>
          <cell r="W540">
            <v>21</v>
          </cell>
        </row>
        <row r="541">
          <cell r="N541" t="str">
            <v>Medellín</v>
          </cell>
          <cell r="O541">
            <v>41.127249219113352</v>
          </cell>
          <cell r="P541">
            <v>41.25547742378447</v>
          </cell>
          <cell r="Q541">
            <v>40.973773126553873</v>
          </cell>
          <cell r="R541">
            <v>44.100973522735302</v>
          </cell>
          <cell r="S541">
            <v>45.412469177113529</v>
          </cell>
          <cell r="T541">
            <v>44.548708619760944</v>
          </cell>
          <cell r="U541">
            <v>42.008310927487756</v>
          </cell>
          <cell r="V541">
            <v>40.751900064019438</v>
          </cell>
          <cell r="W541">
            <v>22</v>
          </cell>
        </row>
        <row r="542">
          <cell r="N542" t="str">
            <v>Manizales</v>
          </cell>
          <cell r="O542">
            <v>46.188354035152997</v>
          </cell>
          <cell r="P542">
            <v>44.217461736372343</v>
          </cell>
          <cell r="Q542">
            <v>38.467492081241502</v>
          </cell>
          <cell r="R542">
            <v>41.936162019836196</v>
          </cell>
          <cell r="S542">
            <v>43.649461985037483</v>
          </cell>
          <cell r="T542">
            <v>41.64066318282643</v>
          </cell>
          <cell r="U542">
            <v>42.84452368083511</v>
          </cell>
          <cell r="V542">
            <v>39.70780901873411</v>
          </cell>
          <cell r="W542">
            <v>23</v>
          </cell>
        </row>
        <row r="543">
          <cell r="N543" t="str">
            <v>San Andrés</v>
          </cell>
          <cell r="U543">
            <v>100</v>
          </cell>
          <cell r="V543">
            <v>0</v>
          </cell>
          <cell r="W543">
            <v>24</v>
          </cell>
        </row>
      </sheetData>
      <sheetData sheetId="5">
        <row r="5">
          <cell r="J5" t="str">
            <v>Colombia</v>
          </cell>
          <cell r="K5">
            <v>43004.828000000001</v>
          </cell>
          <cell r="L5">
            <v>43513.259333333328</v>
          </cell>
          <cell r="M5">
            <v>44024.203000000001</v>
          </cell>
          <cell r="N5">
            <v>44539.720999999998</v>
          </cell>
          <cell r="O5">
            <v>45058.894333333337</v>
          </cell>
        </row>
        <row r="6">
          <cell r="J6" t="str">
            <v>Bogotá</v>
          </cell>
          <cell r="K6">
            <v>7099.9883333333337</v>
          </cell>
          <cell r="L6">
            <v>7204.5423333333338</v>
          </cell>
          <cell r="M6">
            <v>7308.8026666666665</v>
          </cell>
          <cell r="N6">
            <v>7412.7266666666665</v>
          </cell>
          <cell r="O6">
            <v>7516.4350000000004</v>
          </cell>
        </row>
        <row r="7">
          <cell r="J7" t="str">
            <v>Medellín</v>
          </cell>
          <cell r="K7">
            <v>3250.6493333333333</v>
          </cell>
          <cell r="L7">
            <v>3298.3043333333335</v>
          </cell>
          <cell r="M7">
            <v>3346.1616666666669</v>
          </cell>
          <cell r="N7">
            <v>3394.3666666666668</v>
          </cell>
          <cell r="O7">
            <v>3442.0226666666663</v>
          </cell>
        </row>
        <row r="8">
          <cell r="J8" t="str">
            <v>Cali</v>
          </cell>
          <cell r="K8">
            <v>2235.0303333333331</v>
          </cell>
          <cell r="L8">
            <v>2262.0553333333332</v>
          </cell>
          <cell r="M8">
            <v>2289.1426666666666</v>
          </cell>
          <cell r="N8">
            <v>2316.3130000000001</v>
          </cell>
          <cell r="O8">
            <v>2343.6080000000002</v>
          </cell>
        </row>
        <row r="9">
          <cell r="J9" t="str">
            <v>Barranquilla</v>
          </cell>
          <cell r="K9">
            <v>1663.2683333333334</v>
          </cell>
          <cell r="L9">
            <v>1686.0556666666664</v>
          </cell>
          <cell r="M9">
            <v>1708.8023333333333</v>
          </cell>
          <cell r="N9">
            <v>1731.4963333333335</v>
          </cell>
          <cell r="O9">
            <v>1754.037</v>
          </cell>
        </row>
        <row r="10">
          <cell r="J10" t="str">
            <v>Bucaramanga</v>
          </cell>
          <cell r="K10">
            <v>990.803</v>
          </cell>
          <cell r="L10">
            <v>1000.7113333333333</v>
          </cell>
          <cell r="M10">
            <v>1010.4443333333332</v>
          </cell>
          <cell r="N10">
            <v>1020.16</v>
          </cell>
          <cell r="O10">
            <v>1029.5999999999999</v>
          </cell>
        </row>
        <row r="11">
          <cell r="J11" t="str">
            <v>Cartagena</v>
          </cell>
          <cell r="K11">
            <v>871.98199999999997</v>
          </cell>
          <cell r="L11">
            <v>883.6253333333334</v>
          </cell>
          <cell r="M11">
            <v>895.3</v>
          </cell>
          <cell r="N11">
            <v>906.92933333333315</v>
          </cell>
          <cell r="O11">
            <v>918.88466666666682</v>
          </cell>
        </row>
        <row r="12">
          <cell r="J12" t="str">
            <v>Cúcuta</v>
          </cell>
          <cell r="K12">
            <v>742.20866666666677</v>
          </cell>
          <cell r="L12">
            <v>751.13133333333337</v>
          </cell>
          <cell r="M12">
            <v>760.14033333333327</v>
          </cell>
          <cell r="N12">
            <v>769.27233333333334</v>
          </cell>
          <cell r="O12">
            <v>778.51566666666668</v>
          </cell>
        </row>
        <row r="13">
          <cell r="J13" t="str">
            <v>Pereira</v>
          </cell>
          <cell r="K13">
            <v>584.08600000000001</v>
          </cell>
          <cell r="L13">
            <v>588.66066666666666</v>
          </cell>
          <cell r="M13">
            <v>593.22766666666666</v>
          </cell>
          <cell r="N13">
            <v>597.88766666666663</v>
          </cell>
          <cell r="O13">
            <v>602.50166666666667</v>
          </cell>
        </row>
        <row r="14">
          <cell r="J14" t="str">
            <v>Ibagué</v>
          </cell>
          <cell r="K14">
            <v>483.49233333333331</v>
          </cell>
          <cell r="L14">
            <v>489.012</v>
          </cell>
          <cell r="M14">
            <v>494.49033333333335</v>
          </cell>
          <cell r="N14">
            <v>499.94699999999995</v>
          </cell>
          <cell r="O14">
            <v>505.31566666666663</v>
          </cell>
        </row>
        <row r="15">
          <cell r="J15" t="str">
            <v>Santa Marta</v>
          </cell>
          <cell r="K15">
            <v>406.45499999999998</v>
          </cell>
          <cell r="L15">
            <v>414.50466666666671</v>
          </cell>
          <cell r="M15">
            <v>422.55933333333337</v>
          </cell>
          <cell r="N15">
            <v>430.67200000000003</v>
          </cell>
          <cell r="O15">
            <v>438.82866666666672</v>
          </cell>
        </row>
        <row r="16">
          <cell r="J16" t="str">
            <v>Villavicencio</v>
          </cell>
          <cell r="K16">
            <v>383.27299999999997</v>
          </cell>
          <cell r="L16">
            <v>393.64300000000003</v>
          </cell>
          <cell r="M16">
            <v>404.09</v>
          </cell>
          <cell r="N16">
            <v>414.53733333333338</v>
          </cell>
          <cell r="O16">
            <v>425.03733333333338</v>
          </cell>
        </row>
        <row r="17">
          <cell r="J17" t="str">
            <v>Manizales</v>
          </cell>
          <cell r="K17">
            <v>396.91033333333331</v>
          </cell>
          <cell r="L17">
            <v>399.50200000000001</v>
          </cell>
          <cell r="M17">
            <v>401.99466666666672</v>
          </cell>
          <cell r="N17">
            <v>404.39133333333331</v>
          </cell>
          <cell r="O17">
            <v>406.81400000000002</v>
          </cell>
        </row>
        <row r="18">
          <cell r="J18" t="str">
            <v>Valledupar</v>
          </cell>
          <cell r="K18">
            <v>325.19099999999997</v>
          </cell>
          <cell r="L18">
            <v>335.05966666666671</v>
          </cell>
          <cell r="M18">
            <v>343.49800000000005</v>
          </cell>
          <cell r="N18">
            <v>349.05</v>
          </cell>
          <cell r="O18">
            <v>356.41900000000004</v>
          </cell>
        </row>
        <row r="19">
          <cell r="J19" t="str">
            <v>Pasto</v>
          </cell>
          <cell r="K19">
            <v>326.00966666666665</v>
          </cell>
          <cell r="L19">
            <v>331.17233333333337</v>
          </cell>
          <cell r="M19">
            <v>336.44733333333335</v>
          </cell>
          <cell r="N19">
            <v>341.88266666666669</v>
          </cell>
          <cell r="O19">
            <v>347.33166666666665</v>
          </cell>
        </row>
        <row r="20">
          <cell r="J20" t="str">
            <v>Montería</v>
          </cell>
          <cell r="K20">
            <v>300.65733333333333</v>
          </cell>
          <cell r="L20">
            <v>306.09266666666667</v>
          </cell>
          <cell r="M20">
            <v>311.56066666666669</v>
          </cell>
          <cell r="N20">
            <v>317.06166666666667</v>
          </cell>
          <cell r="O20">
            <v>322.63666666666666</v>
          </cell>
        </row>
        <row r="21">
          <cell r="J21" t="str">
            <v>Neiva</v>
          </cell>
          <cell r="K21">
            <v>303.76533333333333</v>
          </cell>
          <cell r="L21">
            <v>306.50466666666671</v>
          </cell>
          <cell r="M21">
            <v>309.298</v>
          </cell>
          <cell r="N21">
            <v>312.32866666666672</v>
          </cell>
          <cell r="O21">
            <v>314.95033333333333</v>
          </cell>
        </row>
        <row r="22">
          <cell r="J22" t="str">
            <v>Armenia</v>
          </cell>
          <cell r="K22">
            <v>277.30900000000003</v>
          </cell>
          <cell r="L22">
            <v>278.90366666666665</v>
          </cell>
          <cell r="M22">
            <v>280.4733333333333</v>
          </cell>
          <cell r="N22">
            <v>282.01633333333331</v>
          </cell>
          <cell r="O22">
            <v>283.52933333333334</v>
          </cell>
        </row>
        <row r="23">
          <cell r="J23" t="str">
            <v>Sincelejo</v>
          </cell>
          <cell r="K23">
            <v>229.69899999999998</v>
          </cell>
          <cell r="L23">
            <v>233.46366666666665</v>
          </cell>
          <cell r="M23">
            <v>237.221</v>
          </cell>
          <cell r="N23">
            <v>240.89966666666669</v>
          </cell>
          <cell r="O23">
            <v>244.673</v>
          </cell>
        </row>
        <row r="24">
          <cell r="J24" t="str">
            <v>Popayán</v>
          </cell>
          <cell r="K24">
            <v>232.75800000000001</v>
          </cell>
          <cell r="L24">
            <v>234.96633333333332</v>
          </cell>
          <cell r="M24">
            <v>236.70899999999997</v>
          </cell>
          <cell r="N24">
            <v>237.55500000000001</v>
          </cell>
          <cell r="O24">
            <v>239.32899999999998</v>
          </cell>
        </row>
        <row r="25">
          <cell r="J25" t="str">
            <v>Riohacha</v>
          </cell>
          <cell r="K25">
            <v>156.81899999999999</v>
          </cell>
          <cell r="L25">
            <v>164.9323333333333</v>
          </cell>
          <cell r="M25">
            <v>173.55799999999999</v>
          </cell>
          <cell r="N25">
            <v>183.078</v>
          </cell>
          <cell r="O25">
            <v>192.07833333333335</v>
          </cell>
        </row>
        <row r="26">
          <cell r="J26" t="str">
            <v>Tunja</v>
          </cell>
          <cell r="K26">
            <v>155.99799999999999</v>
          </cell>
          <cell r="L26">
            <v>159.44433333333333</v>
          </cell>
          <cell r="M26">
            <v>162.72733333333335</v>
          </cell>
          <cell r="N26">
            <v>165.74633333333335</v>
          </cell>
          <cell r="O26">
            <v>168.97733333333335</v>
          </cell>
        </row>
        <row r="27">
          <cell r="J27" t="str">
            <v>Florencia</v>
          </cell>
          <cell r="K27">
            <v>128.79933333333335</v>
          </cell>
          <cell r="L27">
            <v>131.56066666666666</v>
          </cell>
          <cell r="M27">
            <v>134.47733333333332</v>
          </cell>
          <cell r="N27">
            <v>137.63366666666667</v>
          </cell>
          <cell r="O27">
            <v>140.70433333333335</v>
          </cell>
        </row>
        <row r="28">
          <cell r="J28" t="str">
            <v>Quibdó</v>
          </cell>
          <cell r="K28">
            <v>103.95100000000001</v>
          </cell>
          <cell r="L28">
            <v>104.83366666666666</v>
          </cell>
          <cell r="M28">
            <v>105.36733333333332</v>
          </cell>
          <cell r="N28">
            <v>105.43400000000001</v>
          </cell>
          <cell r="O28">
            <v>105.777</v>
          </cell>
        </row>
        <row r="29">
          <cell r="J29" t="str">
            <v>San Andrés</v>
          </cell>
          <cell r="K29">
            <v>49.47</v>
          </cell>
          <cell r="L29">
            <v>49.896666666666668</v>
          </cell>
          <cell r="M29">
            <v>50.308333333333337</v>
          </cell>
          <cell r="N29">
            <v>50.747999999999998</v>
          </cell>
        </row>
        <row r="38">
          <cell r="J38" t="str">
            <v>Colombia</v>
          </cell>
          <cell r="K38">
            <v>33399.018666666663</v>
          </cell>
          <cell r="L38">
            <v>33961.056333333334</v>
          </cell>
          <cell r="M38">
            <v>34513.943333333329</v>
          </cell>
          <cell r="N38">
            <v>35049.400666666661</v>
          </cell>
          <cell r="O38">
            <v>35582.35633333333</v>
          </cell>
        </row>
        <row r="39">
          <cell r="J39" t="str">
            <v>Bogotá</v>
          </cell>
          <cell r="K39">
            <v>5651.9809999999998</v>
          </cell>
          <cell r="L39">
            <v>5762.4776666666667</v>
          </cell>
          <cell r="M39">
            <v>5871.221333333332</v>
          </cell>
          <cell r="N39">
            <v>5978.1316666666671</v>
          </cell>
          <cell r="O39">
            <v>6083.3059999999996</v>
          </cell>
        </row>
        <row r="40">
          <cell r="J40" t="str">
            <v>Medellín</v>
          </cell>
          <cell r="K40">
            <v>2679.5246666666667</v>
          </cell>
          <cell r="L40">
            <v>2730.6173333333331</v>
          </cell>
          <cell r="M40">
            <v>2780.8946666666666</v>
          </cell>
          <cell r="N40">
            <v>2830.4363333333336</v>
          </cell>
          <cell r="O40">
            <v>2879.2136666666665</v>
          </cell>
        </row>
        <row r="41">
          <cell r="J41" t="str">
            <v>Cali</v>
          </cell>
          <cell r="K41">
            <v>1785.3296666666665</v>
          </cell>
          <cell r="L41">
            <v>1815.585</v>
          </cell>
          <cell r="M41">
            <v>1845.3259999999998</v>
          </cell>
          <cell r="N41">
            <v>1873.9156666666668</v>
          </cell>
          <cell r="O41">
            <v>1903.5933333333332</v>
          </cell>
        </row>
        <row r="42">
          <cell r="J42" t="str">
            <v>Barranquilla</v>
          </cell>
          <cell r="K42">
            <v>1285.0816666666667</v>
          </cell>
          <cell r="L42">
            <v>1308.3906666666664</v>
          </cell>
          <cell r="M42">
            <v>1331.5333333333335</v>
          </cell>
          <cell r="N42">
            <v>1354.2343333333331</v>
          </cell>
          <cell r="O42">
            <v>1378.8710000000001</v>
          </cell>
        </row>
        <row r="43">
          <cell r="J43" t="str">
            <v>Bucaramanga</v>
          </cell>
          <cell r="K43">
            <v>795.12166666666656</v>
          </cell>
          <cell r="L43">
            <v>807.3119999999999</v>
          </cell>
          <cell r="M43">
            <v>819.08233333333328</v>
          </cell>
          <cell r="N43">
            <v>830.35633333333328</v>
          </cell>
          <cell r="O43">
            <v>840.95</v>
          </cell>
        </row>
        <row r="44">
          <cell r="J44" t="str">
            <v>Cartagena</v>
          </cell>
          <cell r="K44">
            <v>671.72066666666672</v>
          </cell>
          <cell r="L44">
            <v>683.9413333333332</v>
          </cell>
          <cell r="M44">
            <v>696.36633333333339</v>
          </cell>
          <cell r="N44">
            <v>708.6246666666666</v>
          </cell>
          <cell r="O44">
            <v>721.9430000000001</v>
          </cell>
        </row>
        <row r="45">
          <cell r="J45" t="str">
            <v>Cúcuta</v>
          </cell>
          <cell r="K45">
            <v>563.20466666666664</v>
          </cell>
          <cell r="L45">
            <v>573.85799999999995</v>
          </cell>
          <cell r="M45">
            <v>584.63766666666663</v>
          </cell>
          <cell r="N45">
            <v>595.24233333333336</v>
          </cell>
          <cell r="O45">
            <v>605.71300000000008</v>
          </cell>
        </row>
        <row r="46">
          <cell r="J46" t="str">
            <v>Pereira</v>
          </cell>
          <cell r="K46">
            <v>470.17966666666666</v>
          </cell>
          <cell r="L46">
            <v>476.26900000000001</v>
          </cell>
          <cell r="M46">
            <v>482.08666666666664</v>
          </cell>
          <cell r="N46">
            <v>487.65499999999997</v>
          </cell>
          <cell r="O46">
            <v>492.44633333333331</v>
          </cell>
        </row>
        <row r="47">
          <cell r="J47" t="str">
            <v>Ibagué</v>
          </cell>
          <cell r="K47">
            <v>378.15666666666669</v>
          </cell>
          <cell r="L47">
            <v>384.37166666666667</v>
          </cell>
          <cell r="M47">
            <v>390.46733333333333</v>
          </cell>
          <cell r="N47">
            <v>396.35099999999994</v>
          </cell>
          <cell r="O47">
            <v>402.67399999999998</v>
          </cell>
        </row>
        <row r="48">
          <cell r="J48" t="str">
            <v>Manizales</v>
          </cell>
          <cell r="K48">
            <v>327.29533333333336</v>
          </cell>
          <cell r="L48">
            <v>330.33866666666665</v>
          </cell>
          <cell r="M48">
            <v>333.22</v>
          </cell>
          <cell r="N48">
            <v>335.87</v>
          </cell>
          <cell r="O48">
            <v>338.99299999999999</v>
          </cell>
        </row>
        <row r="49">
          <cell r="J49" t="str">
            <v>Villavicencio</v>
          </cell>
          <cell r="K49">
            <v>294.93233333333336</v>
          </cell>
          <cell r="L49">
            <v>304.09266666666667</v>
          </cell>
          <cell r="M49">
            <v>313.23700000000002</v>
          </cell>
          <cell r="N49">
            <v>322.24599999999998</v>
          </cell>
          <cell r="O49">
            <v>331.71733333333333</v>
          </cell>
        </row>
        <row r="50">
          <cell r="J50" t="str">
            <v>Santa Marta</v>
          </cell>
          <cell r="K50">
            <v>299.30166666666668</v>
          </cell>
          <cell r="L50">
            <v>306.33300000000003</v>
          </cell>
          <cell r="M50">
            <v>313.56166666666667</v>
          </cell>
          <cell r="N50">
            <v>320.88633333333337</v>
          </cell>
          <cell r="O50">
            <v>329.36133333333333</v>
          </cell>
        </row>
        <row r="51">
          <cell r="J51" t="str">
            <v>Pasto</v>
          </cell>
          <cell r="K51">
            <v>258.35833333333335</v>
          </cell>
          <cell r="L51">
            <v>264.18866666666668</v>
          </cell>
          <cell r="M51">
            <v>270.18800000000005</v>
          </cell>
          <cell r="N51">
            <v>276.29266666666666</v>
          </cell>
          <cell r="O51">
            <v>281.68</v>
          </cell>
        </row>
        <row r="52">
          <cell r="J52" t="str">
            <v>Valledupar</v>
          </cell>
          <cell r="K52">
            <v>239.27466666666666</v>
          </cell>
          <cell r="L52">
            <v>248.10299999999998</v>
          </cell>
          <cell r="M52">
            <v>255.94966666666664</v>
          </cell>
          <cell r="N52">
            <v>261.64499999999998</v>
          </cell>
          <cell r="O52">
            <v>269.06700000000001</v>
          </cell>
        </row>
        <row r="53">
          <cell r="J53" t="str">
            <v>Neiva</v>
          </cell>
          <cell r="K53">
            <v>237.27066666666667</v>
          </cell>
          <cell r="L53">
            <v>241.20966666666666</v>
          </cell>
          <cell r="M53">
            <v>245.13399999999999</v>
          </cell>
          <cell r="N53">
            <v>249.07266666666669</v>
          </cell>
          <cell r="O53">
            <v>252.184</v>
          </cell>
        </row>
        <row r="54">
          <cell r="J54" t="str">
            <v>Montería</v>
          </cell>
          <cell r="K54">
            <v>230.53599999999997</v>
          </cell>
          <cell r="L54">
            <v>235.73799999999997</v>
          </cell>
          <cell r="M54">
            <v>240.90566666666669</v>
          </cell>
          <cell r="N54">
            <v>246.00199999999998</v>
          </cell>
          <cell r="O54">
            <v>251.31166666666664</v>
          </cell>
        </row>
        <row r="55">
          <cell r="J55" t="str">
            <v>Armenia</v>
          </cell>
          <cell r="K55">
            <v>222.02199999999996</v>
          </cell>
          <cell r="L55">
            <v>224.245</v>
          </cell>
          <cell r="M55">
            <v>226.30500000000001</v>
          </cell>
          <cell r="N55">
            <v>228.19233333333332</v>
          </cell>
          <cell r="O55">
            <v>230.053</v>
          </cell>
        </row>
        <row r="56">
          <cell r="J56" t="str">
            <v>Popayán</v>
          </cell>
          <cell r="K56">
            <v>188.42233333333331</v>
          </cell>
          <cell r="L56">
            <v>191.40333333333334</v>
          </cell>
          <cell r="M56">
            <v>193.97400000000002</v>
          </cell>
          <cell r="N56">
            <v>195.69266666666667</v>
          </cell>
          <cell r="O56">
            <v>197.49433333333332</v>
          </cell>
        </row>
        <row r="57">
          <cell r="J57" t="str">
            <v>Sincelejo</v>
          </cell>
          <cell r="K57">
            <v>175.03800000000001</v>
          </cell>
          <cell r="L57">
            <v>179.04900000000001</v>
          </cell>
          <cell r="M57">
            <v>183.00233333333335</v>
          </cell>
          <cell r="N57">
            <v>186.75766666666667</v>
          </cell>
          <cell r="O57">
            <v>190.62199999999999</v>
          </cell>
        </row>
        <row r="58">
          <cell r="J58" t="str">
            <v>Tunja</v>
          </cell>
          <cell r="K58">
            <v>120.78099999999999</v>
          </cell>
          <cell r="L58">
            <v>123.95866666666666</v>
          </cell>
          <cell r="M58">
            <v>127.10599999999999</v>
          </cell>
          <cell r="N58">
            <v>130.07</v>
          </cell>
          <cell r="O58">
            <v>133.66233333333332</v>
          </cell>
        </row>
        <row r="59">
          <cell r="J59" t="str">
            <v>Riohacha</v>
          </cell>
          <cell r="K59">
            <v>107.55766666666666</v>
          </cell>
          <cell r="L59">
            <v>112.88366666666667</v>
          </cell>
          <cell r="M59">
            <v>118.44766666666668</v>
          </cell>
          <cell r="N59">
            <v>124.57166666666667</v>
          </cell>
          <cell r="O59">
            <v>131.82</v>
          </cell>
        </row>
        <row r="60">
          <cell r="J60" t="str">
            <v>Florencia</v>
          </cell>
          <cell r="K60">
            <v>95.223333333333343</v>
          </cell>
          <cell r="L60">
            <v>97.820999999999984</v>
          </cell>
          <cell r="M60">
            <v>100.53100000000001</v>
          </cell>
          <cell r="N60">
            <v>103.411</v>
          </cell>
          <cell r="O60">
            <v>106.33266666666667</v>
          </cell>
        </row>
        <row r="61">
          <cell r="J61" t="str">
            <v>Quibdó</v>
          </cell>
          <cell r="K61">
            <v>70.180666666666681</v>
          </cell>
          <cell r="L61">
            <v>71.194666666666663</v>
          </cell>
          <cell r="M61">
            <v>71.887999999999991</v>
          </cell>
          <cell r="N61">
            <v>72.12866666666666</v>
          </cell>
          <cell r="O61">
            <v>72.667333333333332</v>
          </cell>
        </row>
        <row r="62">
          <cell r="J62" t="str">
            <v>San Andrés</v>
          </cell>
          <cell r="K62">
            <v>39.068999999999996</v>
          </cell>
          <cell r="L62">
            <v>39.604999999999997</v>
          </cell>
          <cell r="M62">
            <v>40.086000000000006</v>
          </cell>
          <cell r="N62">
            <v>40.568999999999996</v>
          </cell>
        </row>
        <row r="70">
          <cell r="K70">
            <v>19632.207666666665</v>
          </cell>
          <cell r="L70">
            <v>20259.952000000001</v>
          </cell>
          <cell r="M70">
            <v>21406.992666666669</v>
          </cell>
          <cell r="N70">
            <v>21915.910666666667</v>
          </cell>
          <cell r="O70">
            <v>22829.298666666669</v>
          </cell>
        </row>
        <row r="71">
          <cell r="K71">
            <v>3741.0030000000002</v>
          </cell>
          <cell r="L71">
            <v>3792.5216666666661</v>
          </cell>
          <cell r="M71">
            <v>3945.5393333333327</v>
          </cell>
          <cell r="N71">
            <v>4175.9473333333326</v>
          </cell>
          <cell r="O71">
            <v>4342.6213333333326</v>
          </cell>
        </row>
        <row r="72">
          <cell r="K72">
            <v>1622.203666666667</v>
          </cell>
          <cell r="L72">
            <v>1711.3676666666668</v>
          </cell>
          <cell r="M72">
            <v>1761.4773333333335</v>
          </cell>
          <cell r="N72">
            <v>1775.3153333333332</v>
          </cell>
          <cell r="O72">
            <v>1875.0616666666667</v>
          </cell>
        </row>
        <row r="73">
          <cell r="K73">
            <v>1151.0176666666666</v>
          </cell>
          <cell r="L73">
            <v>1206.0133333333333</v>
          </cell>
          <cell r="M73">
            <v>1233.5360000000001</v>
          </cell>
          <cell r="N73">
            <v>1199.2719999999999</v>
          </cell>
          <cell r="O73">
            <v>1216.3720000000001</v>
          </cell>
        </row>
        <row r="74">
          <cell r="K74">
            <v>716.93366666666668</v>
          </cell>
          <cell r="L74">
            <v>717.15333333333331</v>
          </cell>
          <cell r="M74">
            <v>781.18366666666668</v>
          </cell>
          <cell r="N74">
            <v>798.81566666666674</v>
          </cell>
          <cell r="O74">
            <v>806.74900000000014</v>
          </cell>
        </row>
        <row r="75">
          <cell r="K75">
            <v>488.10666666666663</v>
          </cell>
          <cell r="L75">
            <v>538.80766666666659</v>
          </cell>
          <cell r="M75">
            <v>586.70566666666662</v>
          </cell>
          <cell r="N75">
            <v>573.86099999999999</v>
          </cell>
          <cell r="O75">
            <v>589.35733333333337</v>
          </cell>
        </row>
        <row r="76">
          <cell r="K76">
            <v>360.52933333333334</v>
          </cell>
          <cell r="L76">
            <v>387.18399999999997</v>
          </cell>
          <cell r="M76">
            <v>393.54299999999995</v>
          </cell>
          <cell r="N76">
            <v>406.86433333333326</v>
          </cell>
          <cell r="O76">
            <v>438.40566666666672</v>
          </cell>
        </row>
        <row r="77">
          <cell r="K77">
            <v>337.74033333333335</v>
          </cell>
          <cell r="L77">
            <v>356.33333333333331</v>
          </cell>
          <cell r="M77">
            <v>368.19466666666671</v>
          </cell>
          <cell r="N77">
            <v>392.90066666666667</v>
          </cell>
          <cell r="O77">
            <v>401.54766666666666</v>
          </cell>
        </row>
        <row r="78">
          <cell r="K78">
            <v>266.13566666666662</v>
          </cell>
          <cell r="L78">
            <v>283.32133333333331</v>
          </cell>
          <cell r="M78">
            <v>307.24299999999999</v>
          </cell>
          <cell r="N78">
            <v>320.37166666666667</v>
          </cell>
          <cell r="O78">
            <v>321.30533333333335</v>
          </cell>
        </row>
        <row r="79">
          <cell r="K79">
            <v>261.38733333333334</v>
          </cell>
          <cell r="L79">
            <v>263.94433333333336</v>
          </cell>
          <cell r="M79">
            <v>259.85133333333334</v>
          </cell>
          <cell r="N79">
            <v>272.95233333333334</v>
          </cell>
          <cell r="O79">
            <v>276.80433333333332</v>
          </cell>
        </row>
        <row r="80">
          <cell r="K80">
            <v>193.68633333333332</v>
          </cell>
          <cell r="L80">
            <v>193.24466666666663</v>
          </cell>
          <cell r="M80">
            <v>208.84299999999999</v>
          </cell>
          <cell r="N80">
            <v>210.50366666666665</v>
          </cell>
          <cell r="O80">
            <v>220.245</v>
          </cell>
        </row>
        <row r="81">
          <cell r="K81">
            <v>163.14733333333334</v>
          </cell>
          <cell r="L81">
            <v>181.91099999999997</v>
          </cell>
          <cell r="M81">
            <v>185.84</v>
          </cell>
          <cell r="N81">
            <v>189.98099999999999</v>
          </cell>
          <cell r="O81">
            <v>204.06633333333332</v>
          </cell>
        </row>
        <row r="82">
          <cell r="K82">
            <v>184.68533333333335</v>
          </cell>
          <cell r="L82">
            <v>184.30133333333333</v>
          </cell>
          <cell r="M82">
            <v>193.73133333333331</v>
          </cell>
          <cell r="N82">
            <v>198.80733333333333</v>
          </cell>
          <cell r="O82">
            <v>196.191</v>
          </cell>
        </row>
        <row r="83">
          <cell r="K83">
            <v>160.81266666666667</v>
          </cell>
          <cell r="L83">
            <v>163.08266666666665</v>
          </cell>
          <cell r="M83">
            <v>182.11933333333332</v>
          </cell>
          <cell r="N83">
            <v>183.14766666666665</v>
          </cell>
          <cell r="O83">
            <v>187.56333333333336</v>
          </cell>
        </row>
        <row r="84">
          <cell r="K84">
            <v>151.70566666666664</v>
          </cell>
          <cell r="L84">
            <v>157.92266666666666</v>
          </cell>
          <cell r="M84">
            <v>155.93166666666664</v>
          </cell>
          <cell r="N84">
            <v>168.667</v>
          </cell>
          <cell r="O84">
            <v>170.28299999999999</v>
          </cell>
        </row>
        <row r="85">
          <cell r="K85">
            <v>131.172</v>
          </cell>
          <cell r="L85">
            <v>145.208</v>
          </cell>
          <cell r="M85">
            <v>161.06300000000002</v>
          </cell>
          <cell r="N85">
            <v>160.33766666666668</v>
          </cell>
          <cell r="O85">
            <v>168.697</v>
          </cell>
        </row>
        <row r="86">
          <cell r="K86">
            <v>154.26833333333332</v>
          </cell>
          <cell r="L86">
            <v>151.82133333333334</v>
          </cell>
          <cell r="M86">
            <v>158.429</v>
          </cell>
          <cell r="N86">
            <v>162.42133333333334</v>
          </cell>
          <cell r="O86">
            <v>165.84</v>
          </cell>
        </row>
        <row r="87">
          <cell r="K87">
            <v>124.553</v>
          </cell>
          <cell r="L87">
            <v>122.11266666666667</v>
          </cell>
          <cell r="M87">
            <v>133.95133333333334</v>
          </cell>
          <cell r="N87">
            <v>136.89833333333334</v>
          </cell>
          <cell r="O87">
            <v>145.81333333333333</v>
          </cell>
        </row>
        <row r="88">
          <cell r="K88">
            <v>104.65233333333333</v>
          </cell>
          <cell r="L88">
            <v>101.57733333333334</v>
          </cell>
          <cell r="M88">
            <v>102.08699999999999</v>
          </cell>
          <cell r="N88">
            <v>119.22466666666666</v>
          </cell>
          <cell r="O88">
            <v>123.051</v>
          </cell>
        </row>
        <row r="89">
          <cell r="K89">
            <v>116.29666666666667</v>
          </cell>
          <cell r="L89">
            <v>110.99733333333334</v>
          </cell>
          <cell r="M89">
            <v>114.49033333333334</v>
          </cell>
          <cell r="N89">
            <v>113.45666666666666</v>
          </cell>
          <cell r="O89">
            <v>119.07833333333333</v>
          </cell>
        </row>
        <row r="90">
          <cell r="K90">
            <v>64.551000000000002</v>
          </cell>
          <cell r="L90">
            <v>69.557333333333332</v>
          </cell>
          <cell r="M90">
            <v>77.972333333333339</v>
          </cell>
          <cell r="N90">
            <v>83.105000000000004</v>
          </cell>
          <cell r="O90">
            <v>85.958333333333329</v>
          </cell>
        </row>
        <row r="91">
          <cell r="K91">
            <v>70.220333333333329</v>
          </cell>
          <cell r="L91">
            <v>76.249000000000009</v>
          </cell>
          <cell r="M91">
            <v>78.034333333333336</v>
          </cell>
          <cell r="N91">
            <v>79.475666666666669</v>
          </cell>
          <cell r="O91">
            <v>82.941000000000017</v>
          </cell>
        </row>
        <row r="92">
          <cell r="K92">
            <v>55.862333333333332</v>
          </cell>
          <cell r="L92">
            <v>54.510666666666658</v>
          </cell>
          <cell r="M92">
            <v>57.836333333333336</v>
          </cell>
          <cell r="N92">
            <v>61.108666666666672</v>
          </cell>
          <cell r="O92">
            <v>65.061333333333337</v>
          </cell>
        </row>
        <row r="93">
          <cell r="K93">
            <v>35.420999999999999</v>
          </cell>
          <cell r="L93">
            <v>40.245666666666665</v>
          </cell>
          <cell r="M93">
            <v>40.291666666666664</v>
          </cell>
          <cell r="N93">
            <v>45.967666666666673</v>
          </cell>
          <cell r="O93">
            <v>44.466000000000008</v>
          </cell>
        </row>
        <row r="94">
          <cell r="K94">
            <v>24.473333333333333</v>
          </cell>
          <cell r="L94">
            <v>25.742000000000001</v>
          </cell>
          <cell r="M94">
            <v>25.679666666666666</v>
          </cell>
          <cell r="N94">
            <v>25.741666666666664</v>
          </cell>
        </row>
        <row r="102">
          <cell r="J102" t="str">
            <v>Colombia</v>
          </cell>
          <cell r="K102">
            <v>17256.808666666668</v>
          </cell>
          <cell r="L102">
            <v>17649.866666666669</v>
          </cell>
          <cell r="M102">
            <v>18624.885333333335</v>
          </cell>
          <cell r="N102">
            <v>19198.385333333335</v>
          </cell>
          <cell r="O102">
            <v>20188.314333333332</v>
          </cell>
        </row>
        <row r="103">
          <cell r="J103" t="str">
            <v>Bogotá</v>
          </cell>
          <cell r="K103">
            <v>3322.6856666666667</v>
          </cell>
          <cell r="L103">
            <v>3322.1529999999998</v>
          </cell>
          <cell r="M103">
            <v>3440.7750000000001</v>
          </cell>
          <cell r="N103">
            <v>3687.2486666666664</v>
          </cell>
          <cell r="O103">
            <v>3878.8506666666667</v>
          </cell>
        </row>
        <row r="104">
          <cell r="J104" t="str">
            <v>Medellín</v>
          </cell>
          <cell r="K104">
            <v>1388.8393333333333</v>
          </cell>
          <cell r="L104">
            <v>1403.5836666666667</v>
          </cell>
          <cell r="M104">
            <v>1496.3060000000003</v>
          </cell>
          <cell r="N104">
            <v>1531.7183333333332</v>
          </cell>
          <cell r="O104">
            <v>1624.5066666666664</v>
          </cell>
        </row>
        <row r="105">
          <cell r="J105" t="str">
            <v>Cali</v>
          </cell>
          <cell r="K105">
            <v>1019.3870000000001</v>
          </cell>
          <cell r="L105">
            <v>1035.1133333333335</v>
          </cell>
          <cell r="M105">
            <v>1066.1886666666667</v>
          </cell>
          <cell r="N105">
            <v>998.07733333333329</v>
          </cell>
          <cell r="O105">
            <v>1028.1163333333334</v>
          </cell>
        </row>
        <row r="106">
          <cell r="J106" t="str">
            <v>Barranquilla</v>
          </cell>
          <cell r="K106">
            <v>634.74200000000008</v>
          </cell>
          <cell r="L106">
            <v>633.93833333333339</v>
          </cell>
          <cell r="M106">
            <v>707.19799999999998</v>
          </cell>
          <cell r="N106">
            <v>724.86199999999997</v>
          </cell>
          <cell r="O106">
            <v>746.14633333333325</v>
          </cell>
        </row>
        <row r="107">
          <cell r="J107" t="str">
            <v>Bucaramanga</v>
          </cell>
          <cell r="K107">
            <v>439.58499999999998</v>
          </cell>
          <cell r="L107">
            <v>481.51</v>
          </cell>
          <cell r="M107">
            <v>517.85666666666668</v>
          </cell>
          <cell r="N107">
            <v>511.346</v>
          </cell>
          <cell r="O107">
            <v>521.64266666666663</v>
          </cell>
        </row>
        <row r="108">
          <cell r="J108" t="str">
            <v>Cartagena</v>
          </cell>
          <cell r="K108">
            <v>313.8603333333333</v>
          </cell>
          <cell r="L108">
            <v>335.91633333333334</v>
          </cell>
          <cell r="M108">
            <v>344.53033333333332</v>
          </cell>
          <cell r="N108">
            <v>357.80733333333336</v>
          </cell>
          <cell r="O108">
            <v>392.73666666666668</v>
          </cell>
        </row>
        <row r="109">
          <cell r="J109" t="str">
            <v>Cúcuta</v>
          </cell>
          <cell r="K109">
            <v>300.89733333333334</v>
          </cell>
          <cell r="L109">
            <v>310.80166666666668</v>
          </cell>
          <cell r="M109">
            <v>307.16633333333334</v>
          </cell>
          <cell r="N109">
            <v>319.26766666666668</v>
          </cell>
          <cell r="O109">
            <v>330.73633333333333</v>
          </cell>
        </row>
        <row r="110">
          <cell r="J110" t="str">
            <v>Pereira</v>
          </cell>
          <cell r="K110">
            <v>225.90633333333335</v>
          </cell>
          <cell r="L110">
            <v>234.19466666666665</v>
          </cell>
          <cell r="M110">
            <v>239.77966666666666</v>
          </cell>
          <cell r="N110">
            <v>259.05900000000003</v>
          </cell>
          <cell r="O110">
            <v>265.8966666666667</v>
          </cell>
        </row>
        <row r="111">
          <cell r="J111" t="str">
            <v>Ibagué</v>
          </cell>
          <cell r="K111">
            <v>209.28466666666668</v>
          </cell>
          <cell r="L111">
            <v>211.78633333333335</v>
          </cell>
          <cell r="M111">
            <v>214.55666666666664</v>
          </cell>
          <cell r="N111">
            <v>219.48433333333332</v>
          </cell>
          <cell r="O111">
            <v>230.41366666666667</v>
          </cell>
        </row>
        <row r="112">
          <cell r="J112" t="str">
            <v>Villavicencio</v>
          </cell>
          <cell r="K112">
            <v>169.31666666666666</v>
          </cell>
          <cell r="L112">
            <v>168.75333333333333</v>
          </cell>
          <cell r="M112">
            <v>183.029</v>
          </cell>
          <cell r="N112">
            <v>179.77666666666664</v>
          </cell>
          <cell r="O112">
            <v>192.82966666666667</v>
          </cell>
        </row>
        <row r="113">
          <cell r="J113" t="str">
            <v>Santa Marta</v>
          </cell>
          <cell r="K113">
            <v>144.51766666666666</v>
          </cell>
          <cell r="L113">
            <v>161.29933333333335</v>
          </cell>
          <cell r="M113">
            <v>170.00433333333334</v>
          </cell>
          <cell r="N113">
            <v>169.90733333333333</v>
          </cell>
          <cell r="O113">
            <v>182.102</v>
          </cell>
        </row>
        <row r="114">
          <cell r="J114" t="str">
            <v>Manizales</v>
          </cell>
          <cell r="K114">
            <v>160.14500000000001</v>
          </cell>
          <cell r="L114">
            <v>156.34633333333332</v>
          </cell>
          <cell r="M114">
            <v>159.59400000000002</v>
          </cell>
          <cell r="N114">
            <v>165.28133333333335</v>
          </cell>
          <cell r="O114">
            <v>169.95733333333334</v>
          </cell>
        </row>
        <row r="115">
          <cell r="J115" t="str">
            <v>Pasto</v>
          </cell>
          <cell r="K115">
            <v>137.00533333333334</v>
          </cell>
          <cell r="L115">
            <v>136.14466666666667</v>
          </cell>
          <cell r="M115">
            <v>150.76166666666668</v>
          </cell>
          <cell r="N115">
            <v>153.87733333333335</v>
          </cell>
          <cell r="O115">
            <v>161.95466666666667</v>
          </cell>
        </row>
        <row r="116">
          <cell r="J116" t="str">
            <v>Valledupar</v>
          </cell>
          <cell r="K116">
            <v>110.14766666666667</v>
          </cell>
          <cell r="L116">
            <v>127.58233333333332</v>
          </cell>
          <cell r="M116">
            <v>139.99033333333333</v>
          </cell>
          <cell r="N116">
            <v>137.798</v>
          </cell>
          <cell r="O116">
            <v>148.65366666666668</v>
          </cell>
        </row>
        <row r="117">
          <cell r="J117" t="str">
            <v>Montería</v>
          </cell>
          <cell r="K117">
            <v>129.10333333333332</v>
          </cell>
          <cell r="L117">
            <v>132.86766666666668</v>
          </cell>
          <cell r="M117">
            <v>128.74566666666666</v>
          </cell>
          <cell r="N117">
            <v>141.88733333333332</v>
          </cell>
          <cell r="O117">
            <v>147.90566666666666</v>
          </cell>
        </row>
        <row r="118">
          <cell r="J118" t="str">
            <v>Neiva</v>
          </cell>
          <cell r="K118">
            <v>132.45599999999999</v>
          </cell>
          <cell r="L118">
            <v>127.004</v>
          </cell>
          <cell r="M118">
            <v>133.97566666666668</v>
          </cell>
          <cell r="N118">
            <v>138.92333333333332</v>
          </cell>
          <cell r="O118">
            <v>144.477</v>
          </cell>
        </row>
        <row r="119">
          <cell r="J119" t="str">
            <v>Armenia</v>
          </cell>
          <cell r="K119">
            <v>105.976</v>
          </cell>
          <cell r="L119">
            <v>99.084666666666649</v>
          </cell>
          <cell r="M119">
            <v>110.26766666666667</v>
          </cell>
          <cell r="N119">
            <v>109.863</v>
          </cell>
          <cell r="O119">
            <v>122.67766666666667</v>
          </cell>
        </row>
        <row r="120">
          <cell r="J120" t="str">
            <v>Sincelejo</v>
          </cell>
          <cell r="K120">
            <v>92.100666666666669</v>
          </cell>
          <cell r="L120">
            <v>89.314000000000007</v>
          </cell>
          <cell r="M120">
            <v>90.840333333333319</v>
          </cell>
          <cell r="N120">
            <v>102.62733333333334</v>
          </cell>
          <cell r="O120">
            <v>107.32233333333333</v>
          </cell>
        </row>
        <row r="121">
          <cell r="J121" t="str">
            <v>Popayán</v>
          </cell>
          <cell r="K121">
            <v>90.289666666666662</v>
          </cell>
          <cell r="L121">
            <v>86.198333333333338</v>
          </cell>
          <cell r="M121">
            <v>91.595666666666673</v>
          </cell>
          <cell r="N121">
            <v>92.045000000000002</v>
          </cell>
          <cell r="O121">
            <v>96.668999999999997</v>
          </cell>
        </row>
        <row r="122">
          <cell r="J122" t="str">
            <v>Riohacha</v>
          </cell>
          <cell r="K122">
            <v>50.455333333333328</v>
          </cell>
          <cell r="L122">
            <v>56.530666666666669</v>
          </cell>
          <cell r="M122">
            <v>65.651666666666657</v>
          </cell>
          <cell r="N122">
            <v>73.397666666666666</v>
          </cell>
          <cell r="O122">
            <v>73.784666666666666</v>
          </cell>
        </row>
        <row r="123">
          <cell r="J123" t="str">
            <v>Tunja</v>
          </cell>
          <cell r="K123">
            <v>59.744000000000007</v>
          </cell>
          <cell r="L123">
            <v>65.175333333333342</v>
          </cell>
          <cell r="M123">
            <v>66.504333333333349</v>
          </cell>
          <cell r="N123">
            <v>68.786333333333332</v>
          </cell>
          <cell r="O123">
            <v>72.590333333333334</v>
          </cell>
        </row>
        <row r="124">
          <cell r="J124" t="str">
            <v>Florencia</v>
          </cell>
          <cell r="K124">
            <v>46.233000000000004</v>
          </cell>
          <cell r="L124">
            <v>46.338999999999999</v>
          </cell>
          <cell r="M124">
            <v>49.350333333333339</v>
          </cell>
          <cell r="N124">
            <v>52.157999999999994</v>
          </cell>
          <cell r="O124">
            <v>55.921666666666674</v>
          </cell>
        </row>
        <row r="125">
          <cell r="J125" t="str">
            <v>Quibdó</v>
          </cell>
          <cell r="K125">
            <v>26.912666666666667</v>
          </cell>
          <cell r="L125">
            <v>31.675999999999998</v>
          </cell>
          <cell r="M125">
            <v>32.896333333333331</v>
          </cell>
          <cell r="N125">
            <v>35.173666666666662</v>
          </cell>
          <cell r="O125">
            <v>35.075333333333333</v>
          </cell>
        </row>
        <row r="126">
          <cell r="J126" t="str">
            <v>San Andrés</v>
          </cell>
          <cell r="K126">
            <v>22.653333333333336</v>
          </cell>
          <cell r="L126">
            <v>23.445666666666668</v>
          </cell>
          <cell r="M126">
            <v>23.015000000000001</v>
          </cell>
          <cell r="N126">
            <v>23.620999999999999</v>
          </cell>
        </row>
        <row r="134">
          <cell r="J134" t="str">
            <v>Colombia</v>
          </cell>
          <cell r="K134">
            <v>2375.3983333333331</v>
          </cell>
          <cell r="L134">
            <v>2610.0853333333334</v>
          </cell>
          <cell r="M134">
            <v>2782.107</v>
          </cell>
          <cell r="N134">
            <v>2717.5259999999998</v>
          </cell>
          <cell r="O134">
            <v>2640.9839999999999</v>
          </cell>
        </row>
        <row r="135">
          <cell r="J135" t="str">
            <v>Bogotá</v>
          </cell>
          <cell r="K135">
            <v>418.31700000000001</v>
          </cell>
          <cell r="L135">
            <v>470.36899999999997</v>
          </cell>
          <cell r="M135">
            <v>504.76399999999995</v>
          </cell>
          <cell r="N135">
            <v>488.69866666666667</v>
          </cell>
          <cell r="O135">
            <v>463.77066666666661</v>
          </cell>
        </row>
        <row r="136">
          <cell r="J136" t="str">
            <v>Medellín</v>
          </cell>
          <cell r="K136">
            <v>233.36433333333332</v>
          </cell>
          <cell r="L136">
            <v>307.78433333333334</v>
          </cell>
          <cell r="M136">
            <v>265.17099999999999</v>
          </cell>
          <cell r="N136">
            <v>243.59666666666666</v>
          </cell>
          <cell r="O136">
            <v>250.55500000000001</v>
          </cell>
        </row>
        <row r="137">
          <cell r="J137" t="str">
            <v>Cali</v>
          </cell>
          <cell r="K137">
            <v>131.63066666666668</v>
          </cell>
          <cell r="L137">
            <v>170.89966666666669</v>
          </cell>
          <cell r="M137">
            <v>167.34766666666667</v>
          </cell>
          <cell r="N137">
            <v>201.19433333333336</v>
          </cell>
          <cell r="O137">
            <v>188.256</v>
          </cell>
        </row>
        <row r="138">
          <cell r="J138" t="str">
            <v>Cúcuta</v>
          </cell>
          <cell r="K138">
            <v>36.843333333333334</v>
          </cell>
          <cell r="L138">
            <v>45.531666666666666</v>
          </cell>
          <cell r="M138">
            <v>61.027999999999999</v>
          </cell>
          <cell r="N138">
            <v>73.632999999999996</v>
          </cell>
          <cell r="O138">
            <v>70.811333333333337</v>
          </cell>
        </row>
        <row r="139">
          <cell r="J139" t="str">
            <v>Bucaramanga</v>
          </cell>
          <cell r="K139">
            <v>48.521666666666668</v>
          </cell>
          <cell r="L139">
            <v>57.297666666666665</v>
          </cell>
          <cell r="M139">
            <v>68.84899999999999</v>
          </cell>
          <cell r="N139">
            <v>62.515000000000001</v>
          </cell>
          <cell r="O139">
            <v>67.714666666666673</v>
          </cell>
        </row>
        <row r="140">
          <cell r="J140" t="str">
            <v>Barranquilla</v>
          </cell>
          <cell r="K140">
            <v>82.191666666666677</v>
          </cell>
          <cell r="L140">
            <v>83.215000000000003</v>
          </cell>
          <cell r="M140">
            <v>73.984999999999999</v>
          </cell>
          <cell r="N140">
            <v>73.953666666666663</v>
          </cell>
          <cell r="O140">
            <v>60.603000000000002</v>
          </cell>
        </row>
        <row r="141">
          <cell r="J141" t="str">
            <v>Pereira</v>
          </cell>
          <cell r="K141">
            <v>40.229000000000006</v>
          </cell>
          <cell r="L141">
            <v>49.127000000000002</v>
          </cell>
          <cell r="M141">
            <v>67.462666666666664</v>
          </cell>
          <cell r="N141">
            <v>61.313000000000009</v>
          </cell>
          <cell r="O141">
            <v>55.408666666666669</v>
          </cell>
        </row>
        <row r="142">
          <cell r="J142" t="str">
            <v>Ibagué</v>
          </cell>
          <cell r="K142">
            <v>52.102666666666664</v>
          </cell>
          <cell r="L142">
            <v>52.157999999999994</v>
          </cell>
          <cell r="M142">
            <v>45.294666666666664</v>
          </cell>
          <cell r="N142">
            <v>53.468333333333334</v>
          </cell>
          <cell r="O142">
            <v>46.390999999999998</v>
          </cell>
        </row>
        <row r="143">
          <cell r="J143" t="str">
            <v>Cartagena</v>
          </cell>
          <cell r="K143">
            <v>46.668666666666667</v>
          </cell>
          <cell r="L143">
            <v>51.267666666666663</v>
          </cell>
          <cell r="M143">
            <v>49.012333333333338</v>
          </cell>
          <cell r="N143">
            <v>49.056666666666665</v>
          </cell>
          <cell r="O143">
            <v>45.669000000000004</v>
          </cell>
        </row>
        <row r="144">
          <cell r="J144" t="str">
            <v>Villavicencio</v>
          </cell>
          <cell r="K144">
            <v>24.369666666666664</v>
          </cell>
          <cell r="L144">
            <v>24.491666666666664</v>
          </cell>
          <cell r="M144">
            <v>25.814000000000004</v>
          </cell>
          <cell r="N144">
            <v>30.727</v>
          </cell>
          <cell r="O144">
            <v>27.415666666666667</v>
          </cell>
        </row>
        <row r="145">
          <cell r="J145" t="str">
            <v>Manizales</v>
          </cell>
          <cell r="K145">
            <v>24.540333333333333</v>
          </cell>
          <cell r="L145">
            <v>27.954666666666668</v>
          </cell>
          <cell r="M145">
            <v>34.137666666666668</v>
          </cell>
          <cell r="N145">
            <v>33.526333333333334</v>
          </cell>
          <cell r="O145">
            <v>26.233666666666664</v>
          </cell>
        </row>
        <row r="146">
          <cell r="J146" t="str">
            <v>Pasto</v>
          </cell>
          <cell r="K146">
            <v>23.807666666666666</v>
          </cell>
          <cell r="L146">
            <v>26.938333333333333</v>
          </cell>
          <cell r="M146">
            <v>31.357333333333333</v>
          </cell>
          <cell r="N146">
            <v>29.27</v>
          </cell>
          <cell r="O146">
            <v>25.608666666666668</v>
          </cell>
        </row>
        <row r="147">
          <cell r="J147" t="str">
            <v>Armenia</v>
          </cell>
          <cell r="K147">
            <v>18.576999999999998</v>
          </cell>
          <cell r="L147">
            <v>23.028333333333336</v>
          </cell>
          <cell r="M147">
            <v>23.683333333333337</v>
          </cell>
          <cell r="N147">
            <v>27.035333333333337</v>
          </cell>
          <cell r="O147">
            <v>23.135666666666665</v>
          </cell>
        </row>
        <row r="148">
          <cell r="J148" t="str">
            <v>Popayán</v>
          </cell>
          <cell r="K148">
            <v>26.006666666666664</v>
          </cell>
          <cell r="L148">
            <v>24.799000000000003</v>
          </cell>
          <cell r="M148">
            <v>22.895333333333337</v>
          </cell>
          <cell r="N148">
            <v>21.411000000000001</v>
          </cell>
          <cell r="O148">
            <v>22.409333333333336</v>
          </cell>
        </row>
        <row r="149">
          <cell r="J149" t="str">
            <v>Montería</v>
          </cell>
          <cell r="K149">
            <v>22.602333333333334</v>
          </cell>
          <cell r="L149">
            <v>25.054666666666666</v>
          </cell>
          <cell r="M149">
            <v>27.186666666666667</v>
          </cell>
          <cell r="N149">
            <v>26.779666666666667</v>
          </cell>
          <cell r="O149">
            <v>22.377666666666666</v>
          </cell>
        </row>
        <row r="150">
          <cell r="J150" t="str">
            <v>Santa Marta</v>
          </cell>
          <cell r="K150">
            <v>18.63</v>
          </cell>
          <cell r="L150">
            <v>20.611333333333334</v>
          </cell>
          <cell r="M150">
            <v>15.835666666666668</v>
          </cell>
          <cell r="N150">
            <v>20.074000000000002</v>
          </cell>
          <cell r="O150">
            <v>21.963666666666665</v>
          </cell>
        </row>
        <row r="151">
          <cell r="J151" t="str">
            <v>Neiva</v>
          </cell>
          <cell r="K151">
            <v>21.812333333333331</v>
          </cell>
          <cell r="L151">
            <v>24.817666666666668</v>
          </cell>
          <cell r="M151">
            <v>24.453666666666663</v>
          </cell>
          <cell r="N151">
            <v>23.497666666666664</v>
          </cell>
          <cell r="O151">
            <v>21.362666666666669</v>
          </cell>
        </row>
        <row r="152">
          <cell r="J152" t="str">
            <v>Valledupar</v>
          </cell>
          <cell r="K152">
            <v>21.024666666666665</v>
          </cell>
          <cell r="L152">
            <v>17.625333333333334</v>
          </cell>
          <cell r="M152">
            <v>21.072666666666667</v>
          </cell>
          <cell r="N152">
            <v>22.539666666666665</v>
          </cell>
          <cell r="O152">
            <v>20.043333333333333</v>
          </cell>
        </row>
        <row r="153">
          <cell r="J153" t="str">
            <v>Sincelejo</v>
          </cell>
          <cell r="K153">
            <v>12.551</v>
          </cell>
          <cell r="L153">
            <v>12.263666666666666</v>
          </cell>
          <cell r="M153">
            <v>11.247</v>
          </cell>
          <cell r="N153">
            <v>16.597666666666665</v>
          </cell>
          <cell r="O153">
            <v>15.728999999999999</v>
          </cell>
        </row>
        <row r="154">
          <cell r="J154" t="str">
            <v>Riohacha</v>
          </cell>
          <cell r="K154">
            <v>14.095333333333334</v>
          </cell>
          <cell r="L154">
            <v>13.026333333333334</v>
          </cell>
          <cell r="M154">
            <v>12.321</v>
          </cell>
          <cell r="N154">
            <v>9.7073333333333327</v>
          </cell>
          <cell r="O154">
            <v>12.173666666666668</v>
          </cell>
        </row>
        <row r="155">
          <cell r="J155" t="str">
            <v>Tunja</v>
          </cell>
          <cell r="K155">
            <v>10.476333333333335</v>
          </cell>
          <cell r="L155">
            <v>11.074</v>
          </cell>
          <cell r="M155">
            <v>11.530333333333331</v>
          </cell>
          <cell r="N155">
            <v>10.689333333333332</v>
          </cell>
          <cell r="O155">
            <v>10.350333333333333</v>
          </cell>
        </row>
        <row r="156">
          <cell r="J156" t="str">
            <v>Quibdó</v>
          </cell>
          <cell r="K156">
            <v>8.5086666666666666</v>
          </cell>
          <cell r="L156">
            <v>8.5703333333333322</v>
          </cell>
          <cell r="M156">
            <v>7.3949999999999996</v>
          </cell>
          <cell r="N156">
            <v>10.794333333333332</v>
          </cell>
          <cell r="O156">
            <v>9.39</v>
          </cell>
        </row>
        <row r="157">
          <cell r="J157" t="str">
            <v>Florencia</v>
          </cell>
          <cell r="K157">
            <v>9.6293333333333333</v>
          </cell>
          <cell r="L157">
            <v>8.1716666666666669</v>
          </cell>
          <cell r="M157">
            <v>8.4860000000000007</v>
          </cell>
          <cell r="N157">
            <v>8.950333333333333</v>
          </cell>
          <cell r="O157">
            <v>9.1396666666666668</v>
          </cell>
        </row>
        <row r="158">
          <cell r="J158" t="str">
            <v>San Andrés</v>
          </cell>
          <cell r="K158">
            <v>2.1203333333333334</v>
          </cell>
          <cell r="L158">
            <v>2.2966666666666664</v>
          </cell>
          <cell r="M158">
            <v>2.6646666666666667</v>
          </cell>
          <cell r="N158">
            <v>2.1203333333333334</v>
          </cell>
        </row>
        <row r="166">
          <cell r="J166" t="str">
            <v>Colombia</v>
          </cell>
          <cell r="K166">
            <v>2203.9699999999998</v>
          </cell>
          <cell r="L166">
            <v>2426.701333333333</v>
          </cell>
          <cell r="M166">
            <v>2594.6783333333333</v>
          </cell>
          <cell r="N166">
            <v>2535.3776666666668</v>
          </cell>
          <cell r="O166">
            <v>2471.2603333333332</v>
          </cell>
        </row>
        <row r="167">
          <cell r="J167" t="str">
            <v>Bogotá</v>
          </cell>
          <cell r="K167">
            <v>397.21366666666671</v>
          </cell>
          <cell r="L167">
            <v>451.85599999999999</v>
          </cell>
          <cell r="M167">
            <v>477.08666666666659</v>
          </cell>
          <cell r="N167">
            <v>474.04400000000004</v>
          </cell>
          <cell r="O167">
            <v>439.27566666666667</v>
          </cell>
        </row>
        <row r="168">
          <cell r="J168" t="str">
            <v>Medellín</v>
          </cell>
          <cell r="K168">
            <v>219.91966666666667</v>
          </cell>
          <cell r="L168">
            <v>279.90600000000001</v>
          </cell>
          <cell r="M168">
            <v>251.05966666666669</v>
          </cell>
          <cell r="N168">
            <v>229.03466666666668</v>
          </cell>
          <cell r="O168">
            <v>233.14333333333335</v>
          </cell>
        </row>
        <row r="169">
          <cell r="J169" t="str">
            <v>Cali</v>
          </cell>
          <cell r="K169">
            <v>122.61233333333332</v>
          </cell>
          <cell r="L169">
            <v>157.56466666666665</v>
          </cell>
          <cell r="M169">
            <v>155.95500000000001</v>
          </cell>
          <cell r="N169">
            <v>188.59433333333334</v>
          </cell>
          <cell r="O169">
            <v>176.95933333333335</v>
          </cell>
        </row>
        <row r="170">
          <cell r="J170" t="str">
            <v>Cúcuta</v>
          </cell>
          <cell r="K170">
            <v>35.408999999999999</v>
          </cell>
          <cell r="L170">
            <v>42.703000000000003</v>
          </cell>
          <cell r="M170">
            <v>57.877333333333333</v>
          </cell>
          <cell r="N170">
            <v>69.629000000000005</v>
          </cell>
          <cell r="O170">
            <v>68.186333333333323</v>
          </cell>
        </row>
        <row r="171">
          <cell r="J171" t="str">
            <v>Bucaramanga</v>
          </cell>
          <cell r="K171">
            <v>46.404666666666664</v>
          </cell>
          <cell r="L171">
            <v>51.784666666666659</v>
          </cell>
          <cell r="M171">
            <v>65.523333333333326</v>
          </cell>
          <cell r="N171">
            <v>59.260666666666673</v>
          </cell>
          <cell r="O171">
            <v>65.962666666666664</v>
          </cell>
        </row>
        <row r="172">
          <cell r="J172" t="str">
            <v>Barranquilla</v>
          </cell>
          <cell r="K172">
            <v>78.49166666666666</v>
          </cell>
          <cell r="L172">
            <v>78.184333333333328</v>
          </cell>
          <cell r="M172">
            <v>69.303000000000011</v>
          </cell>
          <cell r="N172">
            <v>69.85199999999999</v>
          </cell>
          <cell r="O172">
            <v>57.903333333333336</v>
          </cell>
        </row>
        <row r="173">
          <cell r="J173" t="str">
            <v>Pereira</v>
          </cell>
          <cell r="K173">
            <v>37.633666666666663</v>
          </cell>
          <cell r="L173">
            <v>47.335666666666668</v>
          </cell>
          <cell r="M173">
            <v>64.727666666666664</v>
          </cell>
          <cell r="N173">
            <v>59.362666666666662</v>
          </cell>
          <cell r="O173">
            <v>52.382000000000005</v>
          </cell>
        </row>
        <row r="174">
          <cell r="J174" t="str">
            <v>Cartagena</v>
          </cell>
          <cell r="K174">
            <v>43.848333333333329</v>
          </cell>
          <cell r="L174">
            <v>49.119333333333337</v>
          </cell>
          <cell r="M174">
            <v>47.239666666666665</v>
          </cell>
          <cell r="N174">
            <v>45.873666666666672</v>
          </cell>
          <cell r="O174">
            <v>43.122999999999998</v>
          </cell>
        </row>
        <row r="175">
          <cell r="J175" t="str">
            <v>Ibagué</v>
          </cell>
          <cell r="K175">
            <v>49.647666666666673</v>
          </cell>
          <cell r="L175">
            <v>50.277333333333331</v>
          </cell>
          <cell r="M175">
            <v>43.853333333333332</v>
          </cell>
          <cell r="N175">
            <v>49.239666666666665</v>
          </cell>
          <cell r="O175">
            <v>42.919333333333334</v>
          </cell>
        </row>
        <row r="176">
          <cell r="J176" t="str">
            <v>Villavicencio</v>
          </cell>
          <cell r="K176">
            <v>22.995666666666665</v>
          </cell>
          <cell r="L176">
            <v>23.967333333333332</v>
          </cell>
          <cell r="M176">
            <v>25.028999999999996</v>
          </cell>
          <cell r="N176">
            <v>30.192666666666668</v>
          </cell>
          <cell r="O176">
            <v>26.611999999999998</v>
          </cell>
        </row>
        <row r="177">
          <cell r="J177" t="str">
            <v>Pasto</v>
          </cell>
          <cell r="K177">
            <v>23.418000000000003</v>
          </cell>
          <cell r="L177">
            <v>26.283333333333331</v>
          </cell>
          <cell r="M177">
            <v>30.384666666666664</v>
          </cell>
          <cell r="N177">
            <v>27.936666666666667</v>
          </cell>
          <cell r="O177">
            <v>24.453333333333333</v>
          </cell>
        </row>
        <row r="178">
          <cell r="J178" t="str">
            <v>Manizales</v>
          </cell>
          <cell r="K178">
            <v>23.015333333333334</v>
          </cell>
          <cell r="L178">
            <v>26.273666666666667</v>
          </cell>
          <cell r="M178">
            <v>32.110666666666667</v>
          </cell>
          <cell r="N178">
            <v>30.903999999999996</v>
          </cell>
          <cell r="O178">
            <v>23.793666666666667</v>
          </cell>
        </row>
        <row r="179">
          <cell r="J179" t="str">
            <v>Armenia</v>
          </cell>
          <cell r="K179">
            <v>16.421333333333333</v>
          </cell>
          <cell r="L179">
            <v>21.609666666666669</v>
          </cell>
          <cell r="M179">
            <v>22.052000000000003</v>
          </cell>
          <cell r="N179">
            <v>25.791666666666668</v>
          </cell>
          <cell r="O179">
            <v>22.104333333333333</v>
          </cell>
        </row>
        <row r="180">
          <cell r="J180" t="str">
            <v>Popayán</v>
          </cell>
          <cell r="K180">
            <v>25.53833333333333</v>
          </cell>
          <cell r="L180">
            <v>24.293000000000003</v>
          </cell>
          <cell r="M180">
            <v>22.345333333333333</v>
          </cell>
          <cell r="N180">
            <v>20.900666666666666</v>
          </cell>
          <cell r="O180">
            <v>21.897333333333336</v>
          </cell>
        </row>
        <row r="181">
          <cell r="J181" t="str">
            <v>Montería</v>
          </cell>
          <cell r="K181">
            <v>22.103666666666665</v>
          </cell>
          <cell r="L181">
            <v>24.092333333333332</v>
          </cell>
          <cell r="M181">
            <v>26.583333333333332</v>
          </cell>
          <cell r="N181">
            <v>25.789666666666665</v>
          </cell>
          <cell r="O181">
            <v>21.678333333333331</v>
          </cell>
        </row>
        <row r="182">
          <cell r="J182" t="str">
            <v>Santa Marta</v>
          </cell>
          <cell r="K182">
            <v>17.616000000000003</v>
          </cell>
          <cell r="L182">
            <v>19.631</v>
          </cell>
          <cell r="M182">
            <v>14.761666666666665</v>
          </cell>
          <cell r="N182">
            <v>18.3</v>
          </cell>
          <cell r="O182">
            <v>20.451666666666668</v>
          </cell>
        </row>
        <row r="183">
          <cell r="J183" t="str">
            <v>Neiva</v>
          </cell>
          <cell r="K183">
            <v>20.335666666666668</v>
          </cell>
          <cell r="L183">
            <v>23.120333333333335</v>
          </cell>
          <cell r="M183">
            <v>23.185666666666666</v>
          </cell>
          <cell r="N183">
            <v>22.2</v>
          </cell>
          <cell r="O183">
            <v>19.997666666666664</v>
          </cell>
        </row>
        <row r="184">
          <cell r="J184" t="str">
            <v>Valledupar</v>
          </cell>
          <cell r="K184">
            <v>19.872333333333334</v>
          </cell>
          <cell r="L184">
            <v>16.731999999999999</v>
          </cell>
          <cell r="M184">
            <v>20.238333333333333</v>
          </cell>
          <cell r="N184">
            <v>20.46166666666667</v>
          </cell>
          <cell r="O184">
            <v>19.210666666666665</v>
          </cell>
        </row>
        <row r="185">
          <cell r="J185" t="str">
            <v>Sincelejo</v>
          </cell>
          <cell r="K185">
            <v>11.421999999999999</v>
          </cell>
          <cell r="L185">
            <v>10.978333333333333</v>
          </cell>
          <cell r="M185">
            <v>10.712666666666669</v>
          </cell>
          <cell r="N185">
            <v>15.97</v>
          </cell>
          <cell r="O185">
            <v>14.859666666666667</v>
          </cell>
        </row>
        <row r="186">
          <cell r="J186" t="str">
            <v>Riohacha</v>
          </cell>
          <cell r="K186">
            <v>12.814666666666668</v>
          </cell>
          <cell r="L186">
            <v>11.960666666666667</v>
          </cell>
          <cell r="M186">
            <v>11.668999999999999</v>
          </cell>
          <cell r="N186">
            <v>9.3140000000000001</v>
          </cell>
          <cell r="O186">
            <v>11.327333333333334</v>
          </cell>
        </row>
        <row r="187">
          <cell r="J187" t="str">
            <v>Tunja</v>
          </cell>
          <cell r="K187">
            <v>10.026333333333334</v>
          </cell>
          <cell r="L187">
            <v>10.717333333333334</v>
          </cell>
          <cell r="M187">
            <v>11.214</v>
          </cell>
          <cell r="N187">
            <v>10.511000000000001</v>
          </cell>
          <cell r="O187">
            <v>10.350333333333333</v>
          </cell>
        </row>
        <row r="188">
          <cell r="J188" t="str">
            <v>Florencia</v>
          </cell>
          <cell r="K188">
            <v>9.1663333333333341</v>
          </cell>
          <cell r="L188">
            <v>7.8166666666666664</v>
          </cell>
          <cell r="M188">
            <v>8.1626666666666665</v>
          </cell>
          <cell r="N188">
            <v>8.9013333333333335</v>
          </cell>
          <cell r="O188">
            <v>8.8960000000000008</v>
          </cell>
        </row>
        <row r="189">
          <cell r="J189" t="str">
            <v>Quibdó</v>
          </cell>
          <cell r="K189">
            <v>7.2856666666666667</v>
          </cell>
          <cell r="L189">
            <v>7.5826666666666673</v>
          </cell>
          <cell r="M189">
            <v>6.7770000000000001</v>
          </cell>
          <cell r="N189">
            <v>9.4906666666666677</v>
          </cell>
          <cell r="O189">
            <v>8.8170000000000002</v>
          </cell>
        </row>
        <row r="190">
          <cell r="J190" t="str">
            <v>San Andrés</v>
          </cell>
          <cell r="K190">
            <v>1.91</v>
          </cell>
          <cell r="L190">
            <v>2.1523333333333334</v>
          </cell>
          <cell r="M190">
            <v>2.6006666666666671</v>
          </cell>
          <cell r="N190">
            <v>2.0566666666666666</v>
          </cell>
        </row>
        <row r="198">
          <cell r="J198" t="str">
            <v>Colombia</v>
          </cell>
          <cell r="K198">
            <v>171.42866666666666</v>
          </cell>
          <cell r="L198">
            <v>183.38400000000001</v>
          </cell>
          <cell r="M198">
            <v>187.42866666666666</v>
          </cell>
          <cell r="N198">
            <v>182.14766666666665</v>
          </cell>
          <cell r="O198">
            <v>169.72366666666665</v>
          </cell>
        </row>
        <row r="199">
          <cell r="J199" t="str">
            <v>Bogotá</v>
          </cell>
          <cell r="K199">
            <v>21.103999999999999</v>
          </cell>
          <cell r="L199">
            <v>18.513000000000002</v>
          </cell>
          <cell r="M199">
            <v>27.677333333333333</v>
          </cell>
          <cell r="N199">
            <v>14.654666666666666</v>
          </cell>
          <cell r="O199">
            <v>24.495000000000001</v>
          </cell>
        </row>
        <row r="200">
          <cell r="J200" t="str">
            <v>Medellín</v>
          </cell>
          <cell r="K200">
            <v>13.444666666666668</v>
          </cell>
          <cell r="L200">
            <v>27.87833333333333</v>
          </cell>
          <cell r="M200">
            <v>14.111666666666666</v>
          </cell>
          <cell r="N200">
            <v>14.561999999999999</v>
          </cell>
          <cell r="O200">
            <v>17.411666666666665</v>
          </cell>
        </row>
        <row r="201">
          <cell r="J201" t="str">
            <v>Cali</v>
          </cell>
          <cell r="K201">
            <v>9.0186666666666664</v>
          </cell>
          <cell r="L201">
            <v>13.335000000000001</v>
          </cell>
          <cell r="M201">
            <v>11.392666666666665</v>
          </cell>
          <cell r="N201">
            <v>12.600666666666667</v>
          </cell>
          <cell r="O201">
            <v>11.296333333333331</v>
          </cell>
        </row>
        <row r="202">
          <cell r="J202" t="str">
            <v>Ibagué</v>
          </cell>
          <cell r="K202">
            <v>2.4550000000000001</v>
          </cell>
          <cell r="L202">
            <v>1.8806666666666667</v>
          </cell>
          <cell r="M202">
            <v>1.4413333333333334</v>
          </cell>
          <cell r="N202">
            <v>4.2293333333333329</v>
          </cell>
          <cell r="O202">
            <v>3.4710000000000001</v>
          </cell>
        </row>
        <row r="203">
          <cell r="J203" t="str">
            <v>Pereira</v>
          </cell>
          <cell r="K203">
            <v>2.5950000000000002</v>
          </cell>
          <cell r="L203">
            <v>1.7913333333333334</v>
          </cell>
          <cell r="M203">
            <v>2.7353333333333332</v>
          </cell>
          <cell r="N203">
            <v>1.950333333333333</v>
          </cell>
          <cell r="O203">
            <v>3.0266666666666668</v>
          </cell>
        </row>
        <row r="204">
          <cell r="J204" t="str">
            <v>Barranquilla</v>
          </cell>
          <cell r="K204">
            <v>3.7</v>
          </cell>
          <cell r="L204">
            <v>5.0303333333333331</v>
          </cell>
          <cell r="M204">
            <v>4.6819999999999995</v>
          </cell>
          <cell r="N204">
            <v>4.1016666666666666</v>
          </cell>
          <cell r="O204">
            <v>2.6996666666666669</v>
          </cell>
        </row>
        <row r="205">
          <cell r="J205" t="str">
            <v>Cúcuta</v>
          </cell>
          <cell r="K205">
            <v>1.4336666666666666</v>
          </cell>
          <cell r="L205">
            <v>2.8286666666666669</v>
          </cell>
          <cell r="M205">
            <v>3.1503333333333328</v>
          </cell>
          <cell r="N205">
            <v>4.0039999999999996</v>
          </cell>
          <cell r="O205">
            <v>2.625</v>
          </cell>
        </row>
        <row r="206">
          <cell r="J206" t="str">
            <v>Cartagena</v>
          </cell>
          <cell r="K206">
            <v>2.8210000000000002</v>
          </cell>
          <cell r="L206">
            <v>2.1483333333333334</v>
          </cell>
          <cell r="M206">
            <v>1.7729999999999999</v>
          </cell>
          <cell r="N206">
            <v>3.1833333333333336</v>
          </cell>
          <cell r="O206">
            <v>2.5459999999999998</v>
          </cell>
        </row>
        <row r="207">
          <cell r="J207" t="str">
            <v>Manizales</v>
          </cell>
          <cell r="K207">
            <v>1.5249999999999999</v>
          </cell>
          <cell r="L207">
            <v>1.681</v>
          </cell>
          <cell r="M207">
            <v>2.0263333333333335</v>
          </cell>
          <cell r="N207">
            <v>2.6219999999999999</v>
          </cell>
          <cell r="O207">
            <v>2.44</v>
          </cell>
        </row>
        <row r="208">
          <cell r="J208" t="str">
            <v>Bucaramanga</v>
          </cell>
          <cell r="K208">
            <v>2.117</v>
          </cell>
          <cell r="L208">
            <v>5.512666666666667</v>
          </cell>
          <cell r="M208">
            <v>3.3256666666666668</v>
          </cell>
          <cell r="N208">
            <v>3.2549999999999999</v>
          </cell>
          <cell r="O208">
            <v>1.752</v>
          </cell>
        </row>
        <row r="209">
          <cell r="J209" t="str">
            <v>Santa Marta</v>
          </cell>
          <cell r="K209">
            <v>1.0136666666666667</v>
          </cell>
          <cell r="L209">
            <v>0.98033333333333328</v>
          </cell>
          <cell r="M209">
            <v>1.0740000000000001</v>
          </cell>
          <cell r="N209">
            <v>1.774</v>
          </cell>
          <cell r="O209">
            <v>1.5123333333333333</v>
          </cell>
        </row>
        <row r="210">
          <cell r="J210" t="str">
            <v>Neiva</v>
          </cell>
          <cell r="K210">
            <v>1.4766666666666666</v>
          </cell>
          <cell r="L210">
            <v>1.6973333333333331</v>
          </cell>
          <cell r="M210">
            <v>1.2676666666666667</v>
          </cell>
          <cell r="N210">
            <v>1.298</v>
          </cell>
          <cell r="O210">
            <v>1.3653333333333333</v>
          </cell>
        </row>
        <row r="211">
          <cell r="J211" t="str">
            <v>Pasto</v>
          </cell>
          <cell r="K211">
            <v>0.38966666666666666</v>
          </cell>
          <cell r="L211">
            <v>0.65500000000000003</v>
          </cell>
          <cell r="M211">
            <v>0.97299999999999986</v>
          </cell>
          <cell r="N211">
            <v>1.3333333333333333</v>
          </cell>
          <cell r="O211">
            <v>1.1553333333333333</v>
          </cell>
        </row>
        <row r="212">
          <cell r="J212" t="str">
            <v>Armenia</v>
          </cell>
          <cell r="K212">
            <v>2.1553333333333331</v>
          </cell>
          <cell r="L212">
            <v>1.4183333333333332</v>
          </cell>
          <cell r="M212">
            <v>1.6316666666666666</v>
          </cell>
          <cell r="N212">
            <v>1.244</v>
          </cell>
          <cell r="O212">
            <v>1.0309999999999999</v>
          </cell>
        </row>
        <row r="213">
          <cell r="J213" t="str">
            <v>Sincelejo</v>
          </cell>
          <cell r="K213">
            <v>1.1286666666666667</v>
          </cell>
          <cell r="L213">
            <v>1.2853333333333332</v>
          </cell>
          <cell r="M213">
            <v>0.53466666666666662</v>
          </cell>
          <cell r="N213">
            <v>0.62733333333333341</v>
          </cell>
          <cell r="O213">
            <v>0.86933333333333318</v>
          </cell>
        </row>
        <row r="214">
          <cell r="J214" t="str">
            <v>Riohacha</v>
          </cell>
          <cell r="K214">
            <v>1.2810000000000001</v>
          </cell>
          <cell r="L214">
            <v>1.0660000000000001</v>
          </cell>
          <cell r="M214">
            <v>0.65166666666666673</v>
          </cell>
          <cell r="N214">
            <v>0.39299999999999996</v>
          </cell>
          <cell r="O214">
            <v>0.84633333333333338</v>
          </cell>
        </row>
        <row r="215">
          <cell r="J215" t="str">
            <v>Valledupar</v>
          </cell>
          <cell r="K215">
            <v>1.1530000000000002</v>
          </cell>
          <cell r="L215">
            <v>0.89300000000000013</v>
          </cell>
          <cell r="M215">
            <v>0.83466666666666678</v>
          </cell>
          <cell r="N215">
            <v>2.0779999999999998</v>
          </cell>
          <cell r="O215">
            <v>0.83299999999999985</v>
          </cell>
        </row>
        <row r="216">
          <cell r="J216" t="str">
            <v>Villavicencio</v>
          </cell>
          <cell r="K216">
            <v>1.3739999999999999</v>
          </cell>
          <cell r="L216">
            <v>0.52433333333333332</v>
          </cell>
          <cell r="M216">
            <v>0.78500000000000003</v>
          </cell>
          <cell r="N216">
            <v>0.53500000000000003</v>
          </cell>
          <cell r="O216">
            <v>0.80366666666666664</v>
          </cell>
        </row>
        <row r="217">
          <cell r="J217" t="str">
            <v>Montería</v>
          </cell>
          <cell r="K217">
            <v>0.49866666666666665</v>
          </cell>
          <cell r="L217">
            <v>0.96233333333333337</v>
          </cell>
          <cell r="M217">
            <v>0.60266666666666657</v>
          </cell>
          <cell r="N217">
            <v>0.98966666666666658</v>
          </cell>
          <cell r="O217">
            <v>0.69966666666666677</v>
          </cell>
        </row>
        <row r="218">
          <cell r="J218" t="str">
            <v>Quibdó</v>
          </cell>
          <cell r="K218">
            <v>1.2233333333333334</v>
          </cell>
          <cell r="L218">
            <v>0.98733333333333329</v>
          </cell>
          <cell r="M218">
            <v>0.61799999999999999</v>
          </cell>
          <cell r="N218">
            <v>1.3030000000000002</v>
          </cell>
          <cell r="O218">
            <v>0.57333333333333336</v>
          </cell>
        </row>
        <row r="219">
          <cell r="J219" t="str">
            <v>Popayán</v>
          </cell>
          <cell r="K219">
            <v>0.46866666666666673</v>
          </cell>
          <cell r="L219">
            <v>0.50600000000000001</v>
          </cell>
          <cell r="M219">
            <v>0.54966666666666664</v>
          </cell>
          <cell r="N219">
            <v>0.51033333333333331</v>
          </cell>
          <cell r="O219">
            <v>0.51200000000000001</v>
          </cell>
        </row>
        <row r="220">
          <cell r="J220" t="str">
            <v>Florencia</v>
          </cell>
          <cell r="K220">
            <v>0.46300000000000002</v>
          </cell>
          <cell r="L220">
            <v>0.35499999999999998</v>
          </cell>
          <cell r="M220">
            <v>0.32366666666666671</v>
          </cell>
          <cell r="N220">
            <v>4.8999999999999995E-2</v>
          </cell>
          <cell r="O220">
            <v>0.2436666666666667</v>
          </cell>
        </row>
        <row r="221">
          <cell r="J221" t="str">
            <v>Tunja</v>
          </cell>
          <cell r="K221">
            <v>0.44966666666666671</v>
          </cell>
          <cell r="L221">
            <v>0.35666666666666669</v>
          </cell>
          <cell r="M221">
            <v>0.31600000000000006</v>
          </cell>
          <cell r="N221">
            <v>0.17833333333333334</v>
          </cell>
          <cell r="O221">
            <v>0</v>
          </cell>
        </row>
        <row r="222">
          <cell r="J222" t="str">
            <v>San Andrés</v>
          </cell>
          <cell r="K222">
            <v>0.21</v>
          </cell>
          <cell r="L222">
            <v>0.14433333333333334</v>
          </cell>
          <cell r="M222">
            <v>6.4333333333333326E-2</v>
          </cell>
          <cell r="N222">
            <v>6.3666666666666663E-2</v>
          </cell>
        </row>
        <row r="230">
          <cell r="J230" t="str">
            <v>Armenia</v>
          </cell>
          <cell r="K230">
            <v>97.469000000000008</v>
          </cell>
          <cell r="L230">
            <v>102.13233333333334</v>
          </cell>
          <cell r="M230">
            <v>92.353666666666655</v>
          </cell>
          <cell r="N230">
            <v>91.293999999999997</v>
          </cell>
          <cell r="O230">
            <v>84.239666666666665</v>
          </cell>
        </row>
        <row r="231">
          <cell r="J231" t="str">
            <v>Bogotá</v>
          </cell>
          <cell r="K231">
            <v>1910.9780000000001</v>
          </cell>
          <cell r="L231">
            <v>1969.9560000000001</v>
          </cell>
          <cell r="M231">
            <v>1925.682</v>
          </cell>
          <cell r="N231">
            <v>1802.1843333333334</v>
          </cell>
          <cell r="O231">
            <v>1740.6846666666668</v>
          </cell>
        </row>
        <row r="232">
          <cell r="J232" t="str">
            <v>Cartagena</v>
          </cell>
          <cell r="K232">
            <v>311.19133333333326</v>
          </cell>
          <cell r="L232">
            <v>296.75733333333329</v>
          </cell>
          <cell r="M232">
            <v>302.82333333333332</v>
          </cell>
          <cell r="N232">
            <v>301.76033333333334</v>
          </cell>
          <cell r="O232">
            <v>283.53733333333332</v>
          </cell>
        </row>
        <row r="233">
          <cell r="J233" t="str">
            <v>Florencia</v>
          </cell>
          <cell r="K233">
            <v>39.360999999999997</v>
          </cell>
          <cell r="L233">
            <v>43.31033333333334</v>
          </cell>
          <cell r="M233">
            <v>42.69466666666667</v>
          </cell>
          <cell r="N233">
            <v>42.302333333333337</v>
          </cell>
          <cell r="O233">
            <v>41.271333333333331</v>
          </cell>
        </row>
        <row r="234">
          <cell r="J234" t="str">
            <v>Ibagué</v>
          </cell>
          <cell r="K234">
            <v>116.76933333333334</v>
          </cell>
          <cell r="L234">
            <v>120.42733333333335</v>
          </cell>
          <cell r="M234">
            <v>130.61600000000001</v>
          </cell>
          <cell r="N234">
            <v>123.39866666666667</v>
          </cell>
          <cell r="O234">
            <v>125.86966666666666</v>
          </cell>
        </row>
        <row r="235">
          <cell r="J235" t="str">
            <v>Montería</v>
          </cell>
          <cell r="K235">
            <v>78.830333333333328</v>
          </cell>
          <cell r="L235">
            <v>77.815333333333328</v>
          </cell>
          <cell r="M235">
            <v>84.97399999999999</v>
          </cell>
          <cell r="N235">
            <v>77.334999999999994</v>
          </cell>
          <cell r="O235">
            <v>81.028666666666666</v>
          </cell>
        </row>
        <row r="236">
          <cell r="J236" t="str">
            <v>Neiva</v>
          </cell>
          <cell r="K236">
            <v>83.00233333333334</v>
          </cell>
          <cell r="L236">
            <v>89.388333333333321</v>
          </cell>
          <cell r="M236">
            <v>86.704999999999998</v>
          </cell>
          <cell r="N236">
            <v>86.651333333333341</v>
          </cell>
          <cell r="O236">
            <v>86.343999999999994</v>
          </cell>
        </row>
        <row r="237">
          <cell r="J237" t="str">
            <v>Pasto</v>
          </cell>
          <cell r="K237">
            <v>97.545666666666662</v>
          </cell>
          <cell r="L237">
            <v>101.10599999999999</v>
          </cell>
          <cell r="M237">
            <v>88.068666666666672</v>
          </cell>
          <cell r="N237">
            <v>93.144999999999996</v>
          </cell>
          <cell r="O237">
            <v>94.116666666666674</v>
          </cell>
        </row>
        <row r="238">
          <cell r="J238" t="str">
            <v>Popayán</v>
          </cell>
          <cell r="K238">
            <v>72.125666666666675</v>
          </cell>
          <cell r="L238">
            <v>80.406000000000006</v>
          </cell>
          <cell r="M238">
            <v>79.483666666666664</v>
          </cell>
          <cell r="N238">
            <v>82.23599999999999</v>
          </cell>
          <cell r="O238">
            <v>78.415999999999997</v>
          </cell>
        </row>
        <row r="239">
          <cell r="J239" t="str">
            <v>Quibdó</v>
          </cell>
          <cell r="K239">
            <v>34.759666666666668</v>
          </cell>
          <cell r="L239">
            <v>30.949000000000002</v>
          </cell>
          <cell r="M239">
            <v>31.59633333333333</v>
          </cell>
          <cell r="N239">
            <v>26.161000000000001</v>
          </cell>
          <cell r="O239">
            <v>28.201333333333334</v>
          </cell>
        </row>
        <row r="240">
          <cell r="J240" t="str">
            <v>Sincelejo</v>
          </cell>
          <cell r="K240">
            <v>70.385666666666665</v>
          </cell>
          <cell r="L240">
            <v>77.471666666666678</v>
          </cell>
          <cell r="M240">
            <v>80.915333333333322</v>
          </cell>
          <cell r="N240">
            <v>67.533000000000001</v>
          </cell>
          <cell r="O240">
            <v>67.570999999999984</v>
          </cell>
        </row>
        <row r="241">
          <cell r="J241" t="str">
            <v>Tunja</v>
          </cell>
          <cell r="K241">
            <v>50.560666666666663</v>
          </cell>
          <cell r="L241">
            <v>47.709666666666664</v>
          </cell>
          <cell r="M241">
            <v>49.071666666666665</v>
          </cell>
          <cell r="N241">
            <v>50.594333333333338</v>
          </cell>
          <cell r="O241">
            <v>50.721333333333327</v>
          </cell>
        </row>
        <row r="242">
          <cell r="J242" t="str">
            <v>Valledupar</v>
          </cell>
          <cell r="K242">
            <v>108.10266666666666</v>
          </cell>
          <cell r="L242">
            <v>102.895</v>
          </cell>
          <cell r="M242">
            <v>94.886666666666656</v>
          </cell>
          <cell r="N242">
            <v>101.30733333333335</v>
          </cell>
          <cell r="O242">
            <v>100.37</v>
          </cell>
        </row>
        <row r="243">
          <cell r="J243" t="str">
            <v>Villavicencio</v>
          </cell>
          <cell r="K243">
            <v>101.246</v>
          </cell>
          <cell r="L243">
            <v>110.848</v>
          </cell>
          <cell r="M243">
            <v>104.39399999999999</v>
          </cell>
          <cell r="N243">
            <v>111.74233333333332</v>
          </cell>
          <cell r="O243">
            <v>111.47233333333334</v>
          </cell>
        </row>
        <row r="244">
          <cell r="J244" t="str">
            <v>Barranquilla</v>
          </cell>
          <cell r="K244">
            <v>568.14800000000002</v>
          </cell>
          <cell r="L244">
            <v>591.23733333333337</v>
          </cell>
          <cell r="M244">
            <v>550.34966666666662</v>
          </cell>
          <cell r="N244">
            <v>555.41866666666658</v>
          </cell>
          <cell r="O244">
            <v>572.12199999999996</v>
          </cell>
        </row>
        <row r="245">
          <cell r="J245" t="str">
            <v>Bucaramanga</v>
          </cell>
          <cell r="K245">
            <v>307.01499999999999</v>
          </cell>
          <cell r="L245">
            <v>268.50433333333331</v>
          </cell>
          <cell r="M245">
            <v>232.37666666666667</v>
          </cell>
          <cell r="N245">
            <v>256.49533333333335</v>
          </cell>
          <cell r="O245">
            <v>251.59266666666667</v>
          </cell>
        </row>
        <row r="246">
          <cell r="J246" t="str">
            <v>Cali</v>
          </cell>
          <cell r="K246">
            <v>634.31200000000001</v>
          </cell>
          <cell r="L246">
            <v>609.57166666666672</v>
          </cell>
          <cell r="M246">
            <v>611.79</v>
          </cell>
          <cell r="N246">
            <v>674.64366666666672</v>
          </cell>
          <cell r="O246">
            <v>687.2213333333334</v>
          </cell>
        </row>
        <row r="247">
          <cell r="J247" t="str">
            <v>Cúcuta</v>
          </cell>
          <cell r="K247">
            <v>225.46433333333334</v>
          </cell>
          <cell r="L247">
            <v>217.52466666666669</v>
          </cell>
          <cell r="M247">
            <v>216.44299999999998</v>
          </cell>
          <cell r="N247">
            <v>202.3416666666667</v>
          </cell>
          <cell r="O247">
            <v>204.16533333333334</v>
          </cell>
        </row>
        <row r="248">
          <cell r="J248" t="str">
            <v>Manizales</v>
          </cell>
          <cell r="K248">
            <v>142.61000000000001</v>
          </cell>
          <cell r="L248">
            <v>146.03733333333335</v>
          </cell>
          <cell r="M248">
            <v>139.48866666666666</v>
          </cell>
          <cell r="N248">
            <v>137.06266666666667</v>
          </cell>
          <cell r="O248">
            <v>142.80199999999999</v>
          </cell>
        </row>
        <row r="249">
          <cell r="J249" t="str">
            <v>Medellín</v>
          </cell>
          <cell r="K249">
            <v>1057.3209999999999</v>
          </cell>
          <cell r="L249">
            <v>1019.2496666666667</v>
          </cell>
          <cell r="M249">
            <v>1019.4173333333333</v>
          </cell>
          <cell r="N249">
            <v>1055.1210000000001</v>
          </cell>
          <cell r="O249">
            <v>1004.152</v>
          </cell>
        </row>
        <row r="250">
          <cell r="J250" t="str">
            <v>Pereira</v>
          </cell>
          <cell r="K250">
            <v>204.04400000000001</v>
          </cell>
          <cell r="L250">
            <v>192.94766666666666</v>
          </cell>
          <cell r="M250">
            <v>174.84366666666665</v>
          </cell>
          <cell r="N250">
            <v>167.28333333333333</v>
          </cell>
          <cell r="O250">
            <v>171.14099999999999</v>
          </cell>
        </row>
        <row r="251">
          <cell r="J251" t="str">
            <v>Riohacha</v>
          </cell>
          <cell r="K251">
            <v>43.006666666666668</v>
          </cell>
          <cell r="L251">
            <v>43.326333333333338</v>
          </cell>
          <cell r="M251">
            <v>40.475333333333332</v>
          </cell>
          <cell r="N251">
            <v>41.466666666666661</v>
          </cell>
          <cell r="O251">
            <v>45.861666666666657</v>
          </cell>
        </row>
        <row r="252">
          <cell r="J252" t="str">
            <v>Colombia</v>
          </cell>
          <cell r="K252">
            <v>13766.811000000002</v>
          </cell>
          <cell r="L252">
            <v>13701.104333333331</v>
          </cell>
          <cell r="M252">
            <v>13106.950666666666</v>
          </cell>
          <cell r="N252">
            <v>13133.49</v>
          </cell>
          <cell r="O252">
            <v>12753.057666666668</v>
          </cell>
        </row>
        <row r="253">
          <cell r="J253" t="str">
            <v>San Andrés</v>
          </cell>
          <cell r="K253">
            <v>14.595666666666666</v>
          </cell>
          <cell r="L253">
            <v>13.863</v>
          </cell>
          <cell r="M253">
            <v>14.406333333333334</v>
          </cell>
          <cell r="N253">
            <v>14.827333333333334</v>
          </cell>
        </row>
        <row r="254">
          <cell r="J254" t="str">
            <v>Santa Marta</v>
          </cell>
          <cell r="K254">
            <v>136.15433333333334</v>
          </cell>
          <cell r="L254">
            <v>124.42199999999998</v>
          </cell>
          <cell r="M254">
            <v>127.72166666666665</v>
          </cell>
          <cell r="N254">
            <v>130.90533333333335</v>
          </cell>
          <cell r="O254">
            <v>125.295</v>
          </cell>
        </row>
        <row r="262">
          <cell r="J262" t="str">
            <v>Colombia</v>
          </cell>
          <cell r="K262">
            <v>6139.9</v>
          </cell>
          <cell r="L262">
            <v>5890.3053333333328</v>
          </cell>
          <cell r="M262">
            <v>6756.230333333333</v>
          </cell>
          <cell r="N262">
            <v>6845.3543333333337</v>
          </cell>
          <cell r="O262">
            <v>7098.1646666666666</v>
          </cell>
        </row>
        <row r="263">
          <cell r="J263" t="str">
            <v>Bogotá</v>
          </cell>
          <cell r="K263">
            <v>1242.7896666666666</v>
          </cell>
          <cell r="L263">
            <v>885.42399999999998</v>
          </cell>
          <cell r="M263">
            <v>1174.3926666666666</v>
          </cell>
          <cell r="N263">
            <v>1401.4606666666666</v>
          </cell>
          <cell r="O263">
            <v>1397.5543333333335</v>
          </cell>
        </row>
        <row r="264">
          <cell r="J264" t="str">
            <v>Medellín</v>
          </cell>
          <cell r="K264">
            <v>424.22700000000003</v>
          </cell>
          <cell r="L264">
            <v>483.32866666666672</v>
          </cell>
          <cell r="M264">
            <v>459.05633333333327</v>
          </cell>
          <cell r="N264">
            <v>488.92200000000003</v>
          </cell>
          <cell r="O264">
            <v>538.34733333333327</v>
          </cell>
        </row>
        <row r="265">
          <cell r="J265" t="str">
            <v>Cali</v>
          </cell>
          <cell r="K265">
            <v>433.53900000000004</v>
          </cell>
          <cell r="L265">
            <v>446.89400000000001</v>
          </cell>
          <cell r="M265">
            <v>502.06866666666673</v>
          </cell>
          <cell r="N265">
            <v>367.55400000000003</v>
          </cell>
          <cell r="O265">
            <v>366.06966666666671</v>
          </cell>
        </row>
        <row r="266">
          <cell r="J266" t="str">
            <v>Bucaramanga</v>
          </cell>
          <cell r="K266">
            <v>95.385000000000005</v>
          </cell>
          <cell r="L266">
            <v>172.97466666666665</v>
          </cell>
          <cell r="M266">
            <v>225.59616666666668</v>
          </cell>
          <cell r="N266">
            <v>195.68033333333332</v>
          </cell>
          <cell r="O266">
            <v>184.23400000000001</v>
          </cell>
        </row>
        <row r="267">
          <cell r="J267" t="str">
            <v>Barranquilla</v>
          </cell>
          <cell r="K267">
            <v>133.37666666666667</v>
          </cell>
          <cell r="L267">
            <v>115.729</v>
          </cell>
          <cell r="M267">
            <v>147.55433333333335</v>
          </cell>
          <cell r="N267">
            <v>170.81399999999999</v>
          </cell>
          <cell r="O267">
            <v>134.34566666666669</v>
          </cell>
        </row>
        <row r="268">
          <cell r="J268" t="str">
            <v>Cúcuta</v>
          </cell>
          <cell r="K268">
            <v>94.513333333333335</v>
          </cell>
          <cell r="L268">
            <v>109.44133333333332</v>
          </cell>
          <cell r="M268">
            <v>120.54666666666667</v>
          </cell>
          <cell r="N268">
            <v>118.89700000000001</v>
          </cell>
          <cell r="O268">
            <v>108.88566666666667</v>
          </cell>
        </row>
        <row r="269">
          <cell r="J269" t="str">
            <v>Ibagué</v>
          </cell>
          <cell r="K269">
            <v>90.87266666666666</v>
          </cell>
          <cell r="L269">
            <v>66.683666666666667</v>
          </cell>
          <cell r="M269">
            <v>87.715666666666664</v>
          </cell>
          <cell r="N269">
            <v>92.137666666666675</v>
          </cell>
          <cell r="O269">
            <v>88.723333333333315</v>
          </cell>
        </row>
        <row r="270">
          <cell r="J270" t="str">
            <v>Pereira</v>
          </cell>
          <cell r="K270">
            <v>63.782333333333327</v>
          </cell>
          <cell r="L270">
            <v>66.889666666666656</v>
          </cell>
          <cell r="M270">
            <v>82.212666666666678</v>
          </cell>
          <cell r="N270">
            <v>93.533000000000001</v>
          </cell>
          <cell r="O270">
            <v>80.173333333333332</v>
          </cell>
        </row>
        <row r="271">
          <cell r="J271" t="str">
            <v>Cartagena</v>
          </cell>
          <cell r="K271">
            <v>59.876999999999988</v>
          </cell>
          <cell r="L271">
            <v>113.83433333333335</v>
          </cell>
          <cell r="M271">
            <v>111.26299999999999</v>
          </cell>
          <cell r="N271">
            <v>82.655999999999992</v>
          </cell>
          <cell r="O271">
            <v>78.825000000000003</v>
          </cell>
        </row>
        <row r="272">
          <cell r="J272" t="str">
            <v>Pasto</v>
          </cell>
          <cell r="K272">
            <v>59.779333333333334</v>
          </cell>
          <cell r="L272">
            <v>50.944333333333333</v>
          </cell>
          <cell r="M272">
            <v>74.678333333333327</v>
          </cell>
          <cell r="N272">
            <v>73.717666666666673</v>
          </cell>
          <cell r="O272">
            <v>75.867666666666665</v>
          </cell>
        </row>
        <row r="273">
          <cell r="J273" t="str">
            <v>Santa Marta</v>
          </cell>
          <cell r="K273">
            <v>31.622</v>
          </cell>
          <cell r="L273">
            <v>50.918333333333329</v>
          </cell>
          <cell r="M273">
            <v>54.202333333333335</v>
          </cell>
          <cell r="N273">
            <v>40.454999999999998</v>
          </cell>
          <cell r="O273">
            <v>64.573999999999998</v>
          </cell>
        </row>
        <row r="274">
          <cell r="J274" t="str">
            <v>Neiva</v>
          </cell>
          <cell r="K274">
            <v>59.885999999999996</v>
          </cell>
          <cell r="L274">
            <v>49.284333333333336</v>
          </cell>
          <cell r="M274">
            <v>55.923000000000002</v>
          </cell>
          <cell r="N274">
            <v>55.471000000000004</v>
          </cell>
          <cell r="O274">
            <v>55.368333333333332</v>
          </cell>
        </row>
        <row r="275">
          <cell r="J275" t="str">
            <v>Manizales</v>
          </cell>
          <cell r="K275">
            <v>41.04633333333333</v>
          </cell>
          <cell r="L275">
            <v>38.742333333333335</v>
          </cell>
          <cell r="M275">
            <v>46.856999999999999</v>
          </cell>
          <cell r="N275">
            <v>44.780666666666662</v>
          </cell>
          <cell r="O275">
            <v>51.494</v>
          </cell>
        </row>
        <row r="276">
          <cell r="J276" t="str">
            <v>Villavicencio</v>
          </cell>
          <cell r="K276">
            <v>58.096000000000004</v>
          </cell>
          <cell r="L276">
            <v>46.375666666666667</v>
          </cell>
          <cell r="M276">
            <v>61.007666666666665</v>
          </cell>
          <cell r="N276">
            <v>47.645666666666671</v>
          </cell>
          <cell r="O276">
            <v>48.801333333333332</v>
          </cell>
        </row>
        <row r="277">
          <cell r="J277" t="str">
            <v>Sincelejo</v>
          </cell>
          <cell r="K277">
            <v>35.645999999999994</v>
          </cell>
          <cell r="L277">
            <v>37.216999999999992</v>
          </cell>
          <cell r="M277">
            <v>31.802666666666667</v>
          </cell>
          <cell r="N277">
            <v>43.95333333333334</v>
          </cell>
          <cell r="O277">
            <v>45.401333333333334</v>
          </cell>
        </row>
        <row r="278">
          <cell r="J278" t="str">
            <v>Valledupar</v>
          </cell>
          <cell r="K278">
            <v>39.137666666666668</v>
          </cell>
          <cell r="L278">
            <v>28.901999999999997</v>
          </cell>
          <cell r="M278">
            <v>37.674666666666667</v>
          </cell>
          <cell r="N278">
            <v>47.17166666666666</v>
          </cell>
          <cell r="O278">
            <v>37.003</v>
          </cell>
        </row>
        <row r="279">
          <cell r="J279" t="str">
            <v>Armenia</v>
          </cell>
          <cell r="K279">
            <v>41.705999999999996</v>
          </cell>
          <cell r="L279">
            <v>26.331333333333333</v>
          </cell>
          <cell r="M279">
            <v>35.931666666666665</v>
          </cell>
          <cell r="N279">
            <v>32.140333333333331</v>
          </cell>
          <cell r="O279">
            <v>36.834666666666671</v>
          </cell>
        </row>
        <row r="280">
          <cell r="J280" t="str">
            <v>Popayán</v>
          </cell>
          <cell r="K280">
            <v>49.801666666666669</v>
          </cell>
          <cell r="L280">
            <v>34.28</v>
          </cell>
          <cell r="M280">
            <v>36.778333333333329</v>
          </cell>
          <cell r="N280">
            <v>33.276333333333334</v>
          </cell>
          <cell r="O280">
            <v>33.837666666666671</v>
          </cell>
        </row>
        <row r="281">
          <cell r="J281" t="str">
            <v>Riohacha</v>
          </cell>
          <cell r="K281">
            <v>21.434333333333331</v>
          </cell>
          <cell r="L281">
            <v>21.335999999999999</v>
          </cell>
          <cell r="M281">
            <v>30.558000000000003</v>
          </cell>
          <cell r="N281">
            <v>33.082333333333331</v>
          </cell>
          <cell r="O281">
            <v>32.732999999999997</v>
          </cell>
        </row>
        <row r="282">
          <cell r="J282" t="str">
            <v>Montería</v>
          </cell>
          <cell r="K282">
            <v>40.476333333333336</v>
          </cell>
          <cell r="L282">
            <v>47.123666666666658</v>
          </cell>
          <cell r="M282">
            <v>31.808333333333337</v>
          </cell>
          <cell r="N282">
            <v>44.323333333333331</v>
          </cell>
          <cell r="O282">
            <v>31.375666666666664</v>
          </cell>
        </row>
        <row r="283">
          <cell r="J283" t="str">
            <v>Tunja</v>
          </cell>
          <cell r="K283">
            <v>14.620666666666667</v>
          </cell>
          <cell r="L283">
            <v>14.295666666666667</v>
          </cell>
          <cell r="M283">
            <v>7.5130000000000008</v>
          </cell>
          <cell r="N283">
            <v>19.585666666666665</v>
          </cell>
          <cell r="O283">
            <v>17.79</v>
          </cell>
        </row>
        <row r="284">
          <cell r="J284" t="str">
            <v>Florencia</v>
          </cell>
          <cell r="K284">
            <v>17.015333333333334</v>
          </cell>
          <cell r="L284">
            <v>8.6493333333333329</v>
          </cell>
          <cell r="M284">
            <v>13.967333333333334</v>
          </cell>
          <cell r="N284">
            <v>12.341666666666667</v>
          </cell>
          <cell r="O284">
            <v>9.9416666666666647</v>
          </cell>
        </row>
        <row r="285">
          <cell r="J285" t="str">
            <v>Quibdó</v>
          </cell>
          <cell r="K285">
            <v>4.3453333333333335</v>
          </cell>
          <cell r="L285">
            <v>9.2096666666666653</v>
          </cell>
          <cell r="M285">
            <v>7.6436666666666673</v>
          </cell>
          <cell r="N285">
            <v>9.1806666666666672</v>
          </cell>
          <cell r="O285">
            <v>5.78</v>
          </cell>
        </row>
        <row r="286">
          <cell r="J286" t="str">
            <v>San Andrés</v>
          </cell>
          <cell r="K286">
            <v>1.9476666666666667</v>
          </cell>
          <cell r="L286">
            <v>2.8030000000000004</v>
          </cell>
          <cell r="M286">
            <v>1.5490000000000002</v>
          </cell>
          <cell r="N286">
            <v>1.1059999999999999</v>
          </cell>
        </row>
        <row r="294">
          <cell r="J294" t="str">
            <v>Colombia</v>
          </cell>
          <cell r="K294">
            <v>1897.5813333333333</v>
          </cell>
          <cell r="L294">
            <v>1727.0116666666665</v>
          </cell>
          <cell r="M294">
            <v>2095.5580000000004</v>
          </cell>
          <cell r="N294">
            <v>2119.4196666666667</v>
          </cell>
          <cell r="O294">
            <v>2257.9456666666665</v>
          </cell>
        </row>
        <row r="295">
          <cell r="J295" t="str">
            <v>Bogotá</v>
          </cell>
          <cell r="K295">
            <v>415.32499999999999</v>
          </cell>
          <cell r="L295">
            <v>216.39400000000001</v>
          </cell>
          <cell r="M295">
            <v>328.91233333333332</v>
          </cell>
          <cell r="N295">
            <v>490.8923333333334</v>
          </cell>
          <cell r="O295">
            <v>481.46600000000007</v>
          </cell>
        </row>
        <row r="296">
          <cell r="J296" t="str">
            <v>Medellín</v>
          </cell>
          <cell r="K296">
            <v>129.25</v>
          </cell>
          <cell r="L296">
            <v>178.27033333333335</v>
          </cell>
          <cell r="M296">
            <v>172.482</v>
          </cell>
          <cell r="N296">
            <v>169.61433333333335</v>
          </cell>
          <cell r="O296">
            <v>199.81633333333335</v>
          </cell>
        </row>
        <row r="297">
          <cell r="J297" t="str">
            <v>Cali</v>
          </cell>
          <cell r="K297">
            <v>166.71633333333332</v>
          </cell>
          <cell r="L297">
            <v>180.01199999999997</v>
          </cell>
          <cell r="M297">
            <v>220.43833333333336</v>
          </cell>
          <cell r="N297">
            <v>130.03266666666667</v>
          </cell>
          <cell r="O297">
            <v>109.02799999999998</v>
          </cell>
        </row>
        <row r="298">
          <cell r="J298" t="str">
            <v>Bucaramanga</v>
          </cell>
          <cell r="K298">
            <v>20.413333333333338</v>
          </cell>
          <cell r="L298">
            <v>55.972000000000001</v>
          </cell>
          <cell r="M298">
            <v>61.090833333333336</v>
          </cell>
          <cell r="N298">
            <v>65.385333333333335</v>
          </cell>
          <cell r="O298">
            <v>60.345333333333336</v>
          </cell>
        </row>
        <row r="299">
          <cell r="J299" t="str">
            <v>Barranquilla</v>
          </cell>
          <cell r="K299">
            <v>20.451000000000001</v>
          </cell>
          <cell r="L299">
            <v>13.430333333333332</v>
          </cell>
          <cell r="M299">
            <v>21.128666666666668</v>
          </cell>
          <cell r="N299">
            <v>41.286999999999999</v>
          </cell>
          <cell r="O299">
            <v>40.414666666666669</v>
          </cell>
        </row>
        <row r="300">
          <cell r="J300" t="str">
            <v>Cúcuta</v>
          </cell>
          <cell r="K300">
            <v>21.26</v>
          </cell>
          <cell r="L300">
            <v>28.231666666666666</v>
          </cell>
          <cell r="M300">
            <v>48.27</v>
          </cell>
          <cell r="N300">
            <v>42.524666666666668</v>
          </cell>
          <cell r="O300">
            <v>30.152666666666665</v>
          </cell>
        </row>
        <row r="301">
          <cell r="J301" t="str">
            <v>Ibagué</v>
          </cell>
          <cell r="K301">
            <v>28.859666666666669</v>
          </cell>
          <cell r="L301">
            <v>22.938333333333333</v>
          </cell>
          <cell r="M301">
            <v>32.520000000000003</v>
          </cell>
          <cell r="N301">
            <v>27.581</v>
          </cell>
          <cell r="O301">
            <v>28.616333333333333</v>
          </cell>
        </row>
        <row r="302">
          <cell r="J302" t="str">
            <v>Pasto</v>
          </cell>
          <cell r="K302">
            <v>17.476333333333333</v>
          </cell>
          <cell r="L302">
            <v>15.528333333333334</v>
          </cell>
          <cell r="M302">
            <v>26.741333333333333</v>
          </cell>
          <cell r="N302">
            <v>26.650666666666666</v>
          </cell>
          <cell r="O302">
            <v>25.460999999999999</v>
          </cell>
        </row>
        <row r="303">
          <cell r="J303" t="str">
            <v>Pereira</v>
          </cell>
          <cell r="K303">
            <v>14.221666666666666</v>
          </cell>
          <cell r="L303">
            <v>14.863666666666665</v>
          </cell>
          <cell r="M303">
            <v>23.625</v>
          </cell>
          <cell r="N303">
            <v>27.734666666666669</v>
          </cell>
          <cell r="O303">
            <v>24.875</v>
          </cell>
        </row>
        <row r="304">
          <cell r="J304" t="str">
            <v>Manizales</v>
          </cell>
          <cell r="K304">
            <v>13.209333333333333</v>
          </cell>
          <cell r="L304">
            <v>14.349666666666666</v>
          </cell>
          <cell r="M304">
            <v>16.097333333333335</v>
          </cell>
          <cell r="N304">
            <v>16.641000000000002</v>
          </cell>
          <cell r="O304">
            <v>18.793666666666667</v>
          </cell>
        </row>
        <row r="305">
          <cell r="J305" t="str">
            <v>Neiva</v>
          </cell>
          <cell r="K305">
            <v>19.805</v>
          </cell>
          <cell r="L305">
            <v>14.577666666666667</v>
          </cell>
          <cell r="M305">
            <v>17.665333333333333</v>
          </cell>
          <cell r="N305">
            <v>19.165666666666667</v>
          </cell>
          <cell r="O305">
            <v>17.664666666666665</v>
          </cell>
        </row>
        <row r="306">
          <cell r="J306" t="str">
            <v>Cartagena</v>
          </cell>
          <cell r="K306">
            <v>11.728999999999999</v>
          </cell>
          <cell r="L306">
            <v>17.918666666666663</v>
          </cell>
          <cell r="M306">
            <v>16.169666666666668</v>
          </cell>
          <cell r="N306">
            <v>9.8103333333333325</v>
          </cell>
          <cell r="O306">
            <v>16.882333333333332</v>
          </cell>
        </row>
        <row r="307">
          <cell r="J307" t="str">
            <v>Armenia</v>
          </cell>
          <cell r="K307">
            <v>15.393666666666668</v>
          </cell>
          <cell r="L307">
            <v>9.8186666666666671</v>
          </cell>
          <cell r="M307">
            <v>14.244666666666667</v>
          </cell>
          <cell r="N307">
            <v>9.0469999999999988</v>
          </cell>
          <cell r="O307">
            <v>10.140333333333333</v>
          </cell>
        </row>
        <row r="308">
          <cell r="J308" t="str">
            <v>Santa Marta</v>
          </cell>
          <cell r="K308">
            <v>6.5106666666666664</v>
          </cell>
          <cell r="L308">
            <v>8.9673333333333343</v>
          </cell>
          <cell r="M308">
            <v>10.925666666666666</v>
          </cell>
          <cell r="N308">
            <v>4.7149999999999999</v>
          </cell>
          <cell r="O308">
            <v>10.036</v>
          </cell>
        </row>
        <row r="309">
          <cell r="J309" t="str">
            <v>Sincelejo</v>
          </cell>
          <cell r="K309">
            <v>9.6429999999999989</v>
          </cell>
          <cell r="L309">
            <v>7.3079999999999998</v>
          </cell>
          <cell r="M309">
            <v>4.0213333333333336</v>
          </cell>
          <cell r="N309">
            <v>9.2176666666666662</v>
          </cell>
          <cell r="O309">
            <v>9.8423333333333343</v>
          </cell>
        </row>
        <row r="310">
          <cell r="J310" t="str">
            <v>Riohacha</v>
          </cell>
          <cell r="K310">
            <v>6.5186666666666673</v>
          </cell>
          <cell r="L310">
            <v>5.4430000000000005</v>
          </cell>
          <cell r="M310">
            <v>7.3616666666666672</v>
          </cell>
          <cell r="N310">
            <v>4.6283333333333339</v>
          </cell>
          <cell r="O310">
            <v>9.5823333333333327</v>
          </cell>
        </row>
        <row r="311">
          <cell r="J311" t="str">
            <v>Popayán</v>
          </cell>
          <cell r="K311">
            <v>18.361999999999998</v>
          </cell>
          <cell r="L311">
            <v>8.673</v>
          </cell>
          <cell r="M311">
            <v>9.2633333333333336</v>
          </cell>
          <cell r="N311">
            <v>6.0183333333333335</v>
          </cell>
          <cell r="O311">
            <v>7.5136666666666665</v>
          </cell>
        </row>
        <row r="312">
          <cell r="J312" t="str">
            <v>Valledupar</v>
          </cell>
          <cell r="K312">
            <v>2.8973333333333335</v>
          </cell>
          <cell r="L312">
            <v>2.4136666666666668</v>
          </cell>
          <cell r="M312">
            <v>3.9329999999999998</v>
          </cell>
          <cell r="N312">
            <v>12.38</v>
          </cell>
          <cell r="O312">
            <v>6.9879999999999995</v>
          </cell>
        </row>
        <row r="313">
          <cell r="J313" t="str">
            <v>Villavicencio</v>
          </cell>
          <cell r="K313">
            <v>11.739666666666666</v>
          </cell>
          <cell r="L313">
            <v>4.4703333333333326</v>
          </cell>
          <cell r="M313">
            <v>15.938333333333333</v>
          </cell>
          <cell r="N313">
            <v>8.945666666666666</v>
          </cell>
          <cell r="O313">
            <v>6.4066666666666663</v>
          </cell>
        </row>
        <row r="314">
          <cell r="J314" t="str">
            <v>Tunja</v>
          </cell>
          <cell r="K314">
            <v>4.2106666666666666</v>
          </cell>
          <cell r="L314">
            <v>3.9436666666666667</v>
          </cell>
          <cell r="M314">
            <v>2.2769999999999997</v>
          </cell>
          <cell r="N314">
            <v>6.8256666666666668</v>
          </cell>
          <cell r="O314">
            <v>5.4766666666666666</v>
          </cell>
        </row>
        <row r="315">
          <cell r="J315" t="str">
            <v>Montería</v>
          </cell>
          <cell r="K315">
            <v>8.7366666666666664</v>
          </cell>
          <cell r="L315">
            <v>5.1356666666666664</v>
          </cell>
          <cell r="M315">
            <v>5.6640000000000006</v>
          </cell>
          <cell r="N315">
            <v>5.5843333333333334</v>
          </cell>
          <cell r="O315">
            <v>5.1139999999999999</v>
          </cell>
        </row>
        <row r="316">
          <cell r="J316" t="str">
            <v>Florencia</v>
          </cell>
          <cell r="K316">
            <v>3.903</v>
          </cell>
          <cell r="L316">
            <v>1.7746666666666666</v>
          </cell>
          <cell r="M316">
            <v>1.4813333333333334</v>
          </cell>
          <cell r="N316">
            <v>2.0046666666666666</v>
          </cell>
          <cell r="O316">
            <v>1.4270000000000003</v>
          </cell>
        </row>
        <row r="317">
          <cell r="J317" t="str">
            <v>Quibdó</v>
          </cell>
          <cell r="K317">
            <v>0.28899999999999998</v>
          </cell>
          <cell r="L317">
            <v>0.8796666666666666</v>
          </cell>
          <cell r="M317">
            <v>0.37966666666666665</v>
          </cell>
          <cell r="N317">
            <v>1.4959999999999998</v>
          </cell>
          <cell r="O317">
            <v>1.304</v>
          </cell>
        </row>
        <row r="318">
          <cell r="J318" t="str">
            <v>San Andrés</v>
          </cell>
          <cell r="K318">
            <v>0.42399999999999999</v>
          </cell>
          <cell r="L318">
            <v>0.85766666666666669</v>
          </cell>
          <cell r="M318">
            <v>0.37399999999999994</v>
          </cell>
          <cell r="N318">
            <v>0.40566666666666668</v>
          </cell>
        </row>
        <row r="326">
          <cell r="J326" t="str">
            <v>Colombia</v>
          </cell>
          <cell r="K326">
            <v>3279.2469999999998</v>
          </cell>
          <cell r="L326">
            <v>2886.0493333333329</v>
          </cell>
          <cell r="M326">
            <v>3560.5076666666669</v>
          </cell>
          <cell r="N326">
            <v>3543.0256666666669</v>
          </cell>
          <cell r="O326">
            <v>3613.0076666666664</v>
          </cell>
        </row>
        <row r="327">
          <cell r="J327" t="str">
            <v>Bogotá</v>
          </cell>
          <cell r="K327">
            <v>865.48599999999988</v>
          </cell>
          <cell r="L327">
            <v>589.42666666666662</v>
          </cell>
          <cell r="M327">
            <v>825.09533333333331</v>
          </cell>
          <cell r="N327">
            <v>904.86733333333325</v>
          </cell>
          <cell r="O327">
            <v>852.01699999999994</v>
          </cell>
        </row>
        <row r="328">
          <cell r="J328" t="str">
            <v>Medellín</v>
          </cell>
          <cell r="K328">
            <v>203.601</v>
          </cell>
          <cell r="L328">
            <v>237.81433333333334</v>
          </cell>
          <cell r="M328">
            <v>256.74366666666668</v>
          </cell>
          <cell r="N328">
            <v>235.446</v>
          </cell>
          <cell r="O328">
            <v>314.77299999999997</v>
          </cell>
        </row>
        <row r="329">
          <cell r="J329" t="str">
            <v>Cali</v>
          </cell>
          <cell r="K329">
            <v>217.34</v>
          </cell>
          <cell r="L329">
            <v>245.98300000000003</v>
          </cell>
          <cell r="M329">
            <v>298.66500000000002</v>
          </cell>
          <cell r="N329">
            <v>166.63700000000003</v>
          </cell>
          <cell r="O329">
            <v>182.18399999999997</v>
          </cell>
        </row>
        <row r="330">
          <cell r="J330" t="str">
            <v>Bucaramanga</v>
          </cell>
          <cell r="K330">
            <v>53.317666666666668</v>
          </cell>
          <cell r="L330">
            <v>103.00433333333332</v>
          </cell>
          <cell r="M330">
            <v>145.24083333333334</v>
          </cell>
          <cell r="N330">
            <v>116.32066666666667</v>
          </cell>
          <cell r="O330">
            <v>106.74300000000001</v>
          </cell>
        </row>
        <row r="331">
          <cell r="J331" t="str">
            <v>Barranquilla</v>
          </cell>
          <cell r="K331">
            <v>68.500666666666675</v>
          </cell>
          <cell r="L331">
            <v>58.215666666666664</v>
          </cell>
          <cell r="M331">
            <v>99.215666666666664</v>
          </cell>
          <cell r="N331">
            <v>94.412333333333336</v>
          </cell>
          <cell r="O331">
            <v>106.181</v>
          </cell>
        </row>
        <row r="332">
          <cell r="J332" t="str">
            <v>Cúcuta</v>
          </cell>
          <cell r="K332">
            <v>58.031333333333329</v>
          </cell>
          <cell r="L332">
            <v>46.984333333333332</v>
          </cell>
          <cell r="M332">
            <v>65.536333333333332</v>
          </cell>
          <cell r="N332">
            <v>92.182000000000002</v>
          </cell>
          <cell r="O332">
            <v>71.347999999999999</v>
          </cell>
        </row>
        <row r="333">
          <cell r="J333" t="str">
            <v>Ibagué</v>
          </cell>
          <cell r="K333">
            <v>65.310333333333332</v>
          </cell>
          <cell r="L333">
            <v>30.958666666666669</v>
          </cell>
          <cell r="M333">
            <v>40.141333333333336</v>
          </cell>
          <cell r="N333">
            <v>51.657333333333327</v>
          </cell>
          <cell r="O333">
            <v>50.479333333333329</v>
          </cell>
        </row>
        <row r="334">
          <cell r="J334" t="str">
            <v>Neiva</v>
          </cell>
          <cell r="K334">
            <v>43.632666666666665</v>
          </cell>
          <cell r="L334">
            <v>35.717999999999996</v>
          </cell>
          <cell r="M334">
            <v>42.580999999999996</v>
          </cell>
          <cell r="N334">
            <v>38.853333333333332</v>
          </cell>
          <cell r="O334">
            <v>40.43266666666667</v>
          </cell>
        </row>
        <row r="335">
          <cell r="J335" t="str">
            <v>Pasto</v>
          </cell>
          <cell r="K335">
            <v>21.025666666666666</v>
          </cell>
          <cell r="L335">
            <v>16.618333333333332</v>
          </cell>
          <cell r="M335">
            <v>29.227333333333334</v>
          </cell>
          <cell r="N335">
            <v>35.085000000000001</v>
          </cell>
          <cell r="O335">
            <v>38.420333333333332</v>
          </cell>
        </row>
        <row r="336">
          <cell r="J336" t="str">
            <v>Manizales</v>
          </cell>
          <cell r="K336">
            <v>27.354333333333333</v>
          </cell>
          <cell r="L336">
            <v>23.812000000000001</v>
          </cell>
          <cell r="M336">
            <v>36.908999999999999</v>
          </cell>
          <cell r="N336">
            <v>29.391333333333336</v>
          </cell>
          <cell r="O336">
            <v>35.161333333333332</v>
          </cell>
        </row>
        <row r="337">
          <cell r="J337" t="str">
            <v>Valledupar</v>
          </cell>
          <cell r="K337">
            <v>28.676000000000002</v>
          </cell>
          <cell r="L337">
            <v>23.367000000000001</v>
          </cell>
          <cell r="M337">
            <v>29.204999999999998</v>
          </cell>
          <cell r="N337">
            <v>39.241000000000007</v>
          </cell>
          <cell r="O337">
            <v>26.305</v>
          </cell>
        </row>
        <row r="338">
          <cell r="J338" t="str">
            <v>Cartagena</v>
          </cell>
          <cell r="K338">
            <v>33.042666666666662</v>
          </cell>
          <cell r="L338">
            <v>34.905000000000001</v>
          </cell>
          <cell r="M338">
            <v>31.398333333333337</v>
          </cell>
          <cell r="N338">
            <v>34.838333333333331</v>
          </cell>
          <cell r="O338">
            <v>23.944000000000003</v>
          </cell>
        </row>
        <row r="339">
          <cell r="J339" t="str">
            <v>Armenia</v>
          </cell>
          <cell r="K339">
            <v>17.649666666666665</v>
          </cell>
          <cell r="L339">
            <v>12.329666666666666</v>
          </cell>
          <cell r="M339">
            <v>24.578666666666667</v>
          </cell>
          <cell r="N339">
            <v>28.054666666666666</v>
          </cell>
          <cell r="O339">
            <v>22.930666666666667</v>
          </cell>
        </row>
        <row r="340">
          <cell r="J340" t="str">
            <v>Villavicencio</v>
          </cell>
          <cell r="K340">
            <v>33.778666666666666</v>
          </cell>
          <cell r="L340">
            <v>34.446333333333335</v>
          </cell>
          <cell r="M340">
            <v>38.956666666666671</v>
          </cell>
          <cell r="N340">
            <v>25.625</v>
          </cell>
          <cell r="O340">
            <v>21.465</v>
          </cell>
        </row>
        <row r="341">
          <cell r="J341" t="str">
            <v>Popayán</v>
          </cell>
          <cell r="K341">
            <v>23.177000000000003</v>
          </cell>
          <cell r="L341">
            <v>14.24</v>
          </cell>
          <cell r="M341">
            <v>24.875333333333334</v>
          </cell>
          <cell r="N341">
            <v>20.974333333333334</v>
          </cell>
          <cell r="O341">
            <v>21.218666666666667</v>
          </cell>
        </row>
        <row r="342">
          <cell r="J342" t="str">
            <v>Santa Marta</v>
          </cell>
          <cell r="K342">
            <v>16.239999999999998</v>
          </cell>
          <cell r="L342">
            <v>20.829333333333334</v>
          </cell>
          <cell r="M342">
            <v>15.044666666666666</v>
          </cell>
          <cell r="N342">
            <v>10.698666666666666</v>
          </cell>
          <cell r="O342">
            <v>20.523666666666667</v>
          </cell>
        </row>
        <row r="343">
          <cell r="J343" t="str">
            <v>Sincelejo</v>
          </cell>
          <cell r="K343">
            <v>27.952333333333332</v>
          </cell>
          <cell r="L343">
            <v>20.088333333333335</v>
          </cell>
          <cell r="M343">
            <v>15.545666666666667</v>
          </cell>
          <cell r="N343">
            <v>16.233666666666664</v>
          </cell>
          <cell r="O343">
            <v>19.487333333333336</v>
          </cell>
        </row>
        <row r="344">
          <cell r="J344" t="str">
            <v>Pereira</v>
          </cell>
          <cell r="K344">
            <v>33.530666666666669</v>
          </cell>
          <cell r="L344">
            <v>14.186333333333332</v>
          </cell>
          <cell r="M344">
            <v>15.087999999999999</v>
          </cell>
          <cell r="N344">
            <v>26.921666666666667</v>
          </cell>
          <cell r="O344">
            <v>19.308666666666667</v>
          </cell>
        </row>
        <row r="345">
          <cell r="J345" t="str">
            <v>Riohacha</v>
          </cell>
          <cell r="K345">
            <v>15.368</v>
          </cell>
          <cell r="L345">
            <v>12.239333333333333</v>
          </cell>
          <cell r="M345">
            <v>17.198333333333334</v>
          </cell>
          <cell r="N345">
            <v>14.116</v>
          </cell>
          <cell r="O345">
            <v>14.545999999999999</v>
          </cell>
        </row>
        <row r="346">
          <cell r="J346" t="str">
            <v>Tunja</v>
          </cell>
          <cell r="K346">
            <v>9.3620000000000001</v>
          </cell>
          <cell r="L346">
            <v>10.819000000000001</v>
          </cell>
          <cell r="M346">
            <v>5.1116666666666672</v>
          </cell>
          <cell r="N346">
            <v>14.775666666666666</v>
          </cell>
          <cell r="O346">
            <v>13.089666666666666</v>
          </cell>
        </row>
        <row r="347">
          <cell r="J347" t="str">
            <v>Montería</v>
          </cell>
          <cell r="K347">
            <v>19.631999999999998</v>
          </cell>
          <cell r="L347">
            <v>12.239333333333335</v>
          </cell>
          <cell r="M347">
            <v>7.1896666666666667</v>
          </cell>
          <cell r="N347">
            <v>10.843666666666669</v>
          </cell>
          <cell r="O347">
            <v>7.9340000000000002</v>
          </cell>
        </row>
        <row r="348">
          <cell r="J348" t="str">
            <v>Florencia</v>
          </cell>
          <cell r="K348">
            <v>5.3696666666666673</v>
          </cell>
          <cell r="L348">
            <v>4.6593333333333335</v>
          </cell>
          <cell r="M348">
            <v>5.2476666666666665</v>
          </cell>
          <cell r="N348">
            <v>2.7146666666666666</v>
          </cell>
          <cell r="O348">
            <v>5.5896666666666661</v>
          </cell>
        </row>
        <row r="349">
          <cell r="J349" t="str">
            <v>Quibdó</v>
          </cell>
          <cell r="K349">
            <v>2.4236666666666666</v>
          </cell>
          <cell r="L349">
            <v>5.6076666666666668</v>
          </cell>
          <cell r="M349">
            <v>5.988666666666667</v>
          </cell>
          <cell r="N349">
            <v>7.9616666666666669</v>
          </cell>
          <cell r="O349">
            <v>4.3283333333333331</v>
          </cell>
        </row>
        <row r="350">
          <cell r="J350" t="str">
            <v>San Andrés</v>
          </cell>
          <cell r="K350">
            <v>0.58833333333333326</v>
          </cell>
          <cell r="L350">
            <v>1.3263333333333334</v>
          </cell>
          <cell r="M350">
            <v>0.87666666666666682</v>
          </cell>
          <cell r="N350">
            <v>0.41133333333333333</v>
          </cell>
        </row>
        <row r="358">
          <cell r="J358" t="str">
            <v>Colombia</v>
          </cell>
          <cell r="K358">
            <v>5422.8786666666665</v>
          </cell>
          <cell r="L358">
            <v>5196.775333333333</v>
          </cell>
          <cell r="M358">
            <v>5897.4873333333335</v>
          </cell>
          <cell r="N358">
            <v>6023.7230000000009</v>
          </cell>
          <cell r="O358">
            <v>6224.058</v>
          </cell>
        </row>
        <row r="359">
          <cell r="J359" t="str">
            <v>Bogotá</v>
          </cell>
          <cell r="K359">
            <v>1043.2823333333333</v>
          </cell>
          <cell r="L359">
            <v>773.72233333333327</v>
          </cell>
          <cell r="M359">
            <v>990.34533333333331</v>
          </cell>
          <cell r="N359">
            <v>1175.5953333333334</v>
          </cell>
          <cell r="O359">
            <v>1164.8520000000001</v>
          </cell>
        </row>
        <row r="360">
          <cell r="J360" t="str">
            <v>Medellín</v>
          </cell>
          <cell r="K360">
            <v>359.98666666666668</v>
          </cell>
          <cell r="L360">
            <v>409.77366666666666</v>
          </cell>
          <cell r="M360">
            <v>386.35166666666669</v>
          </cell>
          <cell r="N360">
            <v>420.65166666666664</v>
          </cell>
          <cell r="O360">
            <v>466.17466666666672</v>
          </cell>
        </row>
        <row r="361">
          <cell r="J361" t="str">
            <v>Cali</v>
          </cell>
          <cell r="K361">
            <v>361.81900000000002</v>
          </cell>
          <cell r="L361">
            <v>368.47633333333334</v>
          </cell>
          <cell r="M361">
            <v>401.68700000000007</v>
          </cell>
          <cell r="N361">
            <v>314.03500000000003</v>
          </cell>
          <cell r="O361">
            <v>317.55099999999999</v>
          </cell>
        </row>
        <row r="362">
          <cell r="J362" t="str">
            <v>Bucaramanga</v>
          </cell>
          <cell r="K362">
            <v>86.786999999999992</v>
          </cell>
          <cell r="L362">
            <v>149.81033333333335</v>
          </cell>
          <cell r="M362">
            <v>201.97316666666666</v>
          </cell>
          <cell r="N362">
            <v>166.72733333333335</v>
          </cell>
          <cell r="O362">
            <v>159.03900000000002</v>
          </cell>
        </row>
        <row r="363">
          <cell r="J363" t="str">
            <v>Barranquilla</v>
          </cell>
          <cell r="K363">
            <v>126.09433333333334</v>
          </cell>
          <cell r="L363">
            <v>110.75933333333334</v>
          </cell>
          <cell r="M363">
            <v>141.25166666666667</v>
          </cell>
          <cell r="N363">
            <v>154.63433333333333</v>
          </cell>
          <cell r="O363">
            <v>121.71300000000001</v>
          </cell>
        </row>
        <row r="364">
          <cell r="J364" t="str">
            <v>Cúcuta</v>
          </cell>
          <cell r="K364">
            <v>84.360333333333315</v>
          </cell>
          <cell r="L364">
            <v>95.85</v>
          </cell>
          <cell r="M364">
            <v>100.02</v>
          </cell>
          <cell r="N364">
            <v>104.03099999999999</v>
          </cell>
          <cell r="O364">
            <v>94.671999999999983</v>
          </cell>
        </row>
        <row r="365">
          <cell r="J365" t="str">
            <v>Ibagué</v>
          </cell>
          <cell r="K365">
            <v>80.574333333333342</v>
          </cell>
          <cell r="L365">
            <v>58.29666666666666</v>
          </cell>
          <cell r="M365">
            <v>78.009</v>
          </cell>
          <cell r="N365">
            <v>83.022666666666666</v>
          </cell>
          <cell r="O365">
            <v>77.890333333333345</v>
          </cell>
        </row>
        <row r="366">
          <cell r="J366" t="str">
            <v>Cartagena</v>
          </cell>
          <cell r="K366">
            <v>54.939666666666675</v>
          </cell>
          <cell r="L366">
            <v>109.17866666666667</v>
          </cell>
          <cell r="M366">
            <v>106.399</v>
          </cell>
          <cell r="N366">
            <v>80.305000000000007</v>
          </cell>
          <cell r="O366">
            <v>73.397333333333336</v>
          </cell>
        </row>
        <row r="367">
          <cell r="J367" t="str">
            <v>Pereira</v>
          </cell>
          <cell r="K367">
            <v>57.644333333333329</v>
          </cell>
          <cell r="L367">
            <v>61.412333333333329</v>
          </cell>
          <cell r="M367">
            <v>74.051666666666677</v>
          </cell>
          <cell r="N367">
            <v>84.538666666666657</v>
          </cell>
          <cell r="O367">
            <v>72.708666666666673</v>
          </cell>
        </row>
        <row r="368">
          <cell r="J368" t="str">
            <v>Pasto</v>
          </cell>
          <cell r="K368">
            <v>53.62233333333333</v>
          </cell>
          <cell r="L368">
            <v>43.961000000000006</v>
          </cell>
          <cell r="M368">
            <v>65.326000000000008</v>
          </cell>
          <cell r="N368">
            <v>63.032999999999994</v>
          </cell>
          <cell r="O368">
            <v>65.61333333333333</v>
          </cell>
        </row>
        <row r="369">
          <cell r="J369" t="str">
            <v>Santa Marta</v>
          </cell>
          <cell r="K369">
            <v>28.14233333333333</v>
          </cell>
          <cell r="L369">
            <v>47.929666666666662</v>
          </cell>
          <cell r="M369">
            <v>51.414333333333332</v>
          </cell>
          <cell r="N369">
            <v>38.085333333333331</v>
          </cell>
          <cell r="O369">
            <v>61.246000000000002</v>
          </cell>
        </row>
        <row r="370">
          <cell r="J370" t="str">
            <v>Neiva</v>
          </cell>
          <cell r="K370">
            <v>52.534333333333336</v>
          </cell>
          <cell r="L370">
            <v>42.846333333333327</v>
          </cell>
          <cell r="M370">
            <v>49.411333333333339</v>
          </cell>
          <cell r="N370">
            <v>46.933333333333337</v>
          </cell>
          <cell r="O370">
            <v>49.18566666666667</v>
          </cell>
        </row>
        <row r="371">
          <cell r="J371" t="str">
            <v>Villavicencio</v>
          </cell>
          <cell r="K371">
            <v>52.265000000000001</v>
          </cell>
          <cell r="L371">
            <v>44.963999999999999</v>
          </cell>
          <cell r="M371">
            <v>53.727000000000004</v>
          </cell>
          <cell r="N371">
            <v>43.900666666666666</v>
          </cell>
          <cell r="O371">
            <v>45.368000000000002</v>
          </cell>
        </row>
        <row r="372">
          <cell r="J372" t="str">
            <v>Manizales</v>
          </cell>
          <cell r="K372">
            <v>34.811</v>
          </cell>
          <cell r="L372">
            <v>31.43</v>
          </cell>
          <cell r="M372">
            <v>40.36</v>
          </cell>
          <cell r="N372">
            <v>38.422333333333334</v>
          </cell>
          <cell r="O372">
            <v>44.121000000000002</v>
          </cell>
        </row>
        <row r="373">
          <cell r="J373" t="str">
            <v>Sincelejo</v>
          </cell>
          <cell r="K373">
            <v>32.690666666666665</v>
          </cell>
          <cell r="L373">
            <v>35.356333333333332</v>
          </cell>
          <cell r="M373">
            <v>31.299000000000003</v>
          </cell>
          <cell r="N373">
            <v>43.358000000000004</v>
          </cell>
          <cell r="O373">
            <v>43.162666666666667</v>
          </cell>
        </row>
        <row r="374">
          <cell r="J374" t="str">
            <v>Valledupar</v>
          </cell>
          <cell r="K374">
            <v>38.282333333333327</v>
          </cell>
          <cell r="L374">
            <v>28.028000000000002</v>
          </cell>
          <cell r="M374">
            <v>35.998666666666672</v>
          </cell>
          <cell r="N374">
            <v>42.843999999999994</v>
          </cell>
          <cell r="O374">
            <v>34.893000000000001</v>
          </cell>
        </row>
        <row r="375">
          <cell r="J375" t="str">
            <v>Armenia</v>
          </cell>
          <cell r="K375">
            <v>35.163666666666671</v>
          </cell>
          <cell r="L375">
            <v>22.417666666666666</v>
          </cell>
          <cell r="M375">
            <v>30.462666666666667</v>
          </cell>
          <cell r="N375">
            <v>29.117999999999999</v>
          </cell>
          <cell r="O375">
            <v>33.499666666666663</v>
          </cell>
        </row>
        <row r="376">
          <cell r="J376" t="str">
            <v>Popayán</v>
          </cell>
          <cell r="K376">
            <v>43.403666666666673</v>
          </cell>
          <cell r="L376">
            <v>31.191000000000003</v>
          </cell>
          <cell r="M376">
            <v>34.186666666666667</v>
          </cell>
          <cell r="N376">
            <v>31.066333333333333</v>
          </cell>
          <cell r="O376">
            <v>31.099333333333334</v>
          </cell>
        </row>
        <row r="377">
          <cell r="J377" t="str">
            <v>Montería</v>
          </cell>
          <cell r="K377">
            <v>37.154333333333334</v>
          </cell>
          <cell r="L377">
            <v>45.271333333333331</v>
          </cell>
          <cell r="M377">
            <v>30.176999999999996</v>
          </cell>
          <cell r="N377">
            <v>42.838333333333338</v>
          </cell>
          <cell r="O377">
            <v>30.06</v>
          </cell>
        </row>
        <row r="378">
          <cell r="J378" t="str">
            <v>Riohacha</v>
          </cell>
          <cell r="K378">
            <v>18.901666666666667</v>
          </cell>
          <cell r="L378">
            <v>19.446999999999999</v>
          </cell>
          <cell r="M378">
            <v>28.114666666666665</v>
          </cell>
          <cell r="N378">
            <v>31.852666666666664</v>
          </cell>
          <cell r="O378">
            <v>29.246333333333336</v>
          </cell>
        </row>
        <row r="379">
          <cell r="J379" t="str">
            <v>Tunja</v>
          </cell>
          <cell r="K379">
            <v>12.947000000000001</v>
          </cell>
          <cell r="L379">
            <v>12.900666666666666</v>
          </cell>
          <cell r="M379">
            <v>6.468</v>
          </cell>
          <cell r="N379">
            <v>17.566666666666666</v>
          </cell>
          <cell r="O379">
            <v>16.25</v>
          </cell>
        </row>
        <row r="380">
          <cell r="J380" t="str">
            <v>Florencia</v>
          </cell>
          <cell r="K380">
            <v>15.465999999999999</v>
          </cell>
          <cell r="L380">
            <v>7.9986666666666677</v>
          </cell>
          <cell r="M380">
            <v>13.367333333333335</v>
          </cell>
          <cell r="N380">
            <v>11.513333333333334</v>
          </cell>
          <cell r="O380">
            <v>9.4963333333333342</v>
          </cell>
        </row>
        <row r="381">
          <cell r="J381" t="str">
            <v>Quibdó</v>
          </cell>
          <cell r="K381">
            <v>4.1773333333333333</v>
          </cell>
          <cell r="L381">
            <v>8.9196666666666662</v>
          </cell>
          <cell r="M381">
            <v>7.4323333333333332</v>
          </cell>
          <cell r="N381">
            <v>8.7563333333333322</v>
          </cell>
          <cell r="O381">
            <v>5.3763333333333341</v>
          </cell>
        </row>
        <row r="382">
          <cell r="J382" t="str">
            <v>San Andrés</v>
          </cell>
          <cell r="K382">
            <v>1.6803333333333335</v>
          </cell>
          <cell r="L382">
            <v>2.3796666666666666</v>
          </cell>
          <cell r="M382">
            <v>1.389</v>
          </cell>
          <cell r="N382">
            <v>0.85233333333333328</v>
          </cell>
        </row>
        <row r="390">
          <cell r="J390" t="str">
            <v>Colombia</v>
          </cell>
          <cell r="K390">
            <v>2054.7113333333336</v>
          </cell>
          <cell r="L390">
            <v>2031.2043333333331</v>
          </cell>
          <cell r="M390">
            <v>2636.8183333333332</v>
          </cell>
          <cell r="N390">
            <v>2669.2249999999999</v>
          </cell>
          <cell r="O390">
            <v>2714.009333333333</v>
          </cell>
        </row>
        <row r="391">
          <cell r="J391" t="str">
            <v>Bogotá</v>
          </cell>
          <cell r="K391">
            <v>499.08499999999998</v>
          </cell>
          <cell r="L391">
            <v>393.86966666666666</v>
          </cell>
          <cell r="M391">
            <v>548.75100000000009</v>
          </cell>
          <cell r="N391">
            <v>600.15733333333333</v>
          </cell>
          <cell r="O391">
            <v>590.04</v>
          </cell>
        </row>
        <row r="392">
          <cell r="J392" t="str">
            <v>Medellín</v>
          </cell>
          <cell r="K392">
            <v>163.18100000000001</v>
          </cell>
          <cell r="L392">
            <v>227.76133333333334</v>
          </cell>
          <cell r="M392">
            <v>230.87933333333334</v>
          </cell>
          <cell r="N392">
            <v>220.93766666666667</v>
          </cell>
          <cell r="O392">
            <v>223.79833333333332</v>
          </cell>
        </row>
        <row r="393">
          <cell r="J393" t="str">
            <v>Cali</v>
          </cell>
          <cell r="K393">
            <v>142.59233333333336</v>
          </cell>
          <cell r="L393">
            <v>170.16533333333334</v>
          </cell>
          <cell r="M393">
            <v>215.07866666666666</v>
          </cell>
          <cell r="N393">
            <v>152.83266666666665</v>
          </cell>
          <cell r="O393">
            <v>150.16533333333334</v>
          </cell>
        </row>
        <row r="394">
          <cell r="J394" t="str">
            <v>Barranquilla</v>
          </cell>
          <cell r="K394">
            <v>69.016333333333321</v>
          </cell>
          <cell r="L394">
            <v>42.645000000000003</v>
          </cell>
          <cell r="M394">
            <v>68.445666666666668</v>
          </cell>
          <cell r="N394">
            <v>101.34066666666666</v>
          </cell>
          <cell r="O394">
            <v>95.748666666666665</v>
          </cell>
        </row>
        <row r="395">
          <cell r="J395" t="str">
            <v>Bucaramanga</v>
          </cell>
          <cell r="K395">
            <v>21.754999999999999</v>
          </cell>
          <cell r="L395">
            <v>61.693999999999996</v>
          </cell>
          <cell r="M395">
            <v>79.219333333333338</v>
          </cell>
          <cell r="N395">
            <v>73.454999999999998</v>
          </cell>
          <cell r="O395">
            <v>64.602333333333334</v>
          </cell>
        </row>
        <row r="396">
          <cell r="J396" t="str">
            <v>Cúcuta</v>
          </cell>
          <cell r="K396">
            <v>26.176666666666666</v>
          </cell>
          <cell r="L396">
            <v>38.766666666666673</v>
          </cell>
          <cell r="M396">
            <v>48.717666666666673</v>
          </cell>
          <cell r="N396">
            <v>44.219666666666662</v>
          </cell>
          <cell r="O396">
            <v>52.698333333333331</v>
          </cell>
        </row>
        <row r="397">
          <cell r="J397" t="str">
            <v>Ibagué</v>
          </cell>
          <cell r="K397">
            <v>44.456333333333333</v>
          </cell>
          <cell r="L397">
            <v>33.921666666666667</v>
          </cell>
          <cell r="M397">
            <v>46.420666666666669</v>
          </cell>
          <cell r="N397">
            <v>47.07833333333334</v>
          </cell>
          <cell r="O397">
            <v>42.12</v>
          </cell>
        </row>
        <row r="398">
          <cell r="J398" t="str">
            <v>Pereira</v>
          </cell>
          <cell r="K398">
            <v>26.096333333333334</v>
          </cell>
          <cell r="L398">
            <v>30.054666666666666</v>
          </cell>
          <cell r="M398">
            <v>39.240666666666669</v>
          </cell>
          <cell r="N398">
            <v>39.945333333333338</v>
          </cell>
          <cell r="O398">
            <v>37.105333333333334</v>
          </cell>
        </row>
        <row r="399">
          <cell r="J399" t="str">
            <v>Cartagena</v>
          </cell>
          <cell r="K399">
            <v>32.086999999999996</v>
          </cell>
          <cell r="L399">
            <v>56.656000000000006</v>
          </cell>
          <cell r="M399">
            <v>66.832333333333338</v>
          </cell>
          <cell r="N399">
            <v>33.096666666666664</v>
          </cell>
          <cell r="O399">
            <v>32.854666666666667</v>
          </cell>
        </row>
        <row r="400">
          <cell r="J400" t="str">
            <v>Pasto</v>
          </cell>
          <cell r="K400">
            <v>23.331666666666667</v>
          </cell>
          <cell r="L400">
            <v>23.940666666666669</v>
          </cell>
          <cell r="M400">
            <v>39.306333333333335</v>
          </cell>
          <cell r="N400">
            <v>32.309666666666665</v>
          </cell>
          <cell r="O400">
            <v>32.670999999999999</v>
          </cell>
        </row>
        <row r="401">
          <cell r="J401" t="str">
            <v>Villavicencio</v>
          </cell>
          <cell r="K401">
            <v>19.381</v>
          </cell>
          <cell r="L401">
            <v>21.941666666666666</v>
          </cell>
          <cell r="M401">
            <v>27.075666666666667</v>
          </cell>
          <cell r="N401">
            <v>23.834666666666667</v>
          </cell>
          <cell r="O401">
            <v>29.278666666666666</v>
          </cell>
        </row>
        <row r="402">
          <cell r="J402" t="str">
            <v>Neiva</v>
          </cell>
          <cell r="K402">
            <v>18.721</v>
          </cell>
          <cell r="L402">
            <v>21.677000000000003</v>
          </cell>
          <cell r="M402">
            <v>24.356333333333335</v>
          </cell>
          <cell r="N402">
            <v>24.16333333333333</v>
          </cell>
          <cell r="O402">
            <v>25.082666666666665</v>
          </cell>
        </row>
        <row r="403">
          <cell r="J403" t="str">
            <v>Santa Marta</v>
          </cell>
          <cell r="K403">
            <v>11.014000000000001</v>
          </cell>
          <cell r="L403">
            <v>21.352333333333334</v>
          </cell>
          <cell r="M403">
            <v>23.218</v>
          </cell>
          <cell r="N403">
            <v>16.388666666666669</v>
          </cell>
          <cell r="O403">
            <v>24.185999999999996</v>
          </cell>
        </row>
        <row r="404">
          <cell r="J404" t="str">
            <v>Montería</v>
          </cell>
          <cell r="K404">
            <v>14.658000000000001</v>
          </cell>
          <cell r="L404">
            <v>17.215666666666667</v>
          </cell>
          <cell r="M404">
            <v>16.867000000000001</v>
          </cell>
          <cell r="N404">
            <v>28.807000000000002</v>
          </cell>
          <cell r="O404">
            <v>23.002666666666666</v>
          </cell>
        </row>
        <row r="405">
          <cell r="J405" t="str">
            <v>Manizales</v>
          </cell>
          <cell r="K405">
            <v>15.211666666666666</v>
          </cell>
          <cell r="L405">
            <v>15.085000000000001</v>
          </cell>
          <cell r="M405">
            <v>20.834666666666667</v>
          </cell>
          <cell r="N405">
            <v>20.712</v>
          </cell>
          <cell r="O405">
            <v>18.96466666666667</v>
          </cell>
        </row>
        <row r="406">
          <cell r="J406" t="str">
            <v>Armenia</v>
          </cell>
          <cell r="K406">
            <v>14.385333333333334</v>
          </cell>
          <cell r="L406">
            <v>9.2956666666666674</v>
          </cell>
          <cell r="M406">
            <v>13.981999999999999</v>
          </cell>
          <cell r="N406">
            <v>18.783666666666665</v>
          </cell>
          <cell r="O406">
            <v>18.452999999999999</v>
          </cell>
        </row>
        <row r="407">
          <cell r="J407" t="str">
            <v>Valledupar</v>
          </cell>
          <cell r="K407">
            <v>13.615333333333334</v>
          </cell>
          <cell r="L407">
            <v>11.333999999999998</v>
          </cell>
          <cell r="M407">
            <v>16.448333333333334</v>
          </cell>
          <cell r="N407">
            <v>19.644666666666669</v>
          </cell>
          <cell r="O407">
            <v>17.406000000000002</v>
          </cell>
        </row>
        <row r="408">
          <cell r="J408" t="str">
            <v>Popayán</v>
          </cell>
          <cell r="K408">
            <v>24.649000000000001</v>
          </cell>
          <cell r="L408">
            <v>19.29</v>
          </cell>
          <cell r="M408">
            <v>19.819666666666667</v>
          </cell>
          <cell r="N408">
            <v>16.439000000000004</v>
          </cell>
          <cell r="O408">
            <v>16.054000000000002</v>
          </cell>
        </row>
        <row r="409">
          <cell r="J409" t="str">
            <v>Sincelejo</v>
          </cell>
          <cell r="K409">
            <v>11.579333333333333</v>
          </cell>
          <cell r="L409">
            <v>11.647</v>
          </cell>
          <cell r="M409">
            <v>9.1226666666666656</v>
          </cell>
          <cell r="N409">
            <v>17.896000000000001</v>
          </cell>
          <cell r="O409">
            <v>15.383333333333333</v>
          </cell>
        </row>
        <row r="410">
          <cell r="J410" t="str">
            <v>Riohacha</v>
          </cell>
          <cell r="K410">
            <v>8.5076666666666654</v>
          </cell>
          <cell r="L410">
            <v>8.972666666666667</v>
          </cell>
          <cell r="M410">
            <v>13.455333333333334</v>
          </cell>
          <cell r="N410">
            <v>11.49</v>
          </cell>
          <cell r="O410">
            <v>13.488</v>
          </cell>
        </row>
        <row r="411">
          <cell r="J411" t="str">
            <v>Tunja</v>
          </cell>
          <cell r="K411">
            <v>5.0183333333333335</v>
          </cell>
          <cell r="L411">
            <v>7.0493333333333332</v>
          </cell>
          <cell r="M411">
            <v>4.1819999999999995</v>
          </cell>
          <cell r="N411">
            <v>9.6233333333333331</v>
          </cell>
          <cell r="O411">
            <v>9.6213333333333342</v>
          </cell>
        </row>
        <row r="412">
          <cell r="J412" t="str">
            <v>Florencia</v>
          </cell>
          <cell r="K412">
            <v>5.043333333333333</v>
          </cell>
          <cell r="L412">
            <v>3.3056666666666672</v>
          </cell>
          <cell r="M412">
            <v>2.7616666666666667</v>
          </cell>
          <cell r="N412">
            <v>3.8663333333333334</v>
          </cell>
          <cell r="O412">
            <v>4.6276666666666664</v>
          </cell>
        </row>
        <row r="413">
          <cell r="J413" t="str">
            <v>Quibdó</v>
          </cell>
          <cell r="K413">
            <v>0.77033333333333331</v>
          </cell>
          <cell r="L413">
            <v>2.2556666666666665</v>
          </cell>
          <cell r="M413">
            <v>2.2376666666666667</v>
          </cell>
          <cell r="N413">
            <v>3.1676666666666669</v>
          </cell>
          <cell r="O413">
            <v>2.7696666666666672</v>
          </cell>
        </row>
        <row r="414">
          <cell r="J414" t="str">
            <v>San Andrés</v>
          </cell>
          <cell r="K414">
            <v>0.7593333333333333</v>
          </cell>
          <cell r="L414">
            <v>1.4320000000000002</v>
          </cell>
          <cell r="M414">
            <v>0.80500000000000005</v>
          </cell>
          <cell r="N414">
            <v>0.56366666666666665</v>
          </cell>
        </row>
        <row r="422">
          <cell r="J422" t="str">
            <v>Colombia</v>
          </cell>
          <cell r="K422">
            <v>764.06900000000007</v>
          </cell>
          <cell r="L422">
            <v>706.94600000000003</v>
          </cell>
          <cell r="M422">
            <v>973.5859999999999</v>
          </cell>
          <cell r="N422">
            <v>929.18866666666656</v>
          </cell>
          <cell r="O422">
            <v>959.64733333333334</v>
          </cell>
        </row>
        <row r="423">
          <cell r="J423" t="str">
            <v>Bogotá</v>
          </cell>
          <cell r="K423">
            <v>207.71799999999999</v>
          </cell>
          <cell r="L423">
            <v>115.60866666666665</v>
          </cell>
          <cell r="M423">
            <v>176.19666666666669</v>
          </cell>
          <cell r="N423">
            <v>248.34066666666664</v>
          </cell>
          <cell r="O423">
            <v>244.19800000000001</v>
          </cell>
        </row>
        <row r="424">
          <cell r="J424" t="str">
            <v>Medellín</v>
          </cell>
          <cell r="K424">
            <v>58.27</v>
          </cell>
          <cell r="L424">
            <v>97.484999999999999</v>
          </cell>
          <cell r="M424">
            <v>97.73833333333333</v>
          </cell>
          <cell r="N424">
            <v>82.111000000000004</v>
          </cell>
          <cell r="O424">
            <v>94.608999999999995</v>
          </cell>
        </row>
        <row r="425">
          <cell r="J425" t="str">
            <v>Cali</v>
          </cell>
          <cell r="K425">
            <v>54.208666666666666</v>
          </cell>
          <cell r="L425">
            <v>66.426000000000002</v>
          </cell>
          <cell r="M425">
            <v>104.60333333333334</v>
          </cell>
          <cell r="N425">
            <v>55.159333333333336</v>
          </cell>
          <cell r="O425">
            <v>39.158333333333331</v>
          </cell>
        </row>
        <row r="426">
          <cell r="J426" t="str">
            <v>Barranquilla</v>
          </cell>
          <cell r="K426">
            <v>14.42</v>
          </cell>
          <cell r="L426">
            <v>5.8979999999999997</v>
          </cell>
          <cell r="M426">
            <v>9.8533333333333335</v>
          </cell>
          <cell r="N426">
            <v>22.279666666666667</v>
          </cell>
          <cell r="O426">
            <v>30.226333333333333</v>
          </cell>
        </row>
        <row r="427">
          <cell r="J427" t="str">
            <v>Bucaramanga</v>
          </cell>
          <cell r="K427">
            <v>6.4346666666666659</v>
          </cell>
          <cell r="L427">
            <v>23.346999999999998</v>
          </cell>
          <cell r="M427">
            <v>22.092333333333332</v>
          </cell>
          <cell r="N427">
            <v>29.399666666666665</v>
          </cell>
          <cell r="O427">
            <v>21.204999999999998</v>
          </cell>
        </row>
        <row r="428">
          <cell r="J428" t="str">
            <v>Cúcuta</v>
          </cell>
          <cell r="K428">
            <v>6.5889999999999995</v>
          </cell>
          <cell r="L428">
            <v>11.139333333333333</v>
          </cell>
          <cell r="M428">
            <v>24.490666666666666</v>
          </cell>
          <cell r="N428">
            <v>20.058666666666667</v>
          </cell>
          <cell r="O428">
            <v>16.458333333333332</v>
          </cell>
        </row>
        <row r="429">
          <cell r="J429" t="str">
            <v>Ibagué</v>
          </cell>
          <cell r="K429">
            <v>14.822333333333333</v>
          </cell>
          <cell r="L429">
            <v>12.171999999999999</v>
          </cell>
          <cell r="M429">
            <v>19.562999999999999</v>
          </cell>
          <cell r="N429">
            <v>17.333666666666669</v>
          </cell>
          <cell r="O429">
            <v>13.780666666666667</v>
          </cell>
        </row>
        <row r="430">
          <cell r="J430" t="str">
            <v>Pasto</v>
          </cell>
          <cell r="K430">
            <v>7.05</v>
          </cell>
          <cell r="L430">
            <v>8.0866666666666678</v>
          </cell>
          <cell r="M430">
            <v>13.680666666666667</v>
          </cell>
          <cell r="N430">
            <v>13.988</v>
          </cell>
          <cell r="O430">
            <v>12.714666666666668</v>
          </cell>
        </row>
        <row r="431">
          <cell r="J431" t="str">
            <v>Pereira</v>
          </cell>
          <cell r="K431">
            <v>5.6103333333333332</v>
          </cell>
          <cell r="L431">
            <v>8.1983333333333324</v>
          </cell>
          <cell r="M431">
            <v>12.798333333333332</v>
          </cell>
          <cell r="N431">
            <v>10.586333333333334</v>
          </cell>
          <cell r="O431">
            <v>11.631666666666666</v>
          </cell>
        </row>
        <row r="432">
          <cell r="J432" t="str">
            <v>Neiva</v>
          </cell>
          <cell r="K432">
            <v>6.9033333333333324</v>
          </cell>
          <cell r="L432">
            <v>6.7130000000000001</v>
          </cell>
          <cell r="M432">
            <v>8.1856666666666662</v>
          </cell>
          <cell r="N432">
            <v>9.6693333333333342</v>
          </cell>
          <cell r="O432">
            <v>8.9749999999999996</v>
          </cell>
        </row>
        <row r="433">
          <cell r="J433" t="str">
            <v>Manizales</v>
          </cell>
          <cell r="K433">
            <v>5.3406666666666665</v>
          </cell>
          <cell r="L433">
            <v>6.2946666666666671</v>
          </cell>
          <cell r="M433">
            <v>8.33</v>
          </cell>
          <cell r="N433">
            <v>8.7040000000000006</v>
          </cell>
          <cell r="O433">
            <v>8.3350000000000009</v>
          </cell>
        </row>
        <row r="434">
          <cell r="J434" t="str">
            <v>Cartagena</v>
          </cell>
          <cell r="K434">
            <v>6.3066666666666675</v>
          </cell>
          <cell r="L434">
            <v>9.440666666666667</v>
          </cell>
          <cell r="M434">
            <v>10.017000000000001</v>
          </cell>
          <cell r="N434">
            <v>3.7719999999999998</v>
          </cell>
          <cell r="O434">
            <v>6.5723333333333329</v>
          </cell>
        </row>
        <row r="435">
          <cell r="J435" t="str">
            <v>Armenia</v>
          </cell>
          <cell r="K435">
            <v>6.8053333333333326</v>
          </cell>
          <cell r="L435">
            <v>4.325333333333333</v>
          </cell>
          <cell r="M435">
            <v>5.8490000000000002</v>
          </cell>
          <cell r="N435">
            <v>5.9029999999999996</v>
          </cell>
          <cell r="O435">
            <v>5.1219999999999999</v>
          </cell>
        </row>
        <row r="436">
          <cell r="J436" t="str">
            <v>Santa Marta</v>
          </cell>
          <cell r="K436">
            <v>3.0739999999999998</v>
          </cell>
          <cell r="L436">
            <v>5.1696666666666671</v>
          </cell>
          <cell r="M436">
            <v>6.6429999999999998</v>
          </cell>
          <cell r="N436">
            <v>2.7553333333333332</v>
          </cell>
          <cell r="O436">
            <v>4.7389999999999999</v>
          </cell>
        </row>
        <row r="437">
          <cell r="J437" t="str">
            <v>Popayán</v>
          </cell>
          <cell r="K437">
            <v>8.4993333333333325</v>
          </cell>
          <cell r="L437">
            <v>5.5033333333333339</v>
          </cell>
          <cell r="M437">
            <v>6.0996666666666668</v>
          </cell>
          <cell r="N437">
            <v>3.9363333333333337</v>
          </cell>
          <cell r="O437">
            <v>4.5983333333333336</v>
          </cell>
        </row>
        <row r="438">
          <cell r="J438" t="str">
            <v>Villavicencio</v>
          </cell>
          <cell r="K438">
            <v>4.4983333333333331</v>
          </cell>
          <cell r="L438">
            <v>2.6850000000000001</v>
          </cell>
          <cell r="M438">
            <v>8.2366666666666664</v>
          </cell>
          <cell r="N438">
            <v>5.4540000000000006</v>
          </cell>
          <cell r="O438">
            <v>4.375</v>
          </cell>
        </row>
        <row r="439">
          <cell r="J439" t="str">
            <v>Riohacha</v>
          </cell>
          <cell r="K439">
            <v>2.7250000000000001</v>
          </cell>
          <cell r="L439">
            <v>2.4813333333333332</v>
          </cell>
          <cell r="M439">
            <v>3.3030000000000004</v>
          </cell>
          <cell r="N439">
            <v>2.2763333333333331</v>
          </cell>
          <cell r="O439">
            <v>4.1133333333333333</v>
          </cell>
        </row>
        <row r="440">
          <cell r="J440" t="str">
            <v>Montería</v>
          </cell>
          <cell r="K440">
            <v>3.677</v>
          </cell>
          <cell r="L440">
            <v>2.802</v>
          </cell>
          <cell r="M440">
            <v>3.5016666666666665</v>
          </cell>
          <cell r="N440">
            <v>3.534333333333334</v>
          </cell>
          <cell r="O440">
            <v>3.9</v>
          </cell>
        </row>
        <row r="441">
          <cell r="J441" t="str">
            <v>Sincelejo</v>
          </cell>
          <cell r="K441">
            <v>3.7916666666666665</v>
          </cell>
          <cell r="L441">
            <v>3.2490000000000001</v>
          </cell>
          <cell r="M441">
            <v>1.5163333333333335</v>
          </cell>
          <cell r="N441">
            <v>3.9510000000000001</v>
          </cell>
          <cell r="O441">
            <v>3.4510000000000001</v>
          </cell>
        </row>
        <row r="442">
          <cell r="J442" t="str">
            <v>Tunja</v>
          </cell>
          <cell r="K442">
            <v>1.5756666666666668</v>
          </cell>
          <cell r="L442">
            <v>2.0743333333333331</v>
          </cell>
          <cell r="M442">
            <v>1.0266666666666666</v>
          </cell>
          <cell r="N442">
            <v>2.8409999999999997</v>
          </cell>
          <cell r="O442">
            <v>2.9576666666666669</v>
          </cell>
        </row>
        <row r="443">
          <cell r="J443" t="str">
            <v>Valledupar</v>
          </cell>
          <cell r="K443">
            <v>0.94099999999999995</v>
          </cell>
          <cell r="L443">
            <v>1.1299999999999999</v>
          </cell>
          <cell r="M443">
            <v>1.6736666666666666</v>
          </cell>
          <cell r="N443">
            <v>4.9786666666666664</v>
          </cell>
          <cell r="O443">
            <v>2.6543333333333332</v>
          </cell>
        </row>
        <row r="444">
          <cell r="J444" t="str">
            <v>Florencia</v>
          </cell>
          <cell r="K444">
            <v>1.4020000000000001</v>
          </cell>
          <cell r="L444">
            <v>0.77400000000000002</v>
          </cell>
          <cell r="M444">
            <v>0.57100000000000006</v>
          </cell>
          <cell r="N444">
            <v>0.99799999999999989</v>
          </cell>
          <cell r="O444">
            <v>0.76933333333333331</v>
          </cell>
        </row>
        <row r="445">
          <cell r="J445" t="str">
            <v>Quibdó</v>
          </cell>
          <cell r="K445">
            <v>0.14699999999999999</v>
          </cell>
          <cell r="L445">
            <v>0.29333333333333328</v>
          </cell>
          <cell r="M445">
            <v>0.19766666666666666</v>
          </cell>
          <cell r="N445">
            <v>0.94899999999999995</v>
          </cell>
          <cell r="O445">
            <v>0.69633333333333336</v>
          </cell>
        </row>
        <row r="446">
          <cell r="J446" t="str">
            <v>San Andrés</v>
          </cell>
          <cell r="K446">
            <v>0.18833333333333335</v>
          </cell>
          <cell r="L446">
            <v>0.46966666666666662</v>
          </cell>
          <cell r="M446">
            <v>0.23066666666666666</v>
          </cell>
          <cell r="N446">
            <v>0.17200000000000001</v>
          </cell>
        </row>
        <row r="454">
          <cell r="J454" t="str">
            <v>Colombia</v>
          </cell>
          <cell r="K454">
            <v>1135.7169999999999</v>
          </cell>
          <cell r="L454">
            <v>1064.6503333333333</v>
          </cell>
          <cell r="M454">
            <v>1423.0923333333333</v>
          </cell>
          <cell r="N454">
            <v>1461.2243333333333</v>
          </cell>
          <cell r="O454">
            <v>1447.0546666666669</v>
          </cell>
        </row>
        <row r="455">
          <cell r="J455" t="str">
            <v>Bogotá</v>
          </cell>
          <cell r="K455">
            <v>349.56766666666664</v>
          </cell>
          <cell r="L455">
            <v>271.58066666666667</v>
          </cell>
          <cell r="M455">
            <v>374.21866666666671</v>
          </cell>
          <cell r="N455">
            <v>388.82</v>
          </cell>
          <cell r="O455">
            <v>346.44633333333331</v>
          </cell>
        </row>
        <row r="456">
          <cell r="J456" t="str">
            <v>Medellín</v>
          </cell>
          <cell r="K456">
            <v>86.353999999999999</v>
          </cell>
          <cell r="L456">
            <v>119.54533333333335</v>
          </cell>
          <cell r="M456">
            <v>127.93599999999999</v>
          </cell>
          <cell r="N456">
            <v>121.56733333333334</v>
          </cell>
          <cell r="O456">
            <v>134.46766666666667</v>
          </cell>
        </row>
        <row r="457">
          <cell r="J457" t="str">
            <v>Cali</v>
          </cell>
          <cell r="K457">
            <v>75.400333333333336</v>
          </cell>
          <cell r="L457">
            <v>97.551666666666677</v>
          </cell>
          <cell r="M457">
            <v>126.57733333333333</v>
          </cell>
          <cell r="N457">
            <v>83.269666666666652</v>
          </cell>
          <cell r="O457">
            <v>84.221333333333334</v>
          </cell>
        </row>
        <row r="458">
          <cell r="J458" t="str">
            <v>Barranquilla</v>
          </cell>
          <cell r="K458">
            <v>33.735999999999997</v>
          </cell>
          <cell r="L458">
            <v>26.728666666666669</v>
          </cell>
          <cell r="M458">
            <v>45.702333333333335</v>
          </cell>
          <cell r="N458">
            <v>56.850666666666662</v>
          </cell>
          <cell r="O458">
            <v>76.082666666666668</v>
          </cell>
        </row>
        <row r="459">
          <cell r="J459" t="str">
            <v>Bucaramanga</v>
          </cell>
          <cell r="K459">
            <v>14.082000000000001</v>
          </cell>
          <cell r="L459">
            <v>35.358666666666672</v>
          </cell>
          <cell r="M459">
            <v>58.730666666666671</v>
          </cell>
          <cell r="N459">
            <v>46.06733333333333</v>
          </cell>
          <cell r="O459">
            <v>40.996666666666663</v>
          </cell>
        </row>
        <row r="460">
          <cell r="J460" t="str">
            <v>Cúcuta</v>
          </cell>
          <cell r="K460">
            <v>18.081</v>
          </cell>
          <cell r="L460">
            <v>19.236999999999998</v>
          </cell>
          <cell r="M460">
            <v>25.557333333333332</v>
          </cell>
          <cell r="N460">
            <v>32.401000000000003</v>
          </cell>
          <cell r="O460">
            <v>32.866666666666667</v>
          </cell>
        </row>
        <row r="461">
          <cell r="J461" t="str">
            <v>Ibagué</v>
          </cell>
          <cell r="K461">
            <v>32.836333333333329</v>
          </cell>
          <cell r="L461">
            <v>16.984999999999999</v>
          </cell>
          <cell r="M461">
            <v>20.062333333333331</v>
          </cell>
          <cell r="N461">
            <v>26.799666666666667</v>
          </cell>
          <cell r="O461">
            <v>26.044666666666668</v>
          </cell>
        </row>
        <row r="462">
          <cell r="J462" t="str">
            <v>Neiva</v>
          </cell>
          <cell r="K462">
            <v>12.720333333333334</v>
          </cell>
          <cell r="L462">
            <v>15.758666666666665</v>
          </cell>
          <cell r="M462">
            <v>18.108333333333334</v>
          </cell>
          <cell r="N462">
            <v>16.65366666666667</v>
          </cell>
          <cell r="O462">
            <v>17.177</v>
          </cell>
        </row>
        <row r="463">
          <cell r="J463" t="str">
            <v>Pasto</v>
          </cell>
          <cell r="K463">
            <v>9.0510000000000002</v>
          </cell>
          <cell r="L463">
            <v>8.3146666666666675</v>
          </cell>
          <cell r="M463">
            <v>15.073333333333332</v>
          </cell>
          <cell r="N463">
            <v>13.920666666666667</v>
          </cell>
          <cell r="O463">
            <v>16.137333333333331</v>
          </cell>
        </row>
        <row r="464">
          <cell r="J464" t="str">
            <v>Cartagena</v>
          </cell>
          <cell r="K464">
            <v>18.796666666666667</v>
          </cell>
          <cell r="L464">
            <v>16.950666666666667</v>
          </cell>
          <cell r="M464">
            <v>13.722999999999999</v>
          </cell>
          <cell r="N464">
            <v>17.616333333333333</v>
          </cell>
          <cell r="O464">
            <v>16.119666666666667</v>
          </cell>
        </row>
        <row r="465">
          <cell r="J465" t="str">
            <v>Manizales</v>
          </cell>
          <cell r="K465">
            <v>10.489666666666666</v>
          </cell>
          <cell r="L465">
            <v>10.045999999999999</v>
          </cell>
          <cell r="M465">
            <v>16.454999999999998</v>
          </cell>
          <cell r="N465">
            <v>14.913666666666666</v>
          </cell>
          <cell r="O465">
            <v>13.856</v>
          </cell>
        </row>
        <row r="466">
          <cell r="J466" t="str">
            <v>Valledupar</v>
          </cell>
          <cell r="K466">
            <v>10.581000000000001</v>
          </cell>
          <cell r="L466">
            <v>9.9066666666666663</v>
          </cell>
          <cell r="M466">
            <v>13.676000000000002</v>
          </cell>
          <cell r="N466">
            <v>16.342000000000002</v>
          </cell>
          <cell r="O466">
            <v>13.463666666666667</v>
          </cell>
        </row>
        <row r="467">
          <cell r="J467" t="str">
            <v>Armenia</v>
          </cell>
          <cell r="K467">
            <v>4.956666666666667</v>
          </cell>
          <cell r="L467">
            <v>4.1183333333333332</v>
          </cell>
          <cell r="M467">
            <v>10.074666666666666</v>
          </cell>
          <cell r="N467">
            <v>16.217333333333332</v>
          </cell>
          <cell r="O467">
            <v>13.244666666666667</v>
          </cell>
        </row>
        <row r="468">
          <cell r="J468" t="str">
            <v>Villavicencio</v>
          </cell>
          <cell r="K468">
            <v>10.500666666666667</v>
          </cell>
          <cell r="L468">
            <v>16.57</v>
          </cell>
          <cell r="M468">
            <v>17.572666666666667</v>
          </cell>
          <cell r="N468">
            <v>14.056333333333333</v>
          </cell>
          <cell r="O468">
            <v>13.219666666666667</v>
          </cell>
        </row>
        <row r="469">
          <cell r="J469" t="str">
            <v>Sincelejo</v>
          </cell>
          <cell r="K469">
            <v>8.7436666666666678</v>
          </cell>
          <cell r="L469">
            <v>6.8609999999999998</v>
          </cell>
          <cell r="M469">
            <v>4.605666666666667</v>
          </cell>
          <cell r="N469">
            <v>10.339333333333334</v>
          </cell>
          <cell r="O469">
            <v>11.083666666666666</v>
          </cell>
        </row>
        <row r="470">
          <cell r="J470" t="str">
            <v>Santa Marta</v>
          </cell>
          <cell r="K470">
            <v>6.9769999999999994</v>
          </cell>
          <cell r="L470">
            <v>11.220333333333334</v>
          </cell>
          <cell r="M470">
            <v>8.1973333333333329</v>
          </cell>
          <cell r="N470">
            <v>5.5916666666666659</v>
          </cell>
          <cell r="O470">
            <v>10.962333333333333</v>
          </cell>
        </row>
        <row r="471">
          <cell r="J471" t="str">
            <v>Pereira</v>
          </cell>
          <cell r="K471">
            <v>16.816666666666666</v>
          </cell>
          <cell r="L471">
            <v>8.0170000000000012</v>
          </cell>
          <cell r="M471">
            <v>7.5923333333333334</v>
          </cell>
          <cell r="N471">
            <v>12.287333333333331</v>
          </cell>
          <cell r="O471">
            <v>9.9830000000000005</v>
          </cell>
        </row>
        <row r="472">
          <cell r="J472" t="str">
            <v>Popayán</v>
          </cell>
          <cell r="K472">
            <v>11.599333333333334</v>
          </cell>
          <cell r="L472">
            <v>7.3283333333333331</v>
          </cell>
          <cell r="M472">
            <v>12.705666666666668</v>
          </cell>
          <cell r="N472">
            <v>9.3803333333333327</v>
          </cell>
          <cell r="O472">
            <v>8.8060000000000009</v>
          </cell>
        </row>
        <row r="473">
          <cell r="J473" t="str">
            <v>Riohacha</v>
          </cell>
          <cell r="K473">
            <v>5.8049999999999997</v>
          </cell>
          <cell r="L473">
            <v>5.3693333333333335</v>
          </cell>
          <cell r="M473">
            <v>8.3963333333333328</v>
          </cell>
          <cell r="N473">
            <v>6.3363333333333332</v>
          </cell>
          <cell r="O473">
            <v>7</v>
          </cell>
        </row>
        <row r="474">
          <cell r="J474" t="str">
            <v>Tunja</v>
          </cell>
          <cell r="K474">
            <v>3.4259999999999997</v>
          </cell>
          <cell r="L474">
            <v>5.3596666666666666</v>
          </cell>
          <cell r="M474">
            <v>2.9090000000000003</v>
          </cell>
          <cell r="N474">
            <v>6.94</v>
          </cell>
          <cell r="O474">
            <v>6.5116666666666667</v>
          </cell>
        </row>
        <row r="475">
          <cell r="J475" t="str">
            <v>Montería</v>
          </cell>
          <cell r="K475">
            <v>6.3523333333333332</v>
          </cell>
          <cell r="L475">
            <v>4.24</v>
          </cell>
          <cell r="M475">
            <v>4.9013333333333335</v>
          </cell>
          <cell r="N475">
            <v>8.0323333333333338</v>
          </cell>
          <cell r="O475">
            <v>5.7413333333333334</v>
          </cell>
        </row>
        <row r="476">
          <cell r="J476" t="str">
            <v>Quibdó</v>
          </cell>
          <cell r="K476">
            <v>0.5046666666666666</v>
          </cell>
          <cell r="L476">
            <v>1.77</v>
          </cell>
          <cell r="M476">
            <v>1.69</v>
          </cell>
          <cell r="N476">
            <v>2.6666666666666665</v>
          </cell>
          <cell r="O476">
            <v>2.1296666666666666</v>
          </cell>
        </row>
        <row r="477">
          <cell r="J477" t="str">
            <v>Florencia</v>
          </cell>
          <cell r="K477">
            <v>1.9193333333333333</v>
          </cell>
          <cell r="L477">
            <v>1.571</v>
          </cell>
          <cell r="M477">
            <v>0.93233333333333324</v>
          </cell>
          <cell r="N477">
            <v>0.74699999999999989</v>
          </cell>
          <cell r="O477">
            <v>1.6076666666666668</v>
          </cell>
        </row>
        <row r="478">
          <cell r="J478" t="str">
            <v>San Andrés</v>
          </cell>
          <cell r="K478">
            <v>0.29333333333333333</v>
          </cell>
          <cell r="L478">
            <v>0.84533333333333316</v>
          </cell>
          <cell r="M478">
            <v>0.60199999999999998</v>
          </cell>
          <cell r="N478">
            <v>0.27833333333333338</v>
          </cell>
        </row>
        <row r="486">
          <cell r="J486" t="str">
            <v>Colombia</v>
          </cell>
          <cell r="K486">
            <v>1703.7503333333334</v>
          </cell>
          <cell r="L486">
            <v>1724.6543333333332</v>
          </cell>
          <cell r="M486">
            <v>2219.9616666666666</v>
          </cell>
          <cell r="N486">
            <v>2272.5706666666665</v>
          </cell>
          <cell r="O486">
            <v>2303.7973333333334</v>
          </cell>
        </row>
        <row r="487">
          <cell r="J487" t="str">
            <v>Bogotá</v>
          </cell>
          <cell r="K487">
            <v>395.67900000000003</v>
          </cell>
          <cell r="L487">
            <v>336.53733333333338</v>
          </cell>
          <cell r="M487">
            <v>453.35266666666666</v>
          </cell>
          <cell r="N487">
            <v>473.93799999999993</v>
          </cell>
          <cell r="O487">
            <v>459.69133333333326</v>
          </cell>
        </row>
        <row r="488">
          <cell r="J488" t="str">
            <v>Medellín</v>
          </cell>
          <cell r="K488">
            <v>131.05066666666667</v>
          </cell>
          <cell r="L488">
            <v>185.167</v>
          </cell>
          <cell r="M488">
            <v>186.07899999999998</v>
          </cell>
          <cell r="N488">
            <v>190.31633333333332</v>
          </cell>
          <cell r="O488">
            <v>190.04333333333332</v>
          </cell>
        </row>
        <row r="489">
          <cell r="J489" t="str">
            <v>Cali</v>
          </cell>
          <cell r="K489">
            <v>113.146</v>
          </cell>
          <cell r="L489">
            <v>140.44033333333334</v>
          </cell>
          <cell r="M489">
            <v>166.05333333333334</v>
          </cell>
          <cell r="N489">
            <v>129.167</v>
          </cell>
          <cell r="O489">
            <v>133.04566666666668</v>
          </cell>
        </row>
        <row r="490">
          <cell r="J490" t="str">
            <v>Barranquilla</v>
          </cell>
          <cell r="K490">
            <v>63.160666666666664</v>
          </cell>
          <cell r="L490">
            <v>39.229666666666667</v>
          </cell>
          <cell r="M490">
            <v>64.302000000000007</v>
          </cell>
          <cell r="N490">
            <v>94.021000000000001</v>
          </cell>
          <cell r="O490">
            <v>86.03</v>
          </cell>
        </row>
        <row r="491">
          <cell r="J491" t="str">
            <v>Bucaramanga</v>
          </cell>
          <cell r="K491">
            <v>18.489666666666668</v>
          </cell>
          <cell r="L491">
            <v>49.771666666666668</v>
          </cell>
          <cell r="M491">
            <v>70.936333333333337</v>
          </cell>
          <cell r="N491">
            <v>60.958333333333336</v>
          </cell>
          <cell r="O491">
            <v>56.280666666666662</v>
          </cell>
        </row>
        <row r="492">
          <cell r="J492" t="str">
            <v>Cúcuta</v>
          </cell>
          <cell r="K492">
            <v>23.022000000000002</v>
          </cell>
          <cell r="L492">
            <v>32.772666666666666</v>
          </cell>
          <cell r="M492">
            <v>37.835999999999999</v>
          </cell>
          <cell r="N492">
            <v>35.92966666666667</v>
          </cell>
          <cell r="O492">
            <v>44.337666666666671</v>
          </cell>
        </row>
        <row r="493">
          <cell r="J493" t="str">
            <v>Ibagué</v>
          </cell>
          <cell r="K493">
            <v>38.656333333333329</v>
          </cell>
          <cell r="L493">
            <v>30.227333333333331</v>
          </cell>
          <cell r="M493">
            <v>40.789666666666669</v>
          </cell>
          <cell r="N493">
            <v>41.616666666666667</v>
          </cell>
          <cell r="O493">
            <v>37.419000000000004</v>
          </cell>
        </row>
        <row r="494">
          <cell r="J494" t="str">
            <v>Pereira</v>
          </cell>
          <cell r="K494">
            <v>23.721666666666664</v>
          </cell>
          <cell r="L494">
            <v>27.531666666666666</v>
          </cell>
          <cell r="M494">
            <v>35.102333333333327</v>
          </cell>
          <cell r="N494">
            <v>36.245666666666665</v>
          </cell>
          <cell r="O494">
            <v>34.113</v>
          </cell>
        </row>
        <row r="495">
          <cell r="J495" t="str">
            <v>Cartagena</v>
          </cell>
          <cell r="K495">
            <v>29.228999999999999</v>
          </cell>
          <cell r="L495">
            <v>54.131666666666661</v>
          </cell>
          <cell r="M495">
            <v>63.606333333333339</v>
          </cell>
          <cell r="N495">
            <v>32.278333333333336</v>
          </cell>
          <cell r="O495">
            <v>30.40433333333333</v>
          </cell>
        </row>
        <row r="496">
          <cell r="J496" t="str">
            <v>Villavicencio</v>
          </cell>
          <cell r="K496">
            <v>17.064333333333334</v>
          </cell>
          <cell r="L496">
            <v>20.827666666666669</v>
          </cell>
          <cell r="M496">
            <v>23.193666666666669</v>
          </cell>
          <cell r="N496">
            <v>21.729666666666663</v>
          </cell>
          <cell r="O496">
            <v>27.039000000000001</v>
          </cell>
        </row>
        <row r="497">
          <cell r="J497" t="str">
            <v>Pasto</v>
          </cell>
          <cell r="K497">
            <v>20.387666666666664</v>
          </cell>
          <cell r="L497">
            <v>20.044666666666668</v>
          </cell>
          <cell r="M497">
            <v>33.540666666666667</v>
          </cell>
          <cell r="N497">
            <v>26.206666666666667</v>
          </cell>
          <cell r="O497">
            <v>26.706333333333333</v>
          </cell>
        </row>
        <row r="498">
          <cell r="J498" t="str">
            <v>Santa Marta</v>
          </cell>
          <cell r="K498">
            <v>9.3726666666666674</v>
          </cell>
          <cell r="L498">
            <v>19.622666666666667</v>
          </cell>
          <cell r="M498">
            <v>20.529666666666667</v>
          </cell>
          <cell r="N498">
            <v>15.143000000000001</v>
          </cell>
          <cell r="O498">
            <v>22.372333333333334</v>
          </cell>
        </row>
        <row r="499">
          <cell r="J499" t="str">
            <v>Montería</v>
          </cell>
          <cell r="K499">
            <v>12.838000000000001</v>
          </cell>
          <cell r="L499">
            <v>16.206999999999997</v>
          </cell>
          <cell r="M499">
            <v>15.796999999999999</v>
          </cell>
          <cell r="N499">
            <v>27.483333333333331</v>
          </cell>
          <cell r="O499">
            <v>21.965</v>
          </cell>
        </row>
        <row r="500">
          <cell r="J500" t="str">
            <v>Neiva</v>
          </cell>
          <cell r="K500">
            <v>15.728333333333333</v>
          </cell>
          <cell r="L500">
            <v>18.78</v>
          </cell>
          <cell r="M500">
            <v>20.576999999999998</v>
          </cell>
          <cell r="N500">
            <v>19.549333333333333</v>
          </cell>
          <cell r="O500">
            <v>20.901</v>
          </cell>
        </row>
        <row r="501">
          <cell r="J501" t="str">
            <v>Armenia</v>
          </cell>
          <cell r="K501">
            <v>11.075666666666669</v>
          </cell>
          <cell r="L501">
            <v>7.6509999999999998</v>
          </cell>
          <cell r="M501">
            <v>11.647666666666666</v>
          </cell>
          <cell r="N501">
            <v>16.847666666666665</v>
          </cell>
          <cell r="O501">
            <v>16.792666666666666</v>
          </cell>
        </row>
        <row r="502">
          <cell r="J502" t="str">
            <v>Valledupar</v>
          </cell>
          <cell r="K502">
            <v>13.280333333333331</v>
          </cell>
          <cell r="L502">
            <v>10.978666666666667</v>
          </cell>
          <cell r="M502">
            <v>15.792666666666667</v>
          </cell>
          <cell r="N502">
            <v>17.795000000000002</v>
          </cell>
          <cell r="O502">
            <v>16.276</v>
          </cell>
        </row>
        <row r="503">
          <cell r="J503" t="str">
            <v>Manizales</v>
          </cell>
          <cell r="K503">
            <v>13.041000000000002</v>
          </cell>
          <cell r="L503">
            <v>12.064</v>
          </cell>
          <cell r="M503">
            <v>17.757999999999999</v>
          </cell>
          <cell r="N503">
            <v>18.134666666666664</v>
          </cell>
          <cell r="O503">
            <v>16.269666666666666</v>
          </cell>
        </row>
        <row r="504">
          <cell r="J504" t="str">
            <v>Popayán</v>
          </cell>
          <cell r="K504">
            <v>21.327333333333332</v>
          </cell>
          <cell r="L504">
            <v>17.244</v>
          </cell>
          <cell r="M504">
            <v>18.106000000000002</v>
          </cell>
          <cell r="N504">
            <v>15.084333333333333</v>
          </cell>
          <cell r="O504">
            <v>14.387666666666666</v>
          </cell>
        </row>
        <row r="505">
          <cell r="J505" t="str">
            <v>Sincelejo</v>
          </cell>
          <cell r="K505">
            <v>10.134333333333334</v>
          </cell>
          <cell r="L505">
            <v>10.699333333333334</v>
          </cell>
          <cell r="M505">
            <v>8.9740000000000002</v>
          </cell>
          <cell r="N505">
            <v>17.502333333333333</v>
          </cell>
          <cell r="O505">
            <v>14.137666666666666</v>
          </cell>
        </row>
        <row r="506">
          <cell r="J506" t="str">
            <v>Riohacha</v>
          </cell>
          <cell r="K506">
            <v>6.855666666666667</v>
          </cell>
          <cell r="L506">
            <v>7.9603333333333337</v>
          </cell>
          <cell r="M506">
            <v>12.287333333333335</v>
          </cell>
          <cell r="N506">
            <v>10.827333333333334</v>
          </cell>
          <cell r="O506">
            <v>11.599666666666666</v>
          </cell>
        </row>
        <row r="507">
          <cell r="J507" t="str">
            <v>Tunja</v>
          </cell>
          <cell r="K507">
            <v>4.3356666666666674</v>
          </cell>
          <cell r="L507">
            <v>6.4740000000000002</v>
          </cell>
          <cell r="M507">
            <v>3.9209999999999998</v>
          </cell>
          <cell r="N507">
            <v>8.7833333333333332</v>
          </cell>
          <cell r="O507">
            <v>8.9309999999999992</v>
          </cell>
        </row>
        <row r="508">
          <cell r="J508" t="str">
            <v>Florencia</v>
          </cell>
          <cell r="K508">
            <v>4.5156666666666663</v>
          </cell>
          <cell r="L508">
            <v>3.0083333333333333</v>
          </cell>
          <cell r="M508">
            <v>2.4526666666666666</v>
          </cell>
          <cell r="N508">
            <v>3.359</v>
          </cell>
          <cell r="O508">
            <v>4.3760000000000003</v>
          </cell>
        </row>
        <row r="509">
          <cell r="J509" t="str">
            <v>Quibdó</v>
          </cell>
          <cell r="K509">
            <v>0.71933333333333327</v>
          </cell>
          <cell r="L509">
            <v>2.1933333333333334</v>
          </cell>
          <cell r="M509">
            <v>2.1943333333333332</v>
          </cell>
          <cell r="N509">
            <v>2.9346666666666668</v>
          </cell>
          <cell r="O509">
            <v>2.4943333333333331</v>
          </cell>
        </row>
        <row r="510">
          <cell r="J510" t="str">
            <v>San Andrés</v>
          </cell>
          <cell r="K510">
            <v>0.61366666666666669</v>
          </cell>
          <cell r="L510">
            <v>1.244</v>
          </cell>
          <cell r="M510">
            <v>0.71366666666666667</v>
          </cell>
          <cell r="N510">
            <v>0.46799999999999997</v>
          </cell>
        </row>
        <row r="518">
          <cell r="K518">
            <v>6156.1023333333333</v>
          </cell>
          <cell r="L518">
            <v>6191.2146666666667</v>
          </cell>
          <cell r="M518">
            <v>6394.6536666666661</v>
          </cell>
          <cell r="N518">
            <v>6575.8326666666662</v>
          </cell>
          <cell r="O518">
            <v>6977.2813333333324</v>
          </cell>
        </row>
        <row r="519">
          <cell r="K519">
            <v>1820.079</v>
          </cell>
          <cell r="L519">
            <v>1740.3483333333334</v>
          </cell>
          <cell r="M519">
            <v>1740.3879999999999</v>
          </cell>
          <cell r="N519">
            <v>1833.0896666666667</v>
          </cell>
          <cell r="O519">
            <v>1932.4586666666667</v>
          </cell>
        </row>
        <row r="520">
          <cell r="K520">
            <v>719.90733333333321</v>
          </cell>
          <cell r="L520">
            <v>707.87700000000007</v>
          </cell>
          <cell r="M520">
            <v>761.7263333333334</v>
          </cell>
          <cell r="N520">
            <v>825.0333333333333</v>
          </cell>
          <cell r="O520">
            <v>888.98599999999988</v>
          </cell>
        </row>
        <row r="521">
          <cell r="K521">
            <v>463.95166666666665</v>
          </cell>
          <cell r="L521">
            <v>462.03233333333333</v>
          </cell>
          <cell r="M521">
            <v>464.24633333333333</v>
          </cell>
          <cell r="N521">
            <v>461.14633333333336</v>
          </cell>
          <cell r="O521">
            <v>475.56700000000001</v>
          </cell>
        </row>
        <row r="522">
          <cell r="K522">
            <v>235.60566666666668</v>
          </cell>
          <cell r="L522">
            <v>254.23766666666666</v>
          </cell>
          <cell r="M522">
            <v>262.76366666666667</v>
          </cell>
          <cell r="N522">
            <v>273.48466666666667</v>
          </cell>
          <cell r="O522">
            <v>298.78966666666668</v>
          </cell>
        </row>
        <row r="523">
          <cell r="K523">
            <v>171.20066666666665</v>
          </cell>
          <cell r="L523">
            <v>188.768</v>
          </cell>
          <cell r="M523">
            <v>191.59833333333333</v>
          </cell>
          <cell r="N523">
            <v>186.03133333333332</v>
          </cell>
          <cell r="O523">
            <v>204.21533333333332</v>
          </cell>
        </row>
        <row r="524">
          <cell r="K524">
            <v>113.29933333333334</v>
          </cell>
          <cell r="L524">
            <v>110.605</v>
          </cell>
          <cell r="M524">
            <v>106.51733333333334</v>
          </cell>
          <cell r="N524">
            <v>123.81433333333332</v>
          </cell>
          <cell r="O524">
            <v>125.08699999999999</v>
          </cell>
        </row>
        <row r="525">
          <cell r="K525">
            <v>105.78400000000001</v>
          </cell>
          <cell r="L525">
            <v>105.30400000000002</v>
          </cell>
          <cell r="M525">
            <v>119.473</v>
          </cell>
          <cell r="N525">
            <v>119.76433333333334</v>
          </cell>
          <cell r="O525">
            <v>124.81033333333335</v>
          </cell>
        </row>
        <row r="526">
          <cell r="K526">
            <v>79.734999999999999</v>
          </cell>
          <cell r="L526">
            <v>107.32800000000002</v>
          </cell>
          <cell r="M526">
            <v>113.49833333333333</v>
          </cell>
          <cell r="N526">
            <v>99.169333333333327</v>
          </cell>
          <cell r="O526">
            <v>95.108999999999995</v>
          </cell>
        </row>
        <row r="527">
          <cell r="K527">
            <v>85.67</v>
          </cell>
          <cell r="L527">
            <v>80.281666666666652</v>
          </cell>
          <cell r="M527">
            <v>79.73566666666666</v>
          </cell>
          <cell r="N527">
            <v>89.270666666666671</v>
          </cell>
          <cell r="O527">
            <v>93.801000000000002</v>
          </cell>
        </row>
        <row r="528">
          <cell r="K528">
            <v>80.031666666666652</v>
          </cell>
          <cell r="L528">
            <v>76.113</v>
          </cell>
          <cell r="M528">
            <v>79.653000000000006</v>
          </cell>
          <cell r="N528">
            <v>83.540999999999997</v>
          </cell>
          <cell r="O528">
            <v>91.358000000000004</v>
          </cell>
        </row>
        <row r="529">
          <cell r="K529">
            <v>61.164666666666669</v>
          </cell>
          <cell r="L529">
            <v>61.421333333333337</v>
          </cell>
          <cell r="M529">
            <v>64.330333333333343</v>
          </cell>
          <cell r="N529">
            <v>66.684333333333328</v>
          </cell>
          <cell r="O529">
            <v>75.451666666666668</v>
          </cell>
        </row>
        <row r="530">
          <cell r="K530">
            <v>49.036333333333339</v>
          </cell>
          <cell r="L530">
            <v>49.031666666666666</v>
          </cell>
          <cell r="M530">
            <v>52.606666666666662</v>
          </cell>
          <cell r="N530">
            <v>56.934333333333335</v>
          </cell>
          <cell r="O530">
            <v>60.128666666666675</v>
          </cell>
        </row>
        <row r="531">
          <cell r="K531">
            <v>41.656333333333329</v>
          </cell>
          <cell r="L531">
            <v>39.088666666666661</v>
          </cell>
          <cell r="M531">
            <v>39.450333333333333</v>
          </cell>
          <cell r="N531">
            <v>42.199333333333335</v>
          </cell>
          <cell r="O531">
            <v>45.059666666666665</v>
          </cell>
        </row>
        <row r="550">
          <cell r="J550" t="str">
            <v>Colombia</v>
          </cell>
          <cell r="K550">
            <v>902.60600000000011</v>
          </cell>
          <cell r="L550">
            <v>808.58199999999999</v>
          </cell>
          <cell r="M550">
            <v>820.50833333333333</v>
          </cell>
          <cell r="N550">
            <v>808.00466666666671</v>
          </cell>
          <cell r="O550">
            <v>850.63633333333337</v>
          </cell>
        </row>
        <row r="551">
          <cell r="J551" t="str">
            <v>Bogotá</v>
          </cell>
          <cell r="K551">
            <v>151.19533333333334</v>
          </cell>
          <cell r="L551">
            <v>139.09</v>
          </cell>
          <cell r="M551">
            <v>151.43933333333334</v>
          </cell>
          <cell r="N551">
            <v>151.97400000000002</v>
          </cell>
          <cell r="O551">
            <v>172.32900000000004</v>
          </cell>
        </row>
        <row r="552">
          <cell r="J552" t="str">
            <v>Medellín</v>
          </cell>
          <cell r="K552">
            <v>56.440333333333335</v>
          </cell>
          <cell r="L552">
            <v>58.304666666666662</v>
          </cell>
          <cell r="M552">
            <v>67.99466666666666</v>
          </cell>
          <cell r="N552">
            <v>63.235999999999997</v>
          </cell>
          <cell r="O552">
            <v>73.503333333333345</v>
          </cell>
        </row>
        <row r="553">
          <cell r="J553" t="str">
            <v>Cali</v>
          </cell>
          <cell r="K553">
            <v>35.469000000000001</v>
          </cell>
          <cell r="L553">
            <v>33.042333333333339</v>
          </cell>
          <cell r="M553">
            <v>34.907000000000004</v>
          </cell>
          <cell r="N553">
            <v>33.522333333333329</v>
          </cell>
          <cell r="O553">
            <v>26.018333333333334</v>
          </cell>
        </row>
        <row r="554">
          <cell r="J554" t="str">
            <v>Barranquilla</v>
          </cell>
          <cell r="K554">
            <v>19.175666666666668</v>
          </cell>
          <cell r="L554">
            <v>24.386666666666667</v>
          </cell>
          <cell r="M554">
            <v>21.110666666666667</v>
          </cell>
          <cell r="N554">
            <v>25.605999999999998</v>
          </cell>
          <cell r="O554">
            <v>22.970333333333333</v>
          </cell>
        </row>
        <row r="555">
          <cell r="J555" t="str">
            <v>Bucaramanga</v>
          </cell>
          <cell r="K555">
            <v>20.903666666666666</v>
          </cell>
          <cell r="L555">
            <v>18.175666666666668</v>
          </cell>
          <cell r="M555">
            <v>21.792666666666666</v>
          </cell>
          <cell r="N555">
            <v>19.977666666666668</v>
          </cell>
          <cell r="O555">
            <v>20.472333333333335</v>
          </cell>
        </row>
        <row r="556">
          <cell r="J556" t="str">
            <v>Cartagena</v>
          </cell>
          <cell r="K556">
            <v>23.492000000000001</v>
          </cell>
          <cell r="L556">
            <v>21.158333333333335</v>
          </cell>
          <cell r="M556">
            <v>20.691666666666666</v>
          </cell>
          <cell r="N556">
            <v>21.578666666666667</v>
          </cell>
          <cell r="O556">
            <v>17.462333333333333</v>
          </cell>
        </row>
        <row r="557">
          <cell r="J557" t="str">
            <v>Cúcuta</v>
          </cell>
          <cell r="K557">
            <v>12.797666666666666</v>
          </cell>
          <cell r="L557">
            <v>16.689333333333334</v>
          </cell>
          <cell r="M557">
            <v>11.492666666666667</v>
          </cell>
          <cell r="N557">
            <v>14.366333333333332</v>
          </cell>
          <cell r="O557">
            <v>14.212999999999999</v>
          </cell>
        </row>
        <row r="558">
          <cell r="J558" t="str">
            <v>Pereira</v>
          </cell>
          <cell r="K558">
            <v>16.361000000000001</v>
          </cell>
          <cell r="L558">
            <v>12.146333333333333</v>
          </cell>
          <cell r="M558">
            <v>13.632</v>
          </cell>
          <cell r="N558">
            <v>12.248666666666667</v>
          </cell>
          <cell r="O558">
            <v>12.662333333333335</v>
          </cell>
        </row>
        <row r="559">
          <cell r="J559" t="str">
            <v>Manizales</v>
          </cell>
          <cell r="K559">
            <v>12.954666666666666</v>
          </cell>
          <cell r="L559">
            <v>11.988999999999999</v>
          </cell>
          <cell r="M559">
            <v>13.484999999999999</v>
          </cell>
          <cell r="N559">
            <v>10.926333333333332</v>
          </cell>
          <cell r="O559">
            <v>11.113</v>
          </cell>
        </row>
        <row r="560">
          <cell r="J560" t="str">
            <v>Ibagué</v>
          </cell>
          <cell r="K560">
            <v>10.877000000000001</v>
          </cell>
          <cell r="L560">
            <v>10.697333333333333</v>
          </cell>
          <cell r="M560">
            <v>11.004</v>
          </cell>
          <cell r="N560">
            <v>11.089</v>
          </cell>
          <cell r="O560">
            <v>10.740333333333332</v>
          </cell>
        </row>
        <row r="561">
          <cell r="J561" t="str">
            <v>Montería</v>
          </cell>
          <cell r="K561">
            <v>7.0846666666666662</v>
          </cell>
          <cell r="L561">
            <v>7.6693333333333342</v>
          </cell>
          <cell r="M561">
            <v>8.5986666666666665</v>
          </cell>
          <cell r="N561">
            <v>8.9266666666666676</v>
          </cell>
          <cell r="O561">
            <v>9.9809999999999999</v>
          </cell>
        </row>
        <row r="562">
          <cell r="J562" t="str">
            <v>Pasto</v>
          </cell>
          <cell r="K562">
            <v>10.252000000000001</v>
          </cell>
          <cell r="L562">
            <v>9.1659999999999986</v>
          </cell>
          <cell r="M562">
            <v>9.3243333333333336</v>
          </cell>
          <cell r="N562">
            <v>10.222666666666667</v>
          </cell>
          <cell r="O562">
            <v>9.8550000000000004</v>
          </cell>
        </row>
        <row r="563">
          <cell r="J563" t="str">
            <v>Villavicencio</v>
          </cell>
          <cell r="K563">
            <v>11.314666666666668</v>
          </cell>
          <cell r="L563">
            <v>8.4423333333333339</v>
          </cell>
          <cell r="M563">
            <v>9.8340000000000014</v>
          </cell>
          <cell r="N563">
            <v>10.130666666666666</v>
          </cell>
          <cell r="O563">
            <v>9.7550000000000008</v>
          </cell>
        </row>
        <row r="582">
          <cell r="J582" t="str">
            <v>Colombia</v>
          </cell>
          <cell r="K582">
            <v>668.75799999999992</v>
          </cell>
          <cell r="L582">
            <v>636.44866666666667</v>
          </cell>
          <cell r="M582">
            <v>686.56533333333334</v>
          </cell>
          <cell r="N582">
            <v>679.21466666666674</v>
          </cell>
          <cell r="O582">
            <v>684.74133333333327</v>
          </cell>
        </row>
        <row r="583">
          <cell r="J583" t="str">
            <v>Bogotá</v>
          </cell>
          <cell r="K583">
            <v>142.99900000000002</v>
          </cell>
          <cell r="L583">
            <v>129.065</v>
          </cell>
          <cell r="M583">
            <v>144.61066666666667</v>
          </cell>
          <cell r="N583">
            <v>161.13733333333332</v>
          </cell>
          <cell r="O583">
            <v>145.85299999999998</v>
          </cell>
        </row>
        <row r="584">
          <cell r="J584" t="str">
            <v>Medellín</v>
          </cell>
          <cell r="K584">
            <v>62.94133333333334</v>
          </cell>
          <cell r="L584">
            <v>57.259333333333338</v>
          </cell>
          <cell r="M584">
            <v>71.665333333333322</v>
          </cell>
          <cell r="N584">
            <v>56.924666666666667</v>
          </cell>
          <cell r="O584">
            <v>54.347666666666669</v>
          </cell>
        </row>
        <row r="585">
          <cell r="J585" t="str">
            <v>Barranquilla</v>
          </cell>
          <cell r="K585">
            <v>34.738999999999997</v>
          </cell>
          <cell r="L585">
            <v>23.303666666666668</v>
          </cell>
          <cell r="M585">
            <v>28.409666666666663</v>
          </cell>
          <cell r="N585">
            <v>32.31966666666667</v>
          </cell>
          <cell r="O585">
            <v>37.246000000000002</v>
          </cell>
        </row>
        <row r="586">
          <cell r="J586" t="str">
            <v>Cali</v>
          </cell>
          <cell r="K586">
            <v>49.928333333333335</v>
          </cell>
          <cell r="L586">
            <v>49.88366666666667</v>
          </cell>
          <cell r="M586">
            <v>52.776000000000003</v>
          </cell>
          <cell r="N586">
            <v>43.718666666666671</v>
          </cell>
          <cell r="O586">
            <v>35.164999999999999</v>
          </cell>
        </row>
        <row r="587">
          <cell r="J587" t="str">
            <v>Cartagena</v>
          </cell>
          <cell r="K587">
            <v>14.018666666666666</v>
          </cell>
          <cell r="L587">
            <v>15.513</v>
          </cell>
          <cell r="M587">
            <v>19.212</v>
          </cell>
          <cell r="N587">
            <v>20.017333333333337</v>
          </cell>
          <cell r="O587">
            <v>18.535666666666668</v>
          </cell>
        </row>
        <row r="588">
          <cell r="J588" t="str">
            <v>Bucaramanga</v>
          </cell>
          <cell r="K588">
            <v>14.35</v>
          </cell>
          <cell r="L588">
            <v>14.294666666666666</v>
          </cell>
          <cell r="M588">
            <v>15.427</v>
          </cell>
          <cell r="N588">
            <v>12.83</v>
          </cell>
          <cell r="O588">
            <v>14.501666666666665</v>
          </cell>
        </row>
        <row r="589">
          <cell r="J589" t="str">
            <v>Cúcuta</v>
          </cell>
          <cell r="K589">
            <v>10.256666666666668</v>
          </cell>
          <cell r="L589">
            <v>11.27</v>
          </cell>
          <cell r="M589">
            <v>9.2030000000000012</v>
          </cell>
          <cell r="N589">
            <v>9.961666666666666</v>
          </cell>
          <cell r="O589">
            <v>10.583666666666666</v>
          </cell>
        </row>
        <row r="590">
          <cell r="J590" t="str">
            <v>Montería</v>
          </cell>
          <cell r="K590">
            <v>10.443</v>
          </cell>
          <cell r="L590">
            <v>8.5310000000000006</v>
          </cell>
          <cell r="M590">
            <v>9.5286666666666662</v>
          </cell>
          <cell r="N590">
            <v>10.391666666666666</v>
          </cell>
          <cell r="O590">
            <v>10.433</v>
          </cell>
        </row>
        <row r="591">
          <cell r="J591" t="str">
            <v>Pasto</v>
          </cell>
          <cell r="K591">
            <v>8.6593333333333344</v>
          </cell>
          <cell r="L591">
            <v>6.5313333333333334</v>
          </cell>
          <cell r="M591">
            <v>8.3426666666666662</v>
          </cell>
          <cell r="N591">
            <v>6.9983333333333322</v>
          </cell>
          <cell r="O591">
            <v>9.1120000000000001</v>
          </cell>
        </row>
        <row r="592">
          <cell r="J592" t="str">
            <v>Pereira</v>
          </cell>
          <cell r="K592">
            <v>7.0060000000000002</v>
          </cell>
          <cell r="L592">
            <v>8.8676666666666666</v>
          </cell>
          <cell r="M592">
            <v>9.7116666666666678</v>
          </cell>
          <cell r="N592">
            <v>7.9456666666666651</v>
          </cell>
          <cell r="O592">
            <v>7.72</v>
          </cell>
        </row>
        <row r="593">
          <cell r="J593" t="str">
            <v>Ibagué</v>
          </cell>
          <cell r="K593">
            <v>6.9116666666666662</v>
          </cell>
          <cell r="L593">
            <v>6.9460000000000006</v>
          </cell>
          <cell r="M593">
            <v>8.5746666666666673</v>
          </cell>
          <cell r="N593">
            <v>7.59</v>
          </cell>
          <cell r="O593">
            <v>5.9023333333333339</v>
          </cell>
        </row>
        <row r="594">
          <cell r="J594" t="str">
            <v>Manizales</v>
          </cell>
          <cell r="K594">
            <v>7.7603333333333326</v>
          </cell>
          <cell r="L594">
            <v>6.7923333333333327</v>
          </cell>
          <cell r="M594">
            <v>9.0313333333333343</v>
          </cell>
          <cell r="N594">
            <v>8.0060000000000002</v>
          </cell>
          <cell r="O594">
            <v>5.5509999999999993</v>
          </cell>
        </row>
        <row r="595">
          <cell r="J595" t="str">
            <v>Villavicencio</v>
          </cell>
          <cell r="K595">
            <v>4.5313333333333334</v>
          </cell>
          <cell r="L595">
            <v>5.6146666666666674</v>
          </cell>
          <cell r="M595">
            <v>5.3136666666666663</v>
          </cell>
          <cell r="N595">
            <v>4.9493333333333327</v>
          </cell>
          <cell r="O595">
            <v>5.1589999999999998</v>
          </cell>
        </row>
        <row r="614">
          <cell r="J614" t="str">
            <v>Colombia</v>
          </cell>
          <cell r="K614">
            <v>6925.2443333333331</v>
          </cell>
          <cell r="L614">
            <v>7443.3716666666669</v>
          </cell>
          <cell r="M614">
            <v>7959.4226666666664</v>
          </cell>
          <cell r="N614">
            <v>8318.9766666666674</v>
          </cell>
          <cell r="O614">
            <v>8647.3833333333332</v>
          </cell>
        </row>
        <row r="615">
          <cell r="J615" t="str">
            <v>Bogotá</v>
          </cell>
          <cell r="K615">
            <v>916.90466666666669</v>
          </cell>
          <cell r="L615">
            <v>1055.2596666666668</v>
          </cell>
          <cell r="M615">
            <v>1170.4246666666666</v>
          </cell>
          <cell r="N615">
            <v>1249.893</v>
          </cell>
          <cell r="O615">
            <v>1316.3416666666669</v>
          </cell>
        </row>
        <row r="616">
          <cell r="J616" t="str">
            <v>Medellín</v>
          </cell>
          <cell r="K616">
            <v>452.00800000000004</v>
          </cell>
          <cell r="L616">
            <v>497.79500000000002</v>
          </cell>
          <cell r="M616">
            <v>486.41833333333335</v>
          </cell>
          <cell r="N616">
            <v>490.03266666666667</v>
          </cell>
          <cell r="O616">
            <v>507.14333333333326</v>
          </cell>
        </row>
        <row r="617">
          <cell r="J617" t="str">
            <v>Cali</v>
          </cell>
          <cell r="K617">
            <v>388.29599999999999</v>
          </cell>
          <cell r="L617">
            <v>404.71266666666662</v>
          </cell>
          <cell r="M617">
            <v>397.8866666666666</v>
          </cell>
          <cell r="N617">
            <v>383.38400000000001</v>
          </cell>
          <cell r="O617">
            <v>419.94166666666666</v>
          </cell>
        </row>
        <row r="618">
          <cell r="J618" t="str">
            <v>Barranquilla</v>
          </cell>
          <cell r="K618">
            <v>308.37700000000001</v>
          </cell>
          <cell r="L618">
            <v>296.8296666666667</v>
          </cell>
          <cell r="M618">
            <v>348.78333333333336</v>
          </cell>
          <cell r="N618">
            <v>344.846</v>
          </cell>
          <cell r="O618">
            <v>343.22133333333335</v>
          </cell>
        </row>
        <row r="619">
          <cell r="J619" t="str">
            <v>Bucaramanga</v>
          </cell>
          <cell r="K619">
            <v>199.11199999999999</v>
          </cell>
          <cell r="L619">
            <v>209.68733333333333</v>
          </cell>
          <cell r="M619">
            <v>210.20033333333333</v>
          </cell>
          <cell r="N619">
            <v>229.48133333333331</v>
          </cell>
          <cell r="O619">
            <v>222.39233333333334</v>
          </cell>
        </row>
        <row r="620">
          <cell r="J620" t="str">
            <v>Cartagena</v>
          </cell>
          <cell r="K620">
            <v>159.73266666666666</v>
          </cell>
          <cell r="L620">
            <v>178.78166666666667</v>
          </cell>
          <cell r="M620">
            <v>170.62333333333333</v>
          </cell>
          <cell r="N620">
            <v>184.04600000000002</v>
          </cell>
          <cell r="O620">
            <v>211.34133333333332</v>
          </cell>
        </row>
        <row r="621">
          <cell r="J621" t="str">
            <v>Cúcuta</v>
          </cell>
          <cell r="K621">
            <v>175.14466666666667</v>
          </cell>
          <cell r="L621">
            <v>148.79266666666663</v>
          </cell>
          <cell r="M621">
            <v>137.01633333333334</v>
          </cell>
          <cell r="N621">
            <v>161.15099999999998</v>
          </cell>
          <cell r="O621">
            <v>178.02566666666667</v>
          </cell>
        </row>
        <row r="622">
          <cell r="J622" t="str">
            <v>Pereira</v>
          </cell>
          <cell r="K622">
            <v>70.593000000000004</v>
          </cell>
          <cell r="L622">
            <v>81.949666666666658</v>
          </cell>
          <cell r="M622">
            <v>89.727999999999994</v>
          </cell>
          <cell r="N622">
            <v>93.284666666666666</v>
          </cell>
          <cell r="O622">
            <v>98.533333333333346</v>
          </cell>
        </row>
        <row r="623">
          <cell r="J623" t="str">
            <v>Ibagué</v>
          </cell>
          <cell r="K623">
            <v>76.311333333333337</v>
          </cell>
          <cell r="L623">
            <v>82.533666666666662</v>
          </cell>
          <cell r="M623">
            <v>87.532666666666657</v>
          </cell>
          <cell r="N623">
            <v>86.97166666666665</v>
          </cell>
          <cell r="O623">
            <v>90.307666666666663</v>
          </cell>
        </row>
        <row r="624">
          <cell r="J624" t="str">
            <v>Villavicencio</v>
          </cell>
          <cell r="K624">
            <v>71.01733333333334</v>
          </cell>
          <cell r="L624">
            <v>71.75866666666667</v>
          </cell>
          <cell r="M624">
            <v>77.719666666666669</v>
          </cell>
          <cell r="N624">
            <v>76.023666666666671</v>
          </cell>
          <cell r="O624">
            <v>75.037333333333336</v>
          </cell>
        </row>
        <row r="625">
          <cell r="J625" t="str">
            <v>Pasto</v>
          </cell>
          <cell r="K625">
            <v>55.301000000000009</v>
          </cell>
          <cell r="L625">
            <v>57.163333333333334</v>
          </cell>
          <cell r="M625">
            <v>66.968333333333334</v>
          </cell>
          <cell r="N625">
            <v>64.635333333333335</v>
          </cell>
          <cell r="O625">
            <v>66.238</v>
          </cell>
        </row>
        <row r="626">
          <cell r="J626" t="str">
            <v>Montería</v>
          </cell>
          <cell r="K626">
            <v>53.446666666666665</v>
          </cell>
          <cell r="L626">
            <v>58.457000000000001</v>
          </cell>
          <cell r="M626">
            <v>55.284666666666659</v>
          </cell>
          <cell r="N626">
            <v>62.57233333333334</v>
          </cell>
          <cell r="O626">
            <v>62.890333333333331</v>
          </cell>
        </row>
        <row r="627">
          <cell r="J627" t="str">
            <v>Manizales</v>
          </cell>
          <cell r="K627">
            <v>46.901666666666664</v>
          </cell>
          <cell r="L627">
            <v>48.37833333333333</v>
          </cell>
          <cell r="M627">
            <v>44.736333333333334</v>
          </cell>
          <cell r="N627">
            <v>49.658999999999999</v>
          </cell>
          <cell r="O627">
            <v>50.390999999999998</v>
          </cell>
        </row>
        <row r="646">
          <cell r="J646" t="str">
            <v>Colombia</v>
          </cell>
          <cell r="K646">
            <v>857.97800000000007</v>
          </cell>
          <cell r="L646">
            <v>873.78366666666659</v>
          </cell>
          <cell r="M646">
            <v>982.57600000000002</v>
          </cell>
          <cell r="N646">
            <v>957.49</v>
          </cell>
          <cell r="O646">
            <v>1065.93</v>
          </cell>
        </row>
        <row r="647">
          <cell r="J647" t="str">
            <v>Bogotá</v>
          </cell>
          <cell r="K647">
            <v>211.28333333333333</v>
          </cell>
          <cell r="L647">
            <v>170.19233333333332</v>
          </cell>
          <cell r="M647">
            <v>153.52199999999999</v>
          </cell>
          <cell r="N647">
            <v>185.51866666666669</v>
          </cell>
          <cell r="O647">
            <v>189.91766666666663</v>
          </cell>
        </row>
        <row r="648">
          <cell r="J648" t="str">
            <v>Medellín</v>
          </cell>
          <cell r="K648">
            <v>66.830666666666659</v>
          </cell>
          <cell r="L648">
            <v>52.881333333333338</v>
          </cell>
          <cell r="M648">
            <v>82.182000000000002</v>
          </cell>
          <cell r="N648">
            <v>68.42</v>
          </cell>
          <cell r="O648">
            <v>71.710333333333324</v>
          </cell>
        </row>
        <row r="649">
          <cell r="J649" t="str">
            <v>Bucaramanga</v>
          </cell>
          <cell r="K649">
            <v>20.029666666666667</v>
          </cell>
          <cell r="L649">
            <v>28.424333333333333</v>
          </cell>
          <cell r="M649">
            <v>46.226333333333336</v>
          </cell>
          <cell r="N649">
            <v>41.81</v>
          </cell>
          <cell r="O649">
            <v>44.124666666666663</v>
          </cell>
        </row>
        <row r="650">
          <cell r="J650" t="str">
            <v>Cali</v>
          </cell>
          <cell r="K650">
            <v>54.613</v>
          </cell>
          <cell r="L650">
            <v>49.324333333333335</v>
          </cell>
          <cell r="M650">
            <v>64.190666666666672</v>
          </cell>
          <cell r="N650">
            <v>42.086000000000006</v>
          </cell>
          <cell r="O650">
            <v>43.445333333333338</v>
          </cell>
        </row>
        <row r="651">
          <cell r="J651" t="str">
            <v>Barranquilla</v>
          </cell>
          <cell r="K651">
            <v>24.554000000000002</v>
          </cell>
          <cell r="L651">
            <v>18.662333333333333</v>
          </cell>
          <cell r="M651">
            <v>21.03</v>
          </cell>
          <cell r="N651">
            <v>24.000666666666664</v>
          </cell>
          <cell r="O651">
            <v>22.831333333333333</v>
          </cell>
        </row>
        <row r="652">
          <cell r="J652" t="str">
            <v>Cúcuta</v>
          </cell>
          <cell r="K652">
            <v>13.143333333333333</v>
          </cell>
          <cell r="L652">
            <v>14.413333333333332</v>
          </cell>
          <cell r="M652">
            <v>18.63666666666667</v>
          </cell>
          <cell r="N652">
            <v>18.953666666666667</v>
          </cell>
          <cell r="O652">
            <v>16.623999999999999</v>
          </cell>
        </row>
        <row r="653">
          <cell r="J653" t="str">
            <v>Villavicencio</v>
          </cell>
          <cell r="K653">
            <v>11.765000000000001</v>
          </cell>
          <cell r="L653">
            <v>11.179000000000002</v>
          </cell>
          <cell r="M653">
            <v>12.819666666666668</v>
          </cell>
          <cell r="N653">
            <v>11.508000000000001</v>
          </cell>
          <cell r="O653">
            <v>14.611666666666666</v>
          </cell>
        </row>
        <row r="654">
          <cell r="J654" t="str">
            <v>Ibagué</v>
          </cell>
          <cell r="K654">
            <v>10.411666666666667</v>
          </cell>
          <cell r="L654">
            <v>12.788333333333334</v>
          </cell>
          <cell r="M654">
            <v>10.472666666666667</v>
          </cell>
          <cell r="N654">
            <v>11.576666666666666</v>
          </cell>
          <cell r="O654">
            <v>14.323666666666668</v>
          </cell>
        </row>
        <row r="655">
          <cell r="J655" t="str">
            <v>Pereira</v>
          </cell>
          <cell r="K655">
            <v>7.9493333333333327</v>
          </cell>
          <cell r="L655">
            <v>11.437333333333333</v>
          </cell>
          <cell r="M655">
            <v>10.749666666666668</v>
          </cell>
          <cell r="N655">
            <v>11.697666666666668</v>
          </cell>
          <cell r="O655">
            <v>11.948</v>
          </cell>
        </row>
        <row r="656">
          <cell r="J656" t="str">
            <v>Montería</v>
          </cell>
          <cell r="K656">
            <v>8.4866666666666664</v>
          </cell>
          <cell r="L656">
            <v>8.8513333333333346</v>
          </cell>
          <cell r="M656">
            <v>9.0836666666666677</v>
          </cell>
          <cell r="N656">
            <v>8.1530000000000005</v>
          </cell>
          <cell r="O656">
            <v>9.9383333333333344</v>
          </cell>
        </row>
        <row r="657">
          <cell r="J657" t="str">
            <v>Cartagena</v>
          </cell>
          <cell r="K657">
            <v>5.4546666666666672</v>
          </cell>
          <cell r="L657">
            <v>7.4029999999999996</v>
          </cell>
          <cell r="M657">
            <v>7.8516666666666666</v>
          </cell>
          <cell r="N657">
            <v>7.3519999999999994</v>
          </cell>
          <cell r="O657">
            <v>9.8956666666666653</v>
          </cell>
        </row>
        <row r="658">
          <cell r="J658" t="str">
            <v>Pasto</v>
          </cell>
          <cell r="K658">
            <v>9.379666666666667</v>
          </cell>
          <cell r="L658">
            <v>8.1693333333333324</v>
          </cell>
          <cell r="M658">
            <v>7.5750000000000002</v>
          </cell>
          <cell r="N658">
            <v>9.6726666666666663</v>
          </cell>
          <cell r="O658">
            <v>7.4029999999999996</v>
          </cell>
        </row>
        <row r="659">
          <cell r="J659" t="str">
            <v>Manizales</v>
          </cell>
          <cell r="K659">
            <v>7.9736666666666665</v>
          </cell>
          <cell r="L659">
            <v>8.1723333333333326</v>
          </cell>
          <cell r="M659">
            <v>8.2090000000000014</v>
          </cell>
          <cell r="N659">
            <v>8.5419999999999998</v>
          </cell>
          <cell r="O659">
            <v>7.1753333333333336</v>
          </cell>
        </row>
        <row r="678">
          <cell r="J678" t="str">
            <v>Colombia</v>
          </cell>
          <cell r="K678">
            <v>690.73400000000004</v>
          </cell>
          <cell r="L678">
            <v>807.53566666666666</v>
          </cell>
          <cell r="M678">
            <v>902.17233333333331</v>
          </cell>
          <cell r="N678">
            <v>890.71600000000001</v>
          </cell>
          <cell r="O678">
            <v>995.8753333333334</v>
          </cell>
        </row>
        <row r="679">
          <cell r="J679" t="str">
            <v>Bogotá</v>
          </cell>
          <cell r="K679">
            <v>71.886333333333326</v>
          </cell>
          <cell r="L679">
            <v>79.688999999999993</v>
          </cell>
          <cell r="M679">
            <v>74.353333333333339</v>
          </cell>
          <cell r="N679">
            <v>82.177000000000007</v>
          </cell>
          <cell r="O679">
            <v>103.67399999999999</v>
          </cell>
        </row>
        <row r="680">
          <cell r="J680" t="str">
            <v>Cali</v>
          </cell>
          <cell r="K680">
            <v>22.489333333333335</v>
          </cell>
          <cell r="L680">
            <v>28.837666666666667</v>
          </cell>
          <cell r="M680">
            <v>44.088000000000001</v>
          </cell>
          <cell r="N680">
            <v>29.933999999999997</v>
          </cell>
          <cell r="O680">
            <v>22.749333333333329</v>
          </cell>
        </row>
        <row r="681">
          <cell r="J681" t="str">
            <v>Medellín</v>
          </cell>
          <cell r="K681">
            <v>26.988666666666671</v>
          </cell>
          <cell r="L681">
            <v>22.707666666666668</v>
          </cell>
          <cell r="M681">
            <v>21.205333333333336</v>
          </cell>
          <cell r="N681">
            <v>23.495333333333335</v>
          </cell>
          <cell r="O681">
            <v>21.993666666666666</v>
          </cell>
        </row>
        <row r="682">
          <cell r="J682" t="str">
            <v>Barranquilla</v>
          </cell>
          <cell r="K682">
            <v>11.418000000000001</v>
          </cell>
          <cell r="L682">
            <v>15.23</v>
          </cell>
          <cell r="M682">
            <v>24.532999999999998</v>
          </cell>
          <cell r="N682">
            <v>22.528000000000002</v>
          </cell>
          <cell r="O682">
            <v>19.733999999999998</v>
          </cell>
        </row>
        <row r="683">
          <cell r="J683" t="str">
            <v>Cúcuta</v>
          </cell>
          <cell r="K683">
            <v>8.9093333333333344</v>
          </cell>
          <cell r="L683">
            <v>10.129333333333333</v>
          </cell>
          <cell r="M683">
            <v>14.304</v>
          </cell>
          <cell r="N683">
            <v>12.496</v>
          </cell>
          <cell r="O683">
            <v>14.266</v>
          </cell>
        </row>
        <row r="684">
          <cell r="J684" t="str">
            <v>Bucaramanga</v>
          </cell>
          <cell r="K684">
            <v>13.849333333333334</v>
          </cell>
          <cell r="L684">
            <v>17.126000000000001</v>
          </cell>
          <cell r="M684">
            <v>28.553666666666668</v>
          </cell>
          <cell r="N684">
            <v>17.248000000000001</v>
          </cell>
          <cell r="O684">
            <v>13.665999999999999</v>
          </cell>
        </row>
        <row r="685">
          <cell r="J685" t="str">
            <v>Ibagué</v>
          </cell>
          <cell r="K685">
            <v>17.389666666666667</v>
          </cell>
          <cell r="L685">
            <v>16.210666666666668</v>
          </cell>
          <cell r="M685">
            <v>15.867000000000003</v>
          </cell>
          <cell r="N685">
            <v>11.460333333333333</v>
          </cell>
          <cell r="O685">
            <v>12.735999999999999</v>
          </cell>
        </row>
        <row r="686">
          <cell r="J686" t="str">
            <v>Villavicencio</v>
          </cell>
          <cell r="K686">
            <v>8.5833333333333339</v>
          </cell>
          <cell r="L686">
            <v>9.2666666666666657</v>
          </cell>
          <cell r="M686">
            <v>12.009666666666666</v>
          </cell>
          <cell r="N686">
            <v>10.038</v>
          </cell>
          <cell r="O686">
            <v>11.937666666666667</v>
          </cell>
        </row>
        <row r="687">
          <cell r="J687" t="str">
            <v>Cartagena</v>
          </cell>
          <cell r="K687">
            <v>5.0620000000000003</v>
          </cell>
          <cell r="L687">
            <v>6.9843333333333328</v>
          </cell>
          <cell r="M687">
            <v>6.3626666666666667</v>
          </cell>
          <cell r="N687">
            <v>4.2629999999999999</v>
          </cell>
          <cell r="O687">
            <v>8.9126666666666665</v>
          </cell>
        </row>
        <row r="688">
          <cell r="J688" t="str">
            <v>Montería</v>
          </cell>
          <cell r="K688">
            <v>7.6083333333333343</v>
          </cell>
          <cell r="L688">
            <v>9.7483333333333331</v>
          </cell>
          <cell r="M688">
            <v>6.6550000000000002</v>
          </cell>
          <cell r="N688">
            <v>9.1766666666666676</v>
          </cell>
          <cell r="O688">
            <v>8.66</v>
          </cell>
        </row>
        <row r="689">
          <cell r="J689" t="str">
            <v>Pereira</v>
          </cell>
          <cell r="K689">
            <v>7.7263333333333337</v>
          </cell>
          <cell r="L689">
            <v>5.793333333333333</v>
          </cell>
          <cell r="M689">
            <v>7.1320000000000006</v>
          </cell>
          <cell r="N689">
            <v>8.216333333333333</v>
          </cell>
          <cell r="O689">
            <v>7.9550000000000001</v>
          </cell>
        </row>
        <row r="690">
          <cell r="J690" t="str">
            <v>Pasto</v>
          </cell>
          <cell r="K690">
            <v>3.8989999999999996</v>
          </cell>
          <cell r="L690">
            <v>5.5876666666666663</v>
          </cell>
          <cell r="M690">
            <v>5.3326666666666673</v>
          </cell>
          <cell r="N690">
            <v>4.8570000000000002</v>
          </cell>
          <cell r="O690">
            <v>7.5086666666666675</v>
          </cell>
        </row>
        <row r="691">
          <cell r="J691" t="str">
            <v>Manizales</v>
          </cell>
          <cell r="K691">
            <v>3.4016666666666668</v>
          </cell>
          <cell r="L691">
            <v>3.799666666666667</v>
          </cell>
          <cell r="M691">
            <v>3.4633333333333329</v>
          </cell>
          <cell r="N691">
            <v>3.2629999999999999</v>
          </cell>
          <cell r="O691">
            <v>3.6166666666666667</v>
          </cell>
        </row>
        <row r="710">
          <cell r="J710" t="str">
            <v>Colombia</v>
          </cell>
          <cell r="K710">
            <v>68.557666666666663</v>
          </cell>
          <cell r="L710">
            <v>75.947999999999993</v>
          </cell>
          <cell r="M710">
            <v>99.905333333333331</v>
          </cell>
          <cell r="N710">
            <v>106.67433333333334</v>
          </cell>
          <cell r="O710">
            <v>120.05466666666666</v>
          </cell>
        </row>
        <row r="711">
          <cell r="J711" t="str">
            <v>Bogotá</v>
          </cell>
          <cell r="K711">
            <v>6.649</v>
          </cell>
          <cell r="L711">
            <v>4.9220000000000006</v>
          </cell>
          <cell r="M711">
            <v>3.0286666666666666</v>
          </cell>
          <cell r="N711">
            <v>15.264000000000001</v>
          </cell>
          <cell r="O711">
            <v>11.79</v>
          </cell>
        </row>
        <row r="712">
          <cell r="J712" t="str">
            <v>Medellín</v>
          </cell>
          <cell r="K712">
            <v>2.7486666666666668</v>
          </cell>
          <cell r="L712">
            <v>4.9303333333333335</v>
          </cell>
          <cell r="M712">
            <v>2.9416666666666664</v>
          </cell>
          <cell r="N712">
            <v>2.8109999999999999</v>
          </cell>
          <cell r="O712">
            <v>5.3609999999999998</v>
          </cell>
        </row>
        <row r="713">
          <cell r="J713" t="str">
            <v>Cali</v>
          </cell>
          <cell r="K713">
            <v>2.9696666666666665</v>
          </cell>
          <cell r="L713">
            <v>4.4243333333333332</v>
          </cell>
          <cell r="M713">
            <v>6.1410000000000009</v>
          </cell>
          <cell r="N713">
            <v>2.7603333333333335</v>
          </cell>
          <cell r="O713">
            <v>4.3583333333333334</v>
          </cell>
        </row>
        <row r="714">
          <cell r="J714" t="str">
            <v>Cartagena</v>
          </cell>
          <cell r="K714">
            <v>0.3163333333333333</v>
          </cell>
          <cell r="L714">
            <v>0.70233333333333337</v>
          </cell>
          <cell r="M714">
            <v>0.20411199999999999</v>
          </cell>
          <cell r="N714">
            <v>0.34366666666666673</v>
          </cell>
          <cell r="O714">
            <v>1.6479999999999999</v>
          </cell>
        </row>
        <row r="715">
          <cell r="J715" t="str">
            <v>Ibagué</v>
          </cell>
          <cell r="K715">
            <v>0.77133333333333332</v>
          </cell>
          <cell r="L715">
            <v>1.0366666666666668</v>
          </cell>
          <cell r="M715">
            <v>0.46633333333333332</v>
          </cell>
          <cell r="N715">
            <v>0.74</v>
          </cell>
          <cell r="O715">
            <v>1.3959999999999999</v>
          </cell>
        </row>
        <row r="716">
          <cell r="J716" t="str">
            <v>Cúcuta</v>
          </cell>
          <cell r="K716">
            <v>0.36733333333333329</v>
          </cell>
          <cell r="L716">
            <v>0.38633333333333336</v>
          </cell>
          <cell r="M716">
            <v>1.0046666666666668</v>
          </cell>
          <cell r="N716">
            <v>1.4833333333333334</v>
          </cell>
          <cell r="O716">
            <v>1.329</v>
          </cell>
        </row>
        <row r="717">
          <cell r="J717" t="str">
            <v>Pasto</v>
          </cell>
          <cell r="K717">
            <v>0.19533333333333333</v>
          </cell>
          <cell r="L717">
            <v>0.21299999999999999</v>
          </cell>
          <cell r="M717">
            <v>0.37366666666666665</v>
          </cell>
          <cell r="N717">
            <v>0.19766666666666666</v>
          </cell>
          <cell r="O717">
            <v>1.0773333333333335</v>
          </cell>
        </row>
        <row r="718">
          <cell r="J718" t="str">
            <v>Barranquilla</v>
          </cell>
          <cell r="K718">
            <v>0.87266666666666659</v>
          </cell>
          <cell r="L718">
            <v>0.86233333333333329</v>
          </cell>
          <cell r="M718">
            <v>0.56799999999999995</v>
          </cell>
          <cell r="N718">
            <v>1.4959999999999998</v>
          </cell>
          <cell r="O718">
            <v>0.95799999999999985</v>
          </cell>
        </row>
        <row r="719">
          <cell r="J719" t="str">
            <v>Pereira</v>
          </cell>
          <cell r="K719">
            <v>0.45733333333333337</v>
          </cell>
          <cell r="L719">
            <v>0.64266666666666661</v>
          </cell>
          <cell r="M719">
            <v>0.40500000000000003</v>
          </cell>
          <cell r="N719">
            <v>0.44</v>
          </cell>
          <cell r="O719">
            <v>0.84033333333333327</v>
          </cell>
        </row>
        <row r="720">
          <cell r="J720" t="str">
            <v>Montería</v>
          </cell>
          <cell r="K720">
            <v>0.26200000000000001</v>
          </cell>
          <cell r="L720">
            <v>0.20499999999999999</v>
          </cell>
          <cell r="M720">
            <v>5.2666666666666667E-2</v>
          </cell>
          <cell r="N720">
            <v>0.14966666666666667</v>
          </cell>
          <cell r="O720">
            <v>0.71633333333333338</v>
          </cell>
        </row>
        <row r="721">
          <cell r="J721" t="str">
            <v>Bucaramanga</v>
          </cell>
          <cell r="K721">
            <v>0</v>
          </cell>
          <cell r="L721">
            <v>2.0636666666666668</v>
          </cell>
          <cell r="M721">
            <v>2.2696666666666663</v>
          </cell>
          <cell r="N721">
            <v>2.0813333333333337</v>
          </cell>
          <cell r="O721">
            <v>0.50766666666666671</v>
          </cell>
        </row>
        <row r="722">
          <cell r="J722" t="str">
            <v>Villavicencio</v>
          </cell>
          <cell r="K722">
            <v>0.4386666666666667</v>
          </cell>
          <cell r="L722">
            <v>0.44066666666666671</v>
          </cell>
          <cell r="M722">
            <v>0.56066666666666665</v>
          </cell>
          <cell r="N722">
            <v>0.316</v>
          </cell>
          <cell r="O722">
            <v>0.42566666666666669</v>
          </cell>
        </row>
        <row r="723">
          <cell r="J723" t="str">
            <v>Manizales</v>
          </cell>
          <cell r="K723">
            <v>0.35499999999999998</v>
          </cell>
          <cell r="L723">
            <v>0.35433333333333333</v>
          </cell>
          <cell r="M723">
            <v>0.26966666666666667</v>
          </cell>
          <cell r="N723">
            <v>0.3076666666666667</v>
          </cell>
          <cell r="O723">
            <v>0.33833333333333337</v>
          </cell>
        </row>
        <row r="742">
          <cell r="J742" t="str">
            <v>Colombia</v>
          </cell>
          <cell r="K742">
            <v>981.33199999999999</v>
          </cell>
          <cell r="L742">
            <v>797.28099999999995</v>
          </cell>
          <cell r="M742">
            <v>766.4083333333333</v>
          </cell>
          <cell r="N742">
            <v>837.06466666666665</v>
          </cell>
          <cell r="O742">
            <v>821.57433333333336</v>
          </cell>
        </row>
        <row r="743">
          <cell r="J743" t="str">
            <v>Pereira</v>
          </cell>
          <cell r="K743">
            <v>2.5150000000000001</v>
          </cell>
          <cell r="L743">
            <v>2.7530000000000001</v>
          </cell>
          <cell r="M743">
            <v>1.647</v>
          </cell>
          <cell r="N743">
            <v>1.0236666666666667</v>
          </cell>
          <cell r="O743">
            <v>1.1513333333333333</v>
          </cell>
        </row>
        <row r="744">
          <cell r="J744" t="str">
            <v>Bogotá</v>
          </cell>
          <cell r="K744">
            <v>0</v>
          </cell>
          <cell r="L744">
            <v>1.8123333333333334</v>
          </cell>
          <cell r="M744">
            <v>0</v>
          </cell>
          <cell r="N744">
            <v>0.78100000000000003</v>
          </cell>
          <cell r="O744">
            <v>0.74833333333333341</v>
          </cell>
        </row>
        <row r="745">
          <cell r="J745" t="str">
            <v>Ibagué</v>
          </cell>
          <cell r="K745">
            <v>0.7416666666666667</v>
          </cell>
          <cell r="L745">
            <v>1.2069999999999999</v>
          </cell>
          <cell r="M745">
            <v>0.40633333333333338</v>
          </cell>
          <cell r="N745">
            <v>0.45366666666666661</v>
          </cell>
          <cell r="O745">
            <v>0.74733333333333329</v>
          </cell>
        </row>
        <row r="746">
          <cell r="J746" t="str">
            <v>Medellín</v>
          </cell>
          <cell r="K746">
            <v>0.73</v>
          </cell>
          <cell r="L746">
            <v>0.90266666666666673</v>
          </cell>
          <cell r="M746">
            <v>0.85966666666666669</v>
          </cell>
          <cell r="N746">
            <v>0.59299999999999997</v>
          </cell>
          <cell r="O746">
            <v>0.73266666666666669</v>
          </cell>
        </row>
        <row r="747">
          <cell r="J747" t="str">
            <v>Manizales</v>
          </cell>
          <cell r="K747">
            <v>0.71799999999999997</v>
          </cell>
          <cell r="L747">
            <v>0.49833333333333335</v>
          </cell>
          <cell r="M747">
            <v>0.74599999999999989</v>
          </cell>
          <cell r="N747">
            <v>0.98166666666666658</v>
          </cell>
          <cell r="O747">
            <v>0.41466666666666668</v>
          </cell>
        </row>
        <row r="748">
          <cell r="J748" t="str">
            <v>Bucaramanga</v>
          </cell>
          <cell r="K748">
            <v>0.13933333333333334</v>
          </cell>
          <cell r="L748">
            <v>1.0343333333333333</v>
          </cell>
          <cell r="M748">
            <v>0.79966666666666664</v>
          </cell>
          <cell r="N748">
            <v>0.24233333333333332</v>
          </cell>
          <cell r="O748">
            <v>0.38</v>
          </cell>
        </row>
        <row r="749">
          <cell r="J749" t="str">
            <v>Cúcuta</v>
          </cell>
          <cell r="K749">
            <v>0.33200000000000002</v>
          </cell>
          <cell r="L749">
            <v>0.71566666666666678</v>
          </cell>
          <cell r="M749">
            <v>0.70033333333333336</v>
          </cell>
          <cell r="N749">
            <v>0.59133333333333338</v>
          </cell>
          <cell r="O749">
            <v>0.32333333333333331</v>
          </cell>
        </row>
        <row r="750">
          <cell r="J750" t="str">
            <v>Cali</v>
          </cell>
          <cell r="K750">
            <v>1.3336666666666668</v>
          </cell>
          <cell r="L750">
            <v>1.127</v>
          </cell>
          <cell r="M750">
            <v>0.44366666666666665</v>
          </cell>
          <cell r="N750">
            <v>1.5253333333333332</v>
          </cell>
          <cell r="O750">
            <v>0.3066666666666667</v>
          </cell>
        </row>
        <row r="751">
          <cell r="J751" t="str">
            <v>Montería</v>
          </cell>
          <cell r="K751">
            <v>0</v>
          </cell>
          <cell r="L751">
            <v>0.27666666666666667</v>
          </cell>
          <cell r="M751">
            <v>9.2333333333333337E-2</v>
          </cell>
          <cell r="N751">
            <v>0.23100000000000001</v>
          </cell>
          <cell r="O751">
            <v>0.22700000000000001</v>
          </cell>
        </row>
        <row r="752">
          <cell r="J752" t="str">
            <v>Villavicencio</v>
          </cell>
          <cell r="K752">
            <v>0.432</v>
          </cell>
          <cell r="L752">
            <v>0.57166666666666666</v>
          </cell>
          <cell r="M752">
            <v>0.146423</v>
          </cell>
          <cell r="N752">
            <v>0.126</v>
          </cell>
          <cell r="O752">
            <v>0.127</v>
          </cell>
        </row>
        <row r="753">
          <cell r="J753" t="str">
            <v>Cartagena</v>
          </cell>
          <cell r="K753">
            <v>0</v>
          </cell>
          <cell r="L753">
            <v>0</v>
          </cell>
          <cell r="M753">
            <v>0</v>
          </cell>
          <cell r="N753">
            <v>0.11633333333333333</v>
          </cell>
          <cell r="O753">
            <v>0</v>
          </cell>
        </row>
        <row r="754">
          <cell r="J754" t="str">
            <v>Pasto</v>
          </cell>
          <cell r="K754">
            <v>0.18866666666666665</v>
          </cell>
          <cell r="L754">
            <v>0.16600000000000001</v>
          </cell>
          <cell r="M754">
            <v>0.17833333333333334</v>
          </cell>
          <cell r="N754">
            <v>0</v>
          </cell>
          <cell r="O754">
            <v>0</v>
          </cell>
        </row>
        <row r="755">
          <cell r="J755" t="str">
            <v>Barranquilla</v>
          </cell>
          <cell r="K755">
            <v>0</v>
          </cell>
          <cell r="L755">
            <v>0.42566666666666664</v>
          </cell>
          <cell r="M755">
            <v>0</v>
          </cell>
          <cell r="N755">
            <v>0</v>
          </cell>
          <cell r="O755">
            <v>0</v>
          </cell>
        </row>
        <row r="774">
          <cell r="J774" t="str">
            <v>Colombia</v>
          </cell>
          <cell r="K774">
            <v>5.496666666666667</v>
          </cell>
          <cell r="L774">
            <v>15.700333333333333</v>
          </cell>
          <cell r="M774">
            <v>12.673666666666668</v>
          </cell>
          <cell r="N774">
            <v>24.412000000000003</v>
          </cell>
          <cell r="O774">
            <v>24.837666666666667</v>
          </cell>
        </row>
        <row r="775">
          <cell r="J775" t="str">
            <v>Bogotá</v>
          </cell>
          <cell r="K775">
            <v>1.6890000000000001</v>
          </cell>
          <cell r="L775">
            <v>1.774</v>
          </cell>
          <cell r="M775">
            <v>3.0076666666666667</v>
          </cell>
          <cell r="N775">
            <v>7.4139999999999988</v>
          </cell>
          <cell r="O775">
            <v>5.7383333333333333</v>
          </cell>
        </row>
        <row r="776">
          <cell r="J776" t="str">
            <v>Bucaramanga</v>
          </cell>
          <cell r="K776">
            <v>0</v>
          </cell>
          <cell r="L776">
            <v>1.9363333333333335</v>
          </cell>
          <cell r="M776">
            <v>0.98866666666666669</v>
          </cell>
          <cell r="N776">
            <v>1.6436666666666666</v>
          </cell>
          <cell r="O776">
            <v>1.3823333333333334</v>
          </cell>
        </row>
        <row r="777">
          <cell r="J777" t="str">
            <v>Medellín</v>
          </cell>
          <cell r="K777">
            <v>0.24399999999999999</v>
          </cell>
          <cell r="L777">
            <v>0.92600000000000005</v>
          </cell>
          <cell r="M777">
            <v>1.3129999999999999</v>
          </cell>
          <cell r="N777">
            <v>1.1726666666666665</v>
          </cell>
          <cell r="O777">
            <v>0.72833333333333317</v>
          </cell>
        </row>
        <row r="778">
          <cell r="J778" t="str">
            <v>Pasto</v>
          </cell>
          <cell r="K778">
            <v>9.3666666666666676E-2</v>
          </cell>
          <cell r="L778">
            <v>0.11633333333333333</v>
          </cell>
          <cell r="M778">
            <v>6.0666666666666667E-2</v>
          </cell>
          <cell r="N778">
            <v>0.35899999999999999</v>
          </cell>
          <cell r="O778">
            <v>0.6323333333333333</v>
          </cell>
        </row>
        <row r="779">
          <cell r="J779" t="str">
            <v>Cali</v>
          </cell>
          <cell r="K779">
            <v>0.33633333333333332</v>
          </cell>
          <cell r="L779">
            <v>1.7296666666666667</v>
          </cell>
          <cell r="M779">
            <v>1.5090000000000001</v>
          </cell>
          <cell r="N779">
            <v>0</v>
          </cell>
          <cell r="O779">
            <v>0.56399999999999995</v>
          </cell>
        </row>
        <row r="780">
          <cell r="J780" t="str">
            <v>Ibagué</v>
          </cell>
          <cell r="K780">
            <v>0.20133333333333334</v>
          </cell>
          <cell r="L780">
            <v>8.6000000000000007E-2</v>
          </cell>
          <cell r="M780">
            <v>0.49733333333333335</v>
          </cell>
          <cell r="N780">
            <v>0.33166666666666667</v>
          </cell>
          <cell r="O780">
            <v>0.45933333333333337</v>
          </cell>
        </row>
        <row r="781">
          <cell r="J781" t="str">
            <v>Barranquilla</v>
          </cell>
          <cell r="K781">
            <v>0</v>
          </cell>
          <cell r="L781">
            <v>0</v>
          </cell>
          <cell r="M781">
            <v>0</v>
          </cell>
          <cell r="N781">
            <v>0.58133333333333326</v>
          </cell>
          <cell r="O781">
            <v>0.39533333333333331</v>
          </cell>
        </row>
        <row r="782">
          <cell r="J782" t="str">
            <v>Villavicencio</v>
          </cell>
          <cell r="K782">
            <v>7.0333333333333331E-2</v>
          </cell>
          <cell r="L782">
            <v>5.8666666666666666E-2</v>
          </cell>
          <cell r="M782">
            <v>0.29480233333333333</v>
          </cell>
          <cell r="N782">
            <v>0</v>
          </cell>
          <cell r="O782">
            <v>0.32466666666666666</v>
          </cell>
        </row>
        <row r="783">
          <cell r="J783" t="str">
            <v>Cúcuta</v>
          </cell>
          <cell r="K783">
            <v>0.21133333333333335</v>
          </cell>
          <cell r="L783">
            <v>1.0766666666666664</v>
          </cell>
          <cell r="M783">
            <v>1.3093333333333332</v>
          </cell>
          <cell r="N783">
            <v>1.0946666666666667</v>
          </cell>
          <cell r="O783">
            <v>0.26300000000000001</v>
          </cell>
        </row>
        <row r="784">
          <cell r="J784" t="str">
            <v>Cartagena</v>
          </cell>
          <cell r="K784">
            <v>0</v>
          </cell>
          <cell r="L784">
            <v>7.0333333333333331E-2</v>
          </cell>
          <cell r="M784">
            <v>0.112112</v>
          </cell>
          <cell r="N784">
            <v>0.32600000000000001</v>
          </cell>
          <cell r="O784">
            <v>0.13100000000000001</v>
          </cell>
        </row>
        <row r="785">
          <cell r="J785" t="str">
            <v>Montería</v>
          </cell>
          <cell r="K785">
            <v>0.115</v>
          </cell>
          <cell r="L785">
            <v>4.0333333333333332E-2</v>
          </cell>
          <cell r="M785">
            <v>0</v>
          </cell>
          <cell r="N785">
            <v>8.7333333333333332E-2</v>
          </cell>
          <cell r="O785">
            <v>0</v>
          </cell>
        </row>
        <row r="786">
          <cell r="J786" t="str">
            <v>Manizales</v>
          </cell>
          <cell r="K786">
            <v>4.8333333333333332E-2</v>
          </cell>
          <cell r="L786">
            <v>0.249</v>
          </cell>
          <cell r="M786">
            <v>0</v>
          </cell>
          <cell r="N786">
            <v>5.4666666666666669E-2</v>
          </cell>
          <cell r="O786">
            <v>0</v>
          </cell>
        </row>
        <row r="787">
          <cell r="J787" t="str">
            <v>Pereira</v>
          </cell>
          <cell r="K787">
            <v>0</v>
          </cell>
          <cell r="L787">
            <v>0</v>
          </cell>
          <cell r="M787">
            <v>0.25700000000000001</v>
          </cell>
          <cell r="N787">
            <v>0.38799999999999996</v>
          </cell>
          <cell r="O787">
            <v>0</v>
          </cell>
        </row>
        <row r="806">
          <cell r="J806" t="str">
            <v>Colombia</v>
          </cell>
          <cell r="K806">
            <v>7058.708333333333</v>
          </cell>
          <cell r="L806">
            <v>6999.7966666666671</v>
          </cell>
          <cell r="M806">
            <v>7215.1619999999994</v>
          </cell>
          <cell r="N806">
            <v>7383.8373333333329</v>
          </cell>
          <cell r="O806">
            <v>7827.9176666666663</v>
          </cell>
        </row>
        <row r="807">
          <cell r="J807" t="str">
            <v>Bogotá</v>
          </cell>
          <cell r="K807">
            <v>1971.2743333333333</v>
          </cell>
          <cell r="L807">
            <v>1879.4383333333333</v>
          </cell>
          <cell r="M807">
            <v>1891.8273333333332</v>
          </cell>
          <cell r="N807">
            <v>1985.0636666666667</v>
          </cell>
          <cell r="O807">
            <v>2104.7876666666666</v>
          </cell>
        </row>
        <row r="808">
          <cell r="J808" t="str">
            <v>Medellín</v>
          </cell>
          <cell r="K808">
            <v>776.34766666666656</v>
          </cell>
          <cell r="L808">
            <v>766.18166666666673</v>
          </cell>
          <cell r="M808">
            <v>829.721</v>
          </cell>
          <cell r="N808">
            <v>888.26933333333329</v>
          </cell>
          <cell r="O808">
            <v>962.48933333333321</v>
          </cell>
        </row>
        <row r="809">
          <cell r="J809" t="str">
            <v>Cali</v>
          </cell>
          <cell r="K809">
            <v>499.42066666666665</v>
          </cell>
          <cell r="L809">
            <v>495.07466666666664</v>
          </cell>
          <cell r="M809">
            <v>499.15333333333331</v>
          </cell>
          <cell r="N809">
            <v>494.6686666666667</v>
          </cell>
          <cell r="O809">
            <v>501.58533333333332</v>
          </cell>
        </row>
        <row r="810">
          <cell r="J810" t="str">
            <v>Barranquilla</v>
          </cell>
          <cell r="K810">
            <v>254.78133333333335</v>
          </cell>
          <cell r="L810">
            <v>278.62433333333331</v>
          </cell>
          <cell r="M810">
            <v>283.87433333333331</v>
          </cell>
          <cell r="N810">
            <v>299.09066666666666</v>
          </cell>
          <cell r="O810">
            <v>321.76</v>
          </cell>
        </row>
        <row r="811">
          <cell r="J811" t="str">
            <v>Bucaramanga</v>
          </cell>
          <cell r="K811">
            <v>192.10433333333333</v>
          </cell>
          <cell r="L811">
            <v>206.94366666666667</v>
          </cell>
          <cell r="M811">
            <v>213.39099999999999</v>
          </cell>
          <cell r="N811">
            <v>206.00899999999999</v>
          </cell>
          <cell r="O811">
            <v>224.68766666666664</v>
          </cell>
        </row>
        <row r="812">
          <cell r="J812" t="str">
            <v>Cartagena</v>
          </cell>
          <cell r="K812">
            <v>129.27600000000001</v>
          </cell>
          <cell r="L812">
            <v>126.46233333333335</v>
          </cell>
          <cell r="M812">
            <v>140.16466666666668</v>
          </cell>
          <cell r="N812">
            <v>141.34300000000002</v>
          </cell>
          <cell r="O812">
            <v>142.27266666666668</v>
          </cell>
        </row>
        <row r="813">
          <cell r="J813" t="str">
            <v>Pereira</v>
          </cell>
          <cell r="K813">
            <v>129.66033333333334</v>
          </cell>
          <cell r="L813">
            <v>122.75133333333333</v>
          </cell>
          <cell r="M813">
            <v>120.14933333333335</v>
          </cell>
          <cell r="N813">
            <v>136.06299999999999</v>
          </cell>
          <cell r="O813">
            <v>137.74933333333331</v>
          </cell>
        </row>
        <row r="814">
          <cell r="J814" t="str">
            <v>Cúcuta</v>
          </cell>
          <cell r="K814">
            <v>92.532666666666671</v>
          </cell>
          <cell r="L814">
            <v>124.01733333333335</v>
          </cell>
          <cell r="M814">
            <v>124.991</v>
          </cell>
          <cell r="N814">
            <v>113.53566666666666</v>
          </cell>
          <cell r="O814">
            <v>109.32199999999999</v>
          </cell>
        </row>
        <row r="815">
          <cell r="J815" t="str">
            <v>Ibagué</v>
          </cell>
          <cell r="K815">
            <v>96.546999999999997</v>
          </cell>
          <cell r="L815">
            <v>90.978999999999985</v>
          </cell>
          <cell r="M815">
            <v>90.739666666666665</v>
          </cell>
          <cell r="N815">
            <v>100.35966666666667</v>
          </cell>
          <cell r="O815">
            <v>104.54133333333334</v>
          </cell>
        </row>
        <row r="816">
          <cell r="J816" t="str">
            <v>Manizales</v>
          </cell>
          <cell r="K816">
            <v>92.98633333333332</v>
          </cell>
          <cell r="L816">
            <v>88.102000000000004</v>
          </cell>
          <cell r="M816">
            <v>93.138000000000005</v>
          </cell>
          <cell r="N816">
            <v>94.467333333333329</v>
          </cell>
          <cell r="O816">
            <v>102.471</v>
          </cell>
        </row>
        <row r="817">
          <cell r="J817" t="str">
            <v>Villavicencio</v>
          </cell>
          <cell r="K817">
            <v>72.479333333333329</v>
          </cell>
          <cell r="L817">
            <v>69.863666666666674</v>
          </cell>
          <cell r="M817">
            <v>74.164333333333346</v>
          </cell>
          <cell r="N817">
            <v>76.814999999999998</v>
          </cell>
          <cell r="O817">
            <v>85.206666666666663</v>
          </cell>
        </row>
        <row r="818">
          <cell r="J818" t="str">
            <v>Pasto</v>
          </cell>
          <cell r="K818">
            <v>59.288333333333341</v>
          </cell>
          <cell r="L818">
            <v>58.197666666666663</v>
          </cell>
          <cell r="M818">
            <v>61.930999999999997</v>
          </cell>
          <cell r="N818">
            <v>67.156999999999996</v>
          </cell>
          <cell r="O818">
            <v>69.983666666666679</v>
          </cell>
        </row>
        <row r="819">
          <cell r="J819" t="str">
            <v>Montería</v>
          </cell>
          <cell r="K819">
            <v>48.740999999999993</v>
          </cell>
          <cell r="L819">
            <v>46.757999999999996</v>
          </cell>
          <cell r="M819">
            <v>48.048999999999999</v>
          </cell>
          <cell r="N819">
            <v>51.126000000000005</v>
          </cell>
          <cell r="O819">
            <v>55.040666666666667</v>
          </cell>
        </row>
        <row r="838">
          <cell r="J838" t="str">
            <v>Colombia</v>
          </cell>
          <cell r="K838">
            <v>10198.100333333336</v>
          </cell>
          <cell r="L838">
            <v>10650.070000000002</v>
          </cell>
          <cell r="M838">
            <v>11409.723333333335</v>
          </cell>
          <cell r="N838">
            <v>11814.548000000003</v>
          </cell>
          <cell r="O838">
            <v>12360.396666666666</v>
          </cell>
          <cell r="AE838" t="str">
            <v>Colombia</v>
          </cell>
          <cell r="AF838">
            <v>1916.5946666666666</v>
          </cell>
          <cell r="AG838">
            <v>2189.0083333333337</v>
          </cell>
          <cell r="AH838">
            <v>2395.4246666666663</v>
          </cell>
          <cell r="AI838">
            <v>2342.1169999999997</v>
          </cell>
          <cell r="AJ838">
            <v>2319.4896666666668</v>
          </cell>
        </row>
        <row r="839">
          <cell r="J839" t="str">
            <v>Bogotá</v>
          </cell>
          <cell r="K839">
            <v>1351.4113333333335</v>
          </cell>
          <cell r="L839">
            <v>1442.7146666666665</v>
          </cell>
          <cell r="M839">
            <v>1548.9476666666669</v>
          </cell>
          <cell r="N839">
            <v>1702.1849999999997</v>
          </cell>
          <cell r="O839">
            <v>1774.0630000000001</v>
          </cell>
          <cell r="AE839" t="str">
            <v>Bogotá</v>
          </cell>
          <cell r="AF839">
            <v>364.09133333333335</v>
          </cell>
          <cell r="AG839">
            <v>411.36233333333331</v>
          </cell>
          <cell r="AH839">
            <v>456.238</v>
          </cell>
          <cell r="AI839">
            <v>450.11933333333332</v>
          </cell>
          <cell r="AJ839">
            <v>1224.0883333333334</v>
          </cell>
        </row>
        <row r="840">
          <cell r="J840" t="str">
            <v>Medellín</v>
          </cell>
          <cell r="K840">
            <v>612.49166666666679</v>
          </cell>
          <cell r="L840">
            <v>637.40199999999993</v>
          </cell>
          <cell r="M840">
            <v>666.58500000000026</v>
          </cell>
          <cell r="N840">
            <v>643.44899999999996</v>
          </cell>
          <cell r="O840">
            <v>662.01733333333323</v>
          </cell>
          <cell r="AE840" t="str">
            <v>Medellín</v>
          </cell>
          <cell r="AF840">
            <v>201.71333333333337</v>
          </cell>
          <cell r="AG840">
            <v>276.07033333333334</v>
          </cell>
          <cell r="AH840">
            <v>238.19200000000001</v>
          </cell>
          <cell r="AI840">
            <v>218.70933333333332</v>
          </cell>
          <cell r="AJ840">
            <v>228.12133333333335</v>
          </cell>
        </row>
        <row r="841">
          <cell r="J841" t="str">
            <v>Cali</v>
          </cell>
          <cell r="K841">
            <v>519.96633333333341</v>
          </cell>
          <cell r="L841">
            <v>540.03866666666681</v>
          </cell>
          <cell r="M841">
            <v>567.03533333333337</v>
          </cell>
          <cell r="N841">
            <v>503.40866666666659</v>
          </cell>
          <cell r="O841">
            <v>526.53100000000006</v>
          </cell>
          <cell r="AE841" t="str">
            <v>Cali</v>
          </cell>
          <cell r="AF841">
            <v>119.05766666666666</v>
          </cell>
          <cell r="AG841">
            <v>151.51333333333335</v>
          </cell>
          <cell r="AH841">
            <v>148.92966666666666</v>
          </cell>
          <cell r="AI841">
            <v>182.71100000000001</v>
          </cell>
          <cell r="AJ841">
            <v>169.46199999999999</v>
          </cell>
        </row>
        <row r="842">
          <cell r="J842" t="str">
            <v>Barranquilla</v>
          </cell>
          <cell r="K842">
            <v>379.96066666666673</v>
          </cell>
          <cell r="L842">
            <v>355.31400000000008</v>
          </cell>
          <cell r="M842">
            <v>423.32366666666667</v>
          </cell>
          <cell r="N842">
            <v>425.7713333333333</v>
          </cell>
          <cell r="O842">
            <v>424.38633333333325</v>
          </cell>
          <cell r="AE842" t="str">
            <v>Cúcuta</v>
          </cell>
          <cell r="AF842">
            <v>32.469000000000001</v>
          </cell>
          <cell r="AG842">
            <v>40.258000000000003</v>
          </cell>
          <cell r="AH842">
            <v>56.842333333333336</v>
          </cell>
          <cell r="AI842">
            <v>62.631333333333338</v>
          </cell>
          <cell r="AJ842">
            <v>62.575000000000003</v>
          </cell>
        </row>
        <row r="843">
          <cell r="J843" t="str">
            <v>Bucaramanga</v>
          </cell>
          <cell r="K843">
            <v>247.48066666666665</v>
          </cell>
          <cell r="L843">
            <v>274.56633333333332</v>
          </cell>
          <cell r="M843">
            <v>304.46566666666672</v>
          </cell>
          <cell r="N843">
            <v>305.33699999999999</v>
          </cell>
          <cell r="O843">
            <v>296.95499999999998</v>
          </cell>
          <cell r="AE843" t="str">
            <v>Bucaramanga</v>
          </cell>
          <cell r="AF843">
            <v>42.490333333333332</v>
          </cell>
          <cell r="AG843">
            <v>49.041999999999994</v>
          </cell>
          <cell r="AH843">
            <v>61.327333333333321</v>
          </cell>
          <cell r="AI843">
            <v>56.471000000000004</v>
          </cell>
          <cell r="AJ843">
            <v>60.563999999999993</v>
          </cell>
        </row>
        <row r="844">
          <cell r="J844" t="str">
            <v>Cartagena</v>
          </cell>
          <cell r="K844">
            <v>184.58433333333329</v>
          </cell>
          <cell r="L844">
            <v>209.45400000000001</v>
          </cell>
          <cell r="M844">
            <v>204.36566666666664</v>
          </cell>
          <cell r="N844">
            <v>216.46433333333334</v>
          </cell>
          <cell r="O844">
            <v>250.464</v>
          </cell>
          <cell r="AE844" t="str">
            <v>Barranquilla</v>
          </cell>
          <cell r="AF844">
            <v>65.959666666666678</v>
          </cell>
          <cell r="AG844">
            <v>56.907000000000004</v>
          </cell>
          <cell r="AH844">
            <v>61.764333333333333</v>
          </cell>
          <cell r="AI844">
            <v>58.844666666666662</v>
          </cell>
          <cell r="AJ844">
            <v>50.058999999999997</v>
          </cell>
        </row>
        <row r="845">
          <cell r="J845" t="str">
            <v>Cúcuta</v>
          </cell>
          <cell r="K845">
            <v>208.36466666666666</v>
          </cell>
          <cell r="L845">
            <v>186.78433333333334</v>
          </cell>
          <cell r="M845">
            <v>182.17533333333336</v>
          </cell>
          <cell r="N845">
            <v>205.73200000000003</v>
          </cell>
          <cell r="O845">
            <v>221.41433333333333</v>
          </cell>
          <cell r="AE845" t="str">
            <v>Pereira</v>
          </cell>
          <cell r="AF845">
            <v>35.493333333333332</v>
          </cell>
          <cell r="AG845">
            <v>44.457333333333338</v>
          </cell>
          <cell r="AH845">
            <v>58.135333333333335</v>
          </cell>
          <cell r="AI845">
            <v>50.934333333333335</v>
          </cell>
          <cell r="AJ845">
            <v>48.308333333333337</v>
          </cell>
        </row>
        <row r="846">
          <cell r="J846" t="str">
            <v>Santa Marta</v>
          </cell>
          <cell r="N846">
            <v>169.90733333333333</v>
          </cell>
          <cell r="O846">
            <v>182.102</v>
          </cell>
          <cell r="AE846" t="str">
            <v>Ibagué</v>
          </cell>
          <cell r="AF846">
            <v>45.673333333333339</v>
          </cell>
          <cell r="AG846">
            <v>43.961333333333336</v>
          </cell>
          <cell r="AH846">
            <v>39.872</v>
          </cell>
          <cell r="AI846">
            <v>47.951666666666675</v>
          </cell>
          <cell r="AJ846">
            <v>41.116666666666667</v>
          </cell>
        </row>
        <row r="847">
          <cell r="J847" t="str">
            <v>Valledupar</v>
          </cell>
          <cell r="N847">
            <v>137.798</v>
          </cell>
          <cell r="O847">
            <v>148.65366666666668</v>
          </cell>
          <cell r="AE847" t="str">
            <v>Cartagena</v>
          </cell>
          <cell r="AF847">
            <v>34.172000000000004</v>
          </cell>
          <cell r="AG847">
            <v>41.93533333333334</v>
          </cell>
          <cell r="AH847">
            <v>34.756333333333338</v>
          </cell>
          <cell r="AI847">
            <v>38.729333333333329</v>
          </cell>
          <cell r="AJ847">
            <v>38.084666666666664</v>
          </cell>
        </row>
        <row r="848">
          <cell r="J848" t="str">
            <v>Neiva</v>
          </cell>
          <cell r="N848">
            <v>138.92333333333332</v>
          </cell>
          <cell r="O848">
            <v>144.477</v>
          </cell>
          <cell r="AE848" t="str">
            <v>Villavicencio</v>
          </cell>
          <cell r="AF848">
            <v>22.257000000000001</v>
          </cell>
          <cell r="AG848">
            <v>22.278333333333336</v>
          </cell>
          <cell r="AH848">
            <v>23.415666666666667</v>
          </cell>
          <cell r="AI848">
            <v>28.43</v>
          </cell>
          <cell r="AJ848">
            <v>25.240333333333336</v>
          </cell>
        </row>
        <row r="849">
          <cell r="J849" t="str">
            <v>Pereira</v>
          </cell>
          <cell r="K849">
            <v>96.246000000000009</v>
          </cell>
          <cell r="L849">
            <v>111.44333333333331</v>
          </cell>
          <cell r="M849">
            <v>119.63033333333331</v>
          </cell>
          <cell r="N849">
            <v>122.99600000000004</v>
          </cell>
          <cell r="O849">
            <v>128.14733333333339</v>
          </cell>
          <cell r="AE849" t="str">
            <v>Pasto</v>
          </cell>
          <cell r="AF849">
            <v>21.306666666666665</v>
          </cell>
          <cell r="AG849">
            <v>25.114999999999998</v>
          </cell>
          <cell r="AH849">
            <v>29.396000000000001</v>
          </cell>
          <cell r="AI849">
            <v>26.373666666666669</v>
          </cell>
          <cell r="AJ849">
            <v>23.804000000000002</v>
          </cell>
        </row>
        <row r="850">
          <cell r="J850" t="str">
            <v>Ibagué</v>
          </cell>
          <cell r="K850">
            <v>112.73766666666668</v>
          </cell>
          <cell r="L850">
            <v>120.80733333333336</v>
          </cell>
          <cell r="M850">
            <v>123.81699999999998</v>
          </cell>
          <cell r="N850">
            <v>119.12466666666666</v>
          </cell>
          <cell r="O850">
            <v>125.87233333333333</v>
          </cell>
          <cell r="AE850" t="str">
            <v>Manizales</v>
          </cell>
          <cell r="AF850">
            <v>21.255333333333333</v>
          </cell>
          <cell r="AG850">
            <v>25.281666666666666</v>
          </cell>
          <cell r="AH850">
            <v>30.621333333333336</v>
          </cell>
          <cell r="AI850">
            <v>29.781000000000002</v>
          </cell>
          <cell r="AJ850">
            <v>22.594333333333335</v>
          </cell>
        </row>
        <row r="851">
          <cell r="J851" t="str">
            <v>Armenia</v>
          </cell>
          <cell r="N851">
            <v>109.863</v>
          </cell>
          <cell r="O851">
            <v>122.67766666666667</v>
          </cell>
          <cell r="AE851" t="str">
            <v>Montería</v>
          </cell>
          <cell r="AF851">
            <v>16.698333333333334</v>
          </cell>
          <cell r="AG851">
            <v>20.431333333333331</v>
          </cell>
          <cell r="AH851">
            <v>20.891999999999999</v>
          </cell>
          <cell r="AI851">
            <v>21.97666666666667</v>
          </cell>
          <cell r="AJ851">
            <v>18.780333333333331</v>
          </cell>
        </row>
        <row r="852">
          <cell r="J852" t="str">
            <v>Villavicencio</v>
          </cell>
          <cell r="K852">
            <v>96.837333333333333</v>
          </cell>
          <cell r="L852">
            <v>98.889666666666656</v>
          </cell>
          <cell r="M852">
            <v>108.86466666666665</v>
          </cell>
          <cell r="N852">
            <v>102.96166666666664</v>
          </cell>
          <cell r="O852">
            <v>107.623</v>
          </cell>
        </row>
        <row r="853">
          <cell r="J853" t="str">
            <v>Sincelejo</v>
          </cell>
          <cell r="N853">
            <v>102.62733333333334</v>
          </cell>
          <cell r="O853">
            <v>107.32233333333333</v>
          </cell>
        </row>
        <row r="854">
          <cell r="J854" t="str">
            <v>Popayán</v>
          </cell>
          <cell r="N854">
            <v>92.045000000000002</v>
          </cell>
          <cell r="O854">
            <v>96.668999999999997</v>
          </cell>
        </row>
        <row r="855">
          <cell r="J855" t="str">
            <v>Montería</v>
          </cell>
          <cell r="K855">
            <v>80.362333333333339</v>
          </cell>
          <cell r="L855">
            <v>86.109666666666683</v>
          </cell>
          <cell r="M855">
            <v>80.696666666666658</v>
          </cell>
          <cell r="N855">
            <v>90.761333333333312</v>
          </cell>
          <cell r="O855">
            <v>92.864999999999995</v>
          </cell>
        </row>
        <row r="856">
          <cell r="J856" t="str">
            <v>Pasto</v>
          </cell>
          <cell r="K856">
            <v>77.716999999999999</v>
          </cell>
          <cell r="L856">
            <v>77.947000000000003</v>
          </cell>
          <cell r="M856">
            <v>88.830666666666687</v>
          </cell>
          <cell r="N856">
            <v>86.720333333333357</v>
          </cell>
          <cell r="O856">
            <v>91.970999999999989</v>
          </cell>
        </row>
        <row r="857">
          <cell r="J857" t="str">
            <v>Riohacha</v>
          </cell>
          <cell r="N857">
            <v>73.397666666666666</v>
          </cell>
          <cell r="O857">
            <v>73.784666666666666</v>
          </cell>
        </row>
        <row r="858">
          <cell r="J858" t="str">
            <v>Tunja</v>
          </cell>
          <cell r="N858">
            <v>68.786333333333332</v>
          </cell>
          <cell r="O858">
            <v>72.590333333333334</v>
          </cell>
        </row>
        <row r="859">
          <cell r="J859" t="str">
            <v>Manizales</v>
          </cell>
          <cell r="K859">
            <v>67.15866666666669</v>
          </cell>
          <cell r="L859">
            <v>68.244333333333316</v>
          </cell>
          <cell r="M859">
            <v>66.456000000000017</v>
          </cell>
          <cell r="N859">
            <v>70.814000000000021</v>
          </cell>
          <cell r="O859">
            <v>67.486333333333334</v>
          </cell>
        </row>
        <row r="860">
          <cell r="J860" t="str">
            <v>Florencia</v>
          </cell>
          <cell r="N860">
            <v>52.157999999999994</v>
          </cell>
          <cell r="O860">
            <v>55.921666666666674</v>
          </cell>
        </row>
        <row r="861">
          <cell r="J861" t="str">
            <v>Quibdó</v>
          </cell>
          <cell r="N861">
            <v>35.173666666666662</v>
          </cell>
          <cell r="O861">
            <v>35.075333333333333</v>
          </cell>
        </row>
        <row r="862">
          <cell r="J862" t="str">
            <v>San Andrés</v>
          </cell>
          <cell r="N862">
            <v>23.620999999999999</v>
          </cell>
          <cell r="O862">
            <v>0</v>
          </cell>
        </row>
        <row r="870">
          <cell r="J870" t="str">
            <v>Colombia</v>
          </cell>
          <cell r="K870">
            <v>15.319333333333333</v>
          </cell>
          <cell r="L870">
            <v>17.326999999999998</v>
          </cell>
          <cell r="M870">
            <v>5.7643333333333331</v>
          </cell>
          <cell r="N870">
            <v>1.9420000000000002</v>
          </cell>
          <cell r="O870">
            <v>6.5640000000000001</v>
          </cell>
          <cell r="AE870" t="str">
            <v>Colombia</v>
          </cell>
          <cell r="AF870">
            <v>7.1383333333333328</v>
          </cell>
          <cell r="AG870">
            <v>7.6640000000000006</v>
          </cell>
          <cell r="AH870">
            <v>1.5023333333333333</v>
          </cell>
          <cell r="AI870">
            <v>2.5226666666666664</v>
          </cell>
          <cell r="AJ870">
            <v>2.1356666666666668</v>
          </cell>
        </row>
        <row r="871">
          <cell r="J871" t="str">
            <v>Barranquilla</v>
          </cell>
          <cell r="K871">
            <v>0.154</v>
          </cell>
          <cell r="L871">
            <v>0.34</v>
          </cell>
          <cell r="M871">
            <v>0</v>
          </cell>
          <cell r="N871">
            <v>0</v>
          </cell>
          <cell r="O871">
            <v>0.35833333333333334</v>
          </cell>
          <cell r="AE871" t="str">
            <v>Bogotá</v>
          </cell>
          <cell r="AF871">
            <v>1.593333333333333</v>
          </cell>
          <cell r="AG871">
            <v>3.86</v>
          </cell>
          <cell r="AH871">
            <v>0</v>
          </cell>
          <cell r="AI871">
            <v>1.476</v>
          </cell>
          <cell r="AJ871">
            <v>0.68166666666666664</v>
          </cell>
        </row>
        <row r="872">
          <cell r="J872" t="str">
            <v>Cartagena</v>
          </cell>
          <cell r="K872">
            <v>0.40833333333333338</v>
          </cell>
          <cell r="L872">
            <v>0.61799999999999999</v>
          </cell>
          <cell r="M872">
            <v>0.23133333333333331</v>
          </cell>
          <cell r="N872">
            <v>0</v>
          </cell>
          <cell r="O872">
            <v>0.22866666666666666</v>
          </cell>
          <cell r="AE872" t="str">
            <v>Medellín</v>
          </cell>
          <cell r="AF872">
            <v>0.89866666666666661</v>
          </cell>
          <cell r="AG872">
            <v>0</v>
          </cell>
          <cell r="AH872">
            <v>0.28333333333333333</v>
          </cell>
          <cell r="AI872">
            <v>0</v>
          </cell>
          <cell r="AJ872">
            <v>0.63933333333333342</v>
          </cell>
        </row>
        <row r="873">
          <cell r="J873" t="str">
            <v>Cúcuta</v>
          </cell>
          <cell r="K873">
            <v>0</v>
          </cell>
          <cell r="L873">
            <v>0.123</v>
          </cell>
          <cell r="M873">
            <v>0.32900000000000001</v>
          </cell>
          <cell r="N873">
            <v>0.3</v>
          </cell>
          <cell r="O873">
            <v>0.18233333333333335</v>
          </cell>
          <cell r="AE873" t="str">
            <v>Pasto</v>
          </cell>
          <cell r="AF873">
            <v>5.9333333333333328E-2</v>
          </cell>
          <cell r="AG873">
            <v>0</v>
          </cell>
          <cell r="AH873">
            <v>0</v>
          </cell>
          <cell r="AI873">
            <v>7.2333333333333333E-2</v>
          </cell>
          <cell r="AJ873">
            <v>4.2333333333333334E-2</v>
          </cell>
        </row>
        <row r="874">
          <cell r="J874" t="str">
            <v>Ibagué</v>
          </cell>
          <cell r="K874">
            <v>4.7999999999999994E-2</v>
          </cell>
          <cell r="L874">
            <v>0</v>
          </cell>
          <cell r="M874">
            <v>3.9333333333333331E-2</v>
          </cell>
          <cell r="N874">
            <v>0</v>
          </cell>
          <cell r="O874">
            <v>0.111</v>
          </cell>
          <cell r="AE874" t="str">
            <v>Cartagena</v>
          </cell>
          <cell r="AF874">
            <v>0.105</v>
          </cell>
          <cell r="AG874">
            <v>0</v>
          </cell>
          <cell r="AH874">
            <v>0.10733333333333334</v>
          </cell>
          <cell r="AI874">
            <v>0</v>
          </cell>
          <cell r="AJ874">
            <v>0</v>
          </cell>
        </row>
        <row r="875">
          <cell r="J875" t="str">
            <v>Bogotá</v>
          </cell>
          <cell r="K875">
            <v>2.8613333333333331</v>
          </cell>
          <cell r="L875">
            <v>6.1019999999999994</v>
          </cell>
          <cell r="M875">
            <v>1.9850000000000001</v>
          </cell>
          <cell r="N875">
            <v>0.83633333333333326</v>
          </cell>
          <cell r="O875">
            <v>0</v>
          </cell>
          <cell r="AE875" t="str">
            <v>Ibagué</v>
          </cell>
          <cell r="AF875">
            <v>0.12366666666666666</v>
          </cell>
          <cell r="AG875">
            <v>0</v>
          </cell>
          <cell r="AH875">
            <v>0.11966666666666666</v>
          </cell>
          <cell r="AI875">
            <v>7.4999999999999997E-2</v>
          </cell>
          <cell r="AJ875">
            <v>0</v>
          </cell>
        </row>
        <row r="876">
          <cell r="J876" t="str">
            <v>Montería</v>
          </cell>
          <cell r="K876">
            <v>0</v>
          </cell>
          <cell r="L876">
            <v>5.4666666666666669E-2</v>
          </cell>
          <cell r="M876">
            <v>0</v>
          </cell>
          <cell r="N876">
            <v>0</v>
          </cell>
          <cell r="O876">
            <v>0</v>
          </cell>
          <cell r="AE876" t="str">
            <v>Montería</v>
          </cell>
          <cell r="AF876">
            <v>0</v>
          </cell>
          <cell r="AG876">
            <v>0</v>
          </cell>
          <cell r="AH876">
            <v>5.8999999999999997E-2</v>
          </cell>
          <cell r="AI876">
            <v>0</v>
          </cell>
          <cell r="AJ876">
            <v>0</v>
          </cell>
        </row>
        <row r="877">
          <cell r="J877" t="str">
            <v>Pasto</v>
          </cell>
          <cell r="K877">
            <v>8.2000000000000003E-2</v>
          </cell>
          <cell r="L877">
            <v>5.6000000000000001E-2</v>
          </cell>
          <cell r="M877">
            <v>0</v>
          </cell>
          <cell r="N877">
            <v>0</v>
          </cell>
          <cell r="O877">
            <v>0</v>
          </cell>
          <cell r="AE877" t="str">
            <v>Villavicencio</v>
          </cell>
          <cell r="AF877">
            <v>0</v>
          </cell>
          <cell r="AG877">
            <v>0</v>
          </cell>
          <cell r="AH877">
            <v>6.2E-2</v>
          </cell>
          <cell r="AI877">
            <v>0</v>
          </cell>
          <cell r="AJ877">
            <v>0</v>
          </cell>
        </row>
        <row r="878">
          <cell r="J878" t="str">
            <v>Villavicencio</v>
          </cell>
          <cell r="K878">
            <v>6.533333333333334E-2</v>
          </cell>
          <cell r="L878">
            <v>0.57866666666666666</v>
          </cell>
          <cell r="M878">
            <v>0</v>
          </cell>
          <cell r="N878">
            <v>0</v>
          </cell>
          <cell r="O878">
            <v>0</v>
          </cell>
          <cell r="AE878" t="str">
            <v>Barranquilla</v>
          </cell>
          <cell r="AF878">
            <v>0.68066666666666664</v>
          </cell>
          <cell r="AG878">
            <v>0.40399999999999997</v>
          </cell>
          <cell r="AH878">
            <v>0</v>
          </cell>
          <cell r="AI878">
            <v>0</v>
          </cell>
          <cell r="AJ878">
            <v>0</v>
          </cell>
        </row>
        <row r="879">
          <cell r="J879" t="str">
            <v>Bucaramanga</v>
          </cell>
          <cell r="K879">
            <v>0.73633333333333317</v>
          </cell>
          <cell r="L879">
            <v>0.3056666666666667</v>
          </cell>
          <cell r="M879">
            <v>0</v>
          </cell>
          <cell r="N879">
            <v>0</v>
          </cell>
          <cell r="O879">
            <v>0</v>
          </cell>
          <cell r="AE879" t="str">
            <v>Bucaramanga</v>
          </cell>
          <cell r="AF879">
            <v>0</v>
          </cell>
          <cell r="AG879">
            <v>0</v>
          </cell>
          <cell r="AH879">
            <v>0.14866666666666667</v>
          </cell>
          <cell r="AI879">
            <v>0</v>
          </cell>
          <cell r="AJ879">
            <v>0</v>
          </cell>
        </row>
        <row r="880">
          <cell r="J880" t="str">
            <v>Cali</v>
          </cell>
          <cell r="K880">
            <v>0.49100000000000005</v>
          </cell>
          <cell r="L880">
            <v>1.2746666666666666</v>
          </cell>
          <cell r="M880">
            <v>1.1773333333333333</v>
          </cell>
          <cell r="N880">
            <v>0</v>
          </cell>
          <cell r="O880">
            <v>0</v>
          </cell>
          <cell r="AE880" t="str">
            <v>Cali</v>
          </cell>
          <cell r="AF880">
            <v>0.82100000000000006</v>
          </cell>
          <cell r="AG880">
            <v>0</v>
          </cell>
          <cell r="AH880">
            <v>0</v>
          </cell>
          <cell r="AI880">
            <v>0.35566666666666663</v>
          </cell>
          <cell r="AJ880">
            <v>0</v>
          </cell>
        </row>
        <row r="881">
          <cell r="J881" t="str">
            <v>Manizales</v>
          </cell>
          <cell r="K881">
            <v>0</v>
          </cell>
          <cell r="L881">
            <v>0.10966666666666668</v>
          </cell>
          <cell r="M881">
            <v>0</v>
          </cell>
          <cell r="N881">
            <v>0</v>
          </cell>
          <cell r="O881">
            <v>0</v>
          </cell>
          <cell r="AE881" t="str">
            <v>Cúcuta</v>
          </cell>
          <cell r="AF881">
            <v>0.13300000000000001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</row>
        <row r="882">
          <cell r="J882" t="str">
            <v>Medellín</v>
          </cell>
          <cell r="K882">
            <v>1.3029999999999999</v>
          </cell>
          <cell r="L882">
            <v>1.1303333333333334</v>
          </cell>
          <cell r="M882">
            <v>0.33833333333333332</v>
          </cell>
          <cell r="N882">
            <v>0.625</v>
          </cell>
          <cell r="O882">
            <v>0</v>
          </cell>
          <cell r="AE882" t="str">
            <v>Manizales</v>
          </cell>
          <cell r="AF882">
            <v>0</v>
          </cell>
          <cell r="AG882">
            <v>6.2666666666666662E-2</v>
          </cell>
          <cell r="AH882">
            <v>5.9666666666666666E-2</v>
          </cell>
          <cell r="AI882">
            <v>0</v>
          </cell>
          <cell r="AJ882">
            <v>0</v>
          </cell>
        </row>
        <row r="883">
          <cell r="J883" t="str">
            <v>Pereira</v>
          </cell>
          <cell r="K883">
            <v>0.16433333333333333</v>
          </cell>
          <cell r="L883">
            <v>9.1333333333333336E-2</v>
          </cell>
          <cell r="M883">
            <v>0</v>
          </cell>
          <cell r="N883">
            <v>0</v>
          </cell>
          <cell r="O883">
            <v>0</v>
          </cell>
          <cell r="AE883" t="str">
            <v>Pereira</v>
          </cell>
          <cell r="AF883">
            <v>9.1000000000000011E-2</v>
          </cell>
          <cell r="AG883">
            <v>0.111</v>
          </cell>
          <cell r="AH883">
            <v>0</v>
          </cell>
          <cell r="AI883">
            <v>0</v>
          </cell>
          <cell r="AJ883">
            <v>0</v>
          </cell>
        </row>
        <row r="902">
          <cell r="J902" t="str">
            <v>Colombia</v>
          </cell>
          <cell r="K902">
            <v>3351.0786666666663</v>
          </cell>
          <cell r="L902">
            <v>3416.7556666666665</v>
          </cell>
          <cell r="M902">
            <v>3499.1273333333334</v>
          </cell>
          <cell r="N902">
            <v>3563.9576666666667</v>
          </cell>
          <cell r="O902">
            <v>3618.3836666666666</v>
          </cell>
          <cell r="AE902" t="str">
            <v>Colombia</v>
          </cell>
          <cell r="AF902">
            <v>152.13833333333332</v>
          </cell>
          <cell r="AG902">
            <v>165.65833333333333</v>
          </cell>
          <cell r="AH902">
            <v>230.35333333333335</v>
          </cell>
          <cell r="AI902">
            <v>188.47333333333336</v>
          </cell>
          <cell r="AJ902">
            <v>169.42233333333334</v>
          </cell>
        </row>
        <row r="903">
          <cell r="J903" t="str">
            <v>Bogotá</v>
          </cell>
          <cell r="K903">
            <v>21.517333333333337</v>
          </cell>
          <cell r="L903">
            <v>31.24666666666667</v>
          </cell>
          <cell r="M903">
            <v>18.980333333333334</v>
          </cell>
          <cell r="N903">
            <v>16.619666666666664</v>
          </cell>
          <cell r="O903">
            <v>29.009666666666664</v>
          </cell>
          <cell r="AE903" t="str">
            <v>Bogotá</v>
          </cell>
          <cell r="AF903">
            <v>7.5503333333333336</v>
          </cell>
          <cell r="AG903">
            <v>6.1613333333333342</v>
          </cell>
          <cell r="AH903">
            <v>2.3596666666666666</v>
          </cell>
          <cell r="AI903">
            <v>7.2703333333333333</v>
          </cell>
          <cell r="AJ903">
            <v>19.328666666666667</v>
          </cell>
        </row>
        <row r="904">
          <cell r="J904" t="str">
            <v>Medellín</v>
          </cell>
          <cell r="K904">
            <v>9.5926666666666662</v>
          </cell>
          <cell r="L904">
            <v>9.85</v>
          </cell>
          <cell r="M904">
            <v>11.037666666666667</v>
          </cell>
          <cell r="N904">
            <v>12.686333333333335</v>
          </cell>
          <cell r="O904">
            <v>18.233000000000001</v>
          </cell>
          <cell r="AE904" t="str">
            <v>Medellín</v>
          </cell>
          <cell r="AF904">
            <v>3.4283333333333332</v>
          </cell>
          <cell r="AG904">
            <v>5.8840000000000003</v>
          </cell>
          <cell r="AH904">
            <v>3.825333333333333</v>
          </cell>
          <cell r="AI904">
            <v>2.6030000000000002</v>
          </cell>
          <cell r="AJ904">
            <v>5.1870000000000003</v>
          </cell>
        </row>
        <row r="905">
          <cell r="J905" t="str">
            <v>Bucaramanga</v>
          </cell>
          <cell r="K905">
            <v>7.6069999999999993</v>
          </cell>
          <cell r="L905">
            <v>9.0760000000000005</v>
          </cell>
          <cell r="M905">
            <v>12.838333333333333</v>
          </cell>
          <cell r="N905">
            <v>9.0289999999999999</v>
          </cell>
          <cell r="O905">
            <v>9.3793333333333333</v>
          </cell>
          <cell r="AE905" t="str">
            <v>Bucaramanga</v>
          </cell>
          <cell r="AF905">
            <v>1.0690000000000002</v>
          </cell>
          <cell r="AG905">
            <v>1.0653333333333332</v>
          </cell>
          <cell r="AH905">
            <v>1.8163333333333334</v>
          </cell>
          <cell r="AI905">
            <v>0.67033333333333334</v>
          </cell>
          <cell r="AJ905">
            <v>1.4213333333333333</v>
          </cell>
        </row>
        <row r="906">
          <cell r="J906" t="str">
            <v>Cali</v>
          </cell>
          <cell r="K906">
            <v>11.505000000000001</v>
          </cell>
          <cell r="L906">
            <v>11.042333333333334</v>
          </cell>
          <cell r="M906">
            <v>16.577999999999999</v>
          </cell>
          <cell r="N906">
            <v>11.337000000000002</v>
          </cell>
          <cell r="O906">
            <v>7.6883333333333326</v>
          </cell>
          <cell r="AE906" t="str">
            <v>Ibagué</v>
          </cell>
          <cell r="AF906">
            <v>0.98799999999999999</v>
          </cell>
          <cell r="AG906">
            <v>0.80533333333333335</v>
          </cell>
          <cell r="AH906">
            <v>1.2603333333333333</v>
          </cell>
          <cell r="AI906">
            <v>1.4506666666666665</v>
          </cell>
          <cell r="AJ906">
            <v>1.3659999999999999</v>
          </cell>
        </row>
        <row r="907">
          <cell r="J907" t="str">
            <v>Ibagué</v>
          </cell>
          <cell r="K907">
            <v>5.2193333333333332</v>
          </cell>
          <cell r="L907">
            <v>5.3596666666666666</v>
          </cell>
          <cell r="M907">
            <v>5.3049999999999997</v>
          </cell>
          <cell r="N907">
            <v>5.9349999999999996</v>
          </cell>
          <cell r="O907">
            <v>5.0309999999999997</v>
          </cell>
          <cell r="AE907" t="str">
            <v>Cali</v>
          </cell>
          <cell r="AF907">
            <v>1.931</v>
          </cell>
          <cell r="AG907">
            <v>1.0363333333333333</v>
          </cell>
          <cell r="AH907">
            <v>2.2006666666666668</v>
          </cell>
          <cell r="AI907">
            <v>1.3026666666666669</v>
          </cell>
          <cell r="AJ907">
            <v>1.0980000000000001</v>
          </cell>
        </row>
        <row r="908">
          <cell r="J908" t="str">
            <v>Cúcuta</v>
          </cell>
          <cell r="K908">
            <v>2.6366666666666667</v>
          </cell>
          <cell r="L908">
            <v>3.422333333333333</v>
          </cell>
          <cell r="M908">
            <v>4.2173333333333334</v>
          </cell>
          <cell r="N908">
            <v>5.4020000000000001</v>
          </cell>
          <cell r="O908">
            <v>3.7616666666666667</v>
          </cell>
          <cell r="AE908" t="str">
            <v>Pereira</v>
          </cell>
          <cell r="AF908">
            <v>0.41099999999999998</v>
          </cell>
          <cell r="AG908">
            <v>0.626</v>
          </cell>
          <cell r="AH908">
            <v>2.2683333333333331</v>
          </cell>
          <cell r="AI908">
            <v>2.7803333333333335</v>
          </cell>
          <cell r="AJ908">
            <v>1.0236666666666667</v>
          </cell>
        </row>
        <row r="909">
          <cell r="J909" t="str">
            <v>Pereira</v>
          </cell>
          <cell r="K909">
            <v>4.92</v>
          </cell>
          <cell r="L909">
            <v>5.8586666666666671</v>
          </cell>
          <cell r="M909">
            <v>4.5936666666666675</v>
          </cell>
          <cell r="N909">
            <v>5.0199999999999996</v>
          </cell>
          <cell r="O909">
            <v>3.5573333333333337</v>
          </cell>
          <cell r="AE909" t="str">
            <v>Villavicencio</v>
          </cell>
          <cell r="AF909">
            <v>1.7453333333333336</v>
          </cell>
          <cell r="AG909">
            <v>1.1473333333333333</v>
          </cell>
          <cell r="AH909">
            <v>1.0406666666666669</v>
          </cell>
          <cell r="AI909">
            <v>1.3336666666666668</v>
          </cell>
          <cell r="AJ909">
            <v>0.80266666666666664</v>
          </cell>
        </row>
        <row r="910">
          <cell r="J910" t="str">
            <v>Barranquilla</v>
          </cell>
          <cell r="K910">
            <v>8.9420000000000002</v>
          </cell>
          <cell r="L910">
            <v>3.4586666666666663</v>
          </cell>
          <cell r="M910">
            <v>2.6890000000000001</v>
          </cell>
          <cell r="N910">
            <v>5.5730000000000004</v>
          </cell>
          <cell r="O910">
            <v>3.371</v>
          </cell>
          <cell r="AE910" t="str">
            <v>Cúcuta</v>
          </cell>
          <cell r="AF910">
            <v>0.629</v>
          </cell>
          <cell r="AG910">
            <v>0.35899999999999999</v>
          </cell>
          <cell r="AH910">
            <v>0.77833333333333332</v>
          </cell>
          <cell r="AI910">
            <v>0.78133333333333332</v>
          </cell>
          <cell r="AJ910">
            <v>0.68299999999999994</v>
          </cell>
        </row>
        <row r="911">
          <cell r="J911" t="str">
            <v>Villavicencio</v>
          </cell>
          <cell r="K911">
            <v>4.3216666666666672</v>
          </cell>
          <cell r="L911">
            <v>3.7723333333333335</v>
          </cell>
          <cell r="M911">
            <v>4.1243333333333334</v>
          </cell>
          <cell r="N911">
            <v>2.7983333333333333</v>
          </cell>
          <cell r="O911">
            <v>3.2666666666666671</v>
          </cell>
          <cell r="AE911" t="str">
            <v>Barranquilla</v>
          </cell>
          <cell r="AF911">
            <v>0.70566666666666666</v>
          </cell>
          <cell r="AG911">
            <v>0.23533333333333331</v>
          </cell>
          <cell r="AH911">
            <v>0.60199999999999998</v>
          </cell>
          <cell r="AI911">
            <v>0.70733333333333326</v>
          </cell>
          <cell r="AJ911">
            <v>0.38866666666666666</v>
          </cell>
        </row>
        <row r="912">
          <cell r="J912" t="str">
            <v>Pasto</v>
          </cell>
          <cell r="K912">
            <v>1.8066666666666666</v>
          </cell>
          <cell r="L912">
            <v>2.0956666666666668</v>
          </cell>
          <cell r="M912">
            <v>2.3039999999999998</v>
          </cell>
          <cell r="N912">
            <v>2.5276666666666663</v>
          </cell>
          <cell r="O912">
            <v>2.7569999999999997</v>
          </cell>
          <cell r="AE912" t="str">
            <v>Pasto</v>
          </cell>
          <cell r="AF912">
            <v>0.14166666666666669</v>
          </cell>
          <cell r="AG912">
            <v>0.34533333333333333</v>
          </cell>
          <cell r="AH912">
            <v>0.67466666666666664</v>
          </cell>
          <cell r="AI912">
            <v>0.78399999999999992</v>
          </cell>
          <cell r="AJ912">
            <v>0.37133333333333329</v>
          </cell>
        </row>
        <row r="913">
          <cell r="J913" t="str">
            <v>Montería</v>
          </cell>
          <cell r="K913">
            <v>1.7713333333333334</v>
          </cell>
          <cell r="L913">
            <v>2.1166666666666667</v>
          </cell>
          <cell r="M913">
            <v>1.7293333333333336</v>
          </cell>
          <cell r="N913">
            <v>2.2406666666666668</v>
          </cell>
          <cell r="O913">
            <v>2.5680000000000001</v>
          </cell>
          <cell r="AE913" t="str">
            <v>Montería</v>
          </cell>
          <cell r="AF913">
            <v>0.33933333333333332</v>
          </cell>
          <cell r="AG913">
            <v>0.15466666666666665</v>
          </cell>
          <cell r="AH913">
            <v>0.55233333333333334</v>
          </cell>
          <cell r="AI913">
            <v>0.20266666666666666</v>
          </cell>
          <cell r="AJ913">
            <v>0.28499999999999998</v>
          </cell>
        </row>
        <row r="914">
          <cell r="J914" t="str">
            <v>Cartagena</v>
          </cell>
          <cell r="K914">
            <v>2.5266666666666668</v>
          </cell>
          <cell r="L914">
            <v>3.8583333333333329</v>
          </cell>
          <cell r="M914">
            <v>2.93</v>
          </cell>
          <cell r="N914">
            <v>2.6986666666666665</v>
          </cell>
          <cell r="O914">
            <v>2.2886666666666664</v>
          </cell>
          <cell r="AE914" t="str">
            <v>Cartagena</v>
          </cell>
          <cell r="AF914">
            <v>0.37599999999999995</v>
          </cell>
          <cell r="AG914">
            <v>0.12666666666666668</v>
          </cell>
          <cell r="AH914">
            <v>0.66333333333333333</v>
          </cell>
          <cell r="AI914">
            <v>0.11533333333333333</v>
          </cell>
          <cell r="AJ914">
            <v>0.24933333333333332</v>
          </cell>
        </row>
        <row r="915">
          <cell r="J915" t="str">
            <v>Manizales</v>
          </cell>
          <cell r="K915">
            <v>2.2869999999999999</v>
          </cell>
          <cell r="L915">
            <v>1.8086666666666666</v>
          </cell>
          <cell r="M915">
            <v>2.78</v>
          </cell>
          <cell r="N915">
            <v>2.9073333333333333</v>
          </cell>
          <cell r="O915">
            <v>2.1989999999999998</v>
          </cell>
          <cell r="AE915" t="str">
            <v>Manizales</v>
          </cell>
          <cell r="AF915">
            <v>0.78166666666666662</v>
          </cell>
          <cell r="AG915">
            <v>0.26866666666666666</v>
          </cell>
          <cell r="AH915">
            <v>0.32400000000000001</v>
          </cell>
          <cell r="AI915">
            <v>0.43133333333333335</v>
          </cell>
          <cell r="AJ915">
            <v>0.22333333333333336</v>
          </cell>
        </row>
        <row r="934">
          <cell r="J934" t="str">
            <v>Colombia</v>
          </cell>
          <cell r="K934">
            <v>187.39533333333335</v>
          </cell>
          <cell r="L934">
            <v>117.48333333333333</v>
          </cell>
          <cell r="M934">
            <v>177.80766666666668</v>
          </cell>
          <cell r="N934">
            <v>198.87100000000001</v>
          </cell>
          <cell r="O934">
            <v>184.71433333333334</v>
          </cell>
          <cell r="AE934" t="str">
            <v>Colombia</v>
          </cell>
          <cell r="AF934">
            <v>17.584</v>
          </cell>
          <cell r="AG934">
            <v>11.637</v>
          </cell>
          <cell r="AH934">
            <v>10.407999999999999</v>
          </cell>
          <cell r="AI934">
            <v>18.072333333333336</v>
          </cell>
          <cell r="AJ934">
            <v>22.439333333333334</v>
          </cell>
        </row>
        <row r="935">
          <cell r="J935" t="str">
            <v>Bogotá</v>
          </cell>
          <cell r="K935">
            <v>15.04</v>
          </cell>
          <cell r="L935">
            <v>8.4169999999999998</v>
          </cell>
          <cell r="M935">
            <v>9.5616666666666656</v>
          </cell>
          <cell r="N935">
            <v>18.397333333333336</v>
          </cell>
          <cell r="O935">
            <v>13.809666666666667</v>
          </cell>
          <cell r="AE935" t="str">
            <v>Bogotá</v>
          </cell>
          <cell r="AF935">
            <v>0.71933333333333327</v>
          </cell>
          <cell r="AG935">
            <v>0</v>
          </cell>
          <cell r="AH935">
            <v>0</v>
          </cell>
          <cell r="AI935">
            <v>0</v>
          </cell>
          <cell r="AJ935">
            <v>3.6970000000000005</v>
          </cell>
        </row>
        <row r="936">
          <cell r="J936" t="str">
            <v>Cartagena</v>
          </cell>
          <cell r="K936">
            <v>2.0096666666666665</v>
          </cell>
          <cell r="L936">
            <v>0.82</v>
          </cell>
          <cell r="M936">
            <v>2.053666666666667</v>
          </cell>
          <cell r="N936">
            <v>1.2443333333333333</v>
          </cell>
          <cell r="O936">
            <v>2.3596666666666666</v>
          </cell>
          <cell r="AE936" t="str">
            <v>Medellín</v>
          </cell>
          <cell r="AF936">
            <v>0.33200000000000002</v>
          </cell>
          <cell r="AG936">
            <v>0.76933333333333331</v>
          </cell>
          <cell r="AH936">
            <v>0</v>
          </cell>
          <cell r="AI936">
            <v>1.7969999999999999</v>
          </cell>
          <cell r="AJ936">
            <v>1.1813333333333333</v>
          </cell>
        </row>
        <row r="937">
          <cell r="J937" t="str">
            <v>Medellín</v>
          </cell>
          <cell r="K937">
            <v>1.3586666666666669</v>
          </cell>
          <cell r="L937">
            <v>1.5783333333333334</v>
          </cell>
          <cell r="M937">
            <v>2.875666666666667</v>
          </cell>
          <cell r="N937">
            <v>1.4043333333333334</v>
          </cell>
          <cell r="O937">
            <v>2.1459999999999999</v>
          </cell>
          <cell r="AE937" t="str">
            <v>Cartagena</v>
          </cell>
          <cell r="AF937">
            <v>0</v>
          </cell>
          <cell r="AG937">
            <v>0.626</v>
          </cell>
          <cell r="AH937">
            <v>0</v>
          </cell>
          <cell r="AI937">
            <v>0.77966666666666662</v>
          </cell>
          <cell r="AJ937">
            <v>0.52433333333333332</v>
          </cell>
        </row>
        <row r="938">
          <cell r="J938" t="str">
            <v>Bucaramanga</v>
          </cell>
          <cell r="K938">
            <v>1.0603333333333333</v>
          </cell>
          <cell r="L938">
            <v>0.82900000000000007</v>
          </cell>
          <cell r="M938">
            <v>2.5593333333333335</v>
          </cell>
          <cell r="N938">
            <v>1.6256666666666666</v>
          </cell>
          <cell r="O938">
            <v>2.0660000000000003</v>
          </cell>
          <cell r="AE938" t="str">
            <v>Ibagué</v>
          </cell>
          <cell r="AF938">
            <v>0</v>
          </cell>
          <cell r="AG938">
            <v>0.17966666666666667</v>
          </cell>
          <cell r="AH938">
            <v>0.26699999999999996</v>
          </cell>
          <cell r="AI938">
            <v>4.6666666666666669E-2</v>
          </cell>
          <cell r="AJ938">
            <v>0.34633333333333333</v>
          </cell>
        </row>
        <row r="939">
          <cell r="J939" t="str">
            <v>Villavicencio</v>
          </cell>
          <cell r="K939">
            <v>1.804</v>
          </cell>
          <cell r="L939">
            <v>1.534</v>
          </cell>
          <cell r="M939">
            <v>1.6193333333333335</v>
          </cell>
          <cell r="N939">
            <v>1.0940000000000001</v>
          </cell>
          <cell r="O939">
            <v>1.6319999999999999</v>
          </cell>
          <cell r="AE939" t="str">
            <v>Villavicencio</v>
          </cell>
          <cell r="AF939">
            <v>0</v>
          </cell>
          <cell r="AG939">
            <v>0.12566666666666668</v>
          </cell>
          <cell r="AH939">
            <v>5.9333333333333328E-2</v>
          </cell>
          <cell r="AI939">
            <v>0.57900000000000007</v>
          </cell>
          <cell r="AJ939">
            <v>0.26366666666666666</v>
          </cell>
        </row>
        <row r="940">
          <cell r="J940" t="str">
            <v>Cúcuta</v>
          </cell>
          <cell r="K940">
            <v>1.1279999999999999</v>
          </cell>
          <cell r="L940">
            <v>1.6870000000000001</v>
          </cell>
          <cell r="M940">
            <v>2.2170000000000001</v>
          </cell>
          <cell r="N940">
            <v>1.2246666666666666</v>
          </cell>
          <cell r="O940">
            <v>0.95233333333333337</v>
          </cell>
          <cell r="AE940" t="str">
            <v>Bucaramanga</v>
          </cell>
          <cell r="AF940">
            <v>0.11966666666666666</v>
          </cell>
          <cell r="AG940">
            <v>0.13633333333333333</v>
          </cell>
          <cell r="AH940">
            <v>0.4463333333333333</v>
          </cell>
          <cell r="AI940">
            <v>0.70799999999999985</v>
          </cell>
          <cell r="AJ940">
            <v>0.253</v>
          </cell>
        </row>
        <row r="941">
          <cell r="J941" t="str">
            <v>Cali</v>
          </cell>
          <cell r="K941">
            <v>1.6386666666666667</v>
          </cell>
          <cell r="L941">
            <v>2.0183333333333331</v>
          </cell>
          <cell r="M941">
            <v>1.579</v>
          </cell>
          <cell r="N941">
            <v>0.86466666666666658</v>
          </cell>
          <cell r="O941">
            <v>0.93800000000000006</v>
          </cell>
          <cell r="AE941" t="str">
            <v>Cúcuta</v>
          </cell>
          <cell r="AF941">
            <v>0.12566666666666668</v>
          </cell>
          <cell r="AG941">
            <v>0.82733333333333325</v>
          </cell>
          <cell r="AH941">
            <v>0.80133333333333334</v>
          </cell>
          <cell r="AI941">
            <v>0.6113333333333334</v>
          </cell>
          <cell r="AJ941">
            <v>0.13100000000000001</v>
          </cell>
        </row>
        <row r="942">
          <cell r="J942" t="str">
            <v>Pereira</v>
          </cell>
          <cell r="K942">
            <v>0.68033333333333346</v>
          </cell>
          <cell r="L942">
            <v>0.55566666666666675</v>
          </cell>
          <cell r="M942">
            <v>0.3813333333333333</v>
          </cell>
          <cell r="N942">
            <v>0.22333333333333336</v>
          </cell>
          <cell r="O942">
            <v>0.73366666666666669</v>
          </cell>
          <cell r="AE942" t="str">
            <v>Pereira</v>
          </cell>
          <cell r="AF942">
            <v>0</v>
          </cell>
          <cell r="AG942">
            <v>8.7333333333333332E-2</v>
          </cell>
          <cell r="AH942">
            <v>0.17166666666666666</v>
          </cell>
          <cell r="AI942">
            <v>7.0000000000000007E-2</v>
          </cell>
          <cell r="AJ942">
            <v>0.12933333333333333</v>
          </cell>
        </row>
        <row r="943">
          <cell r="J943" t="str">
            <v>Barranquilla</v>
          </cell>
          <cell r="K943">
            <v>0.18166666666666667</v>
          </cell>
          <cell r="L943">
            <v>0.38700000000000001</v>
          </cell>
          <cell r="M943">
            <v>0.35066666666666668</v>
          </cell>
          <cell r="N943">
            <v>0.56966666666666665</v>
          </cell>
          <cell r="O943">
            <v>0.35666666666666669</v>
          </cell>
          <cell r="AE943" t="str">
            <v>Montería</v>
          </cell>
          <cell r="AF943">
            <v>0</v>
          </cell>
          <cell r="AG943">
            <v>5.5333333333333339E-2</v>
          </cell>
          <cell r="AH943">
            <v>0</v>
          </cell>
          <cell r="AI943">
            <v>0</v>
          </cell>
          <cell r="AJ943">
            <v>0</v>
          </cell>
        </row>
        <row r="944">
          <cell r="J944" t="str">
            <v>Ibagué</v>
          </cell>
          <cell r="K944">
            <v>0.30299999999999999</v>
          </cell>
          <cell r="L944">
            <v>7.7333333333333337E-2</v>
          </cell>
          <cell r="M944">
            <v>0.66966666666666663</v>
          </cell>
          <cell r="N944">
            <v>0.5</v>
          </cell>
          <cell r="O944">
            <v>0.29166666666666669</v>
          </cell>
          <cell r="AE944" t="str">
            <v>Pasto</v>
          </cell>
          <cell r="AF944">
            <v>0</v>
          </cell>
          <cell r="AG944">
            <v>0</v>
          </cell>
          <cell r="AH944">
            <v>7.4999999999999997E-2</v>
          </cell>
          <cell r="AI944">
            <v>0</v>
          </cell>
          <cell r="AJ944">
            <v>0</v>
          </cell>
        </row>
        <row r="945">
          <cell r="J945" t="str">
            <v>Pasto</v>
          </cell>
          <cell r="K945">
            <v>0</v>
          </cell>
          <cell r="L945">
            <v>0.113</v>
          </cell>
          <cell r="M945">
            <v>8.9666666666666672E-2</v>
          </cell>
          <cell r="N945">
            <v>9.6000000000000016E-2</v>
          </cell>
          <cell r="O945">
            <v>0.23933333333333331</v>
          </cell>
          <cell r="AE945" t="str">
            <v>Barranquilla</v>
          </cell>
          <cell r="AF945">
            <v>0.28433333333333333</v>
          </cell>
          <cell r="AG945">
            <v>0</v>
          </cell>
          <cell r="AH945">
            <v>0.22133333333333335</v>
          </cell>
          <cell r="AI945">
            <v>0</v>
          </cell>
          <cell r="AJ945">
            <v>0</v>
          </cell>
        </row>
        <row r="946">
          <cell r="J946" t="str">
            <v>Montería</v>
          </cell>
          <cell r="K946">
            <v>0.18100000000000002</v>
          </cell>
          <cell r="L946">
            <v>1.0063333333333333</v>
          </cell>
          <cell r="M946">
            <v>0.97399999999999987</v>
          </cell>
          <cell r="N946">
            <v>0.49533333333333335</v>
          </cell>
          <cell r="O946">
            <v>0.23166666666666669</v>
          </cell>
          <cell r="AE946" t="str">
            <v>Cali</v>
          </cell>
          <cell r="AF946">
            <v>0</v>
          </cell>
          <cell r="AG946">
            <v>0</v>
          </cell>
          <cell r="AH946">
            <v>0.68299999999999994</v>
          </cell>
          <cell r="AI946">
            <v>0.36566666666666664</v>
          </cell>
          <cell r="AJ946">
            <v>0</v>
          </cell>
        </row>
        <row r="947">
          <cell r="J947" t="str">
            <v>Manizales</v>
          </cell>
          <cell r="K947">
            <v>0.26266666666666666</v>
          </cell>
          <cell r="L947">
            <v>0.10799999999999998</v>
          </cell>
          <cell r="M947">
            <v>0.49199999999999999</v>
          </cell>
          <cell r="N947">
            <v>0.48233333333333334</v>
          </cell>
          <cell r="O947">
            <v>0.17666666666666667</v>
          </cell>
          <cell r="AE947" t="str">
            <v>Manizales</v>
          </cell>
          <cell r="AF947">
            <v>0</v>
          </cell>
          <cell r="AG947">
            <v>0</v>
          </cell>
          <cell r="AH947">
            <v>9.2000000000000012E-2</v>
          </cell>
          <cell r="AI947">
            <v>0.10833333333333334</v>
          </cell>
          <cell r="AJ947">
            <v>0</v>
          </cell>
        </row>
        <row r="966">
          <cell r="J966" t="str">
            <v>Colombia</v>
          </cell>
          <cell r="K966">
            <v>2202.5963333333334</v>
          </cell>
          <cell r="L966">
            <v>2274.4613333333332</v>
          </cell>
          <cell r="M966">
            <v>2329.2566666666667</v>
          </cell>
          <cell r="N966">
            <v>2389.7036666666668</v>
          </cell>
          <cell r="O966">
            <v>2616.4029999999998</v>
          </cell>
          <cell r="AE966" t="str">
            <v>Colombia</v>
          </cell>
          <cell r="AF966">
            <v>272.70866666666666</v>
          </cell>
          <cell r="AG966">
            <v>289.38866666666667</v>
          </cell>
          <cell r="AH966">
            <v>310.80133333333333</v>
          </cell>
          <cell r="AI966">
            <v>312.29433333333333</v>
          </cell>
          <cell r="AJ966">
            <v>272.78133333333335</v>
          </cell>
        </row>
        <row r="967">
          <cell r="J967" t="str">
            <v>Bogotá</v>
          </cell>
          <cell r="K967">
            <v>590.86966666666672</v>
          </cell>
          <cell r="L967">
            <v>567.67833333333328</v>
          </cell>
          <cell r="M967">
            <v>559.74199999999996</v>
          </cell>
          <cell r="N967">
            <v>604.46699999999998</v>
          </cell>
          <cell r="O967">
            <v>619.17200000000003</v>
          </cell>
          <cell r="AE967" t="str">
            <v>Bogotá</v>
          </cell>
          <cell r="AF967">
            <v>70.045333333333346</v>
          </cell>
          <cell r="AG967">
            <v>71.672666666666672</v>
          </cell>
          <cell r="AH967">
            <v>77.284666666666666</v>
          </cell>
          <cell r="AI967">
            <v>88.935000000000002</v>
          </cell>
          <cell r="AJ967">
            <v>203.154</v>
          </cell>
        </row>
        <row r="968">
          <cell r="J968" t="str">
            <v>Medellín</v>
          </cell>
          <cell r="K968">
            <v>321.15933333333334</v>
          </cell>
          <cell r="L968">
            <v>296.63166666666666</v>
          </cell>
          <cell r="M968">
            <v>295.60033333333337</v>
          </cell>
          <cell r="N968">
            <v>313.46766666666667</v>
          </cell>
          <cell r="O968">
            <v>334.37700000000001</v>
          </cell>
          <cell r="AE968" t="str">
            <v>Medellín</v>
          </cell>
          <cell r="AF968">
            <v>50.128666666666668</v>
          </cell>
          <cell r="AG968">
            <v>58.364333333333327</v>
          </cell>
          <cell r="AH968">
            <v>56.360666666666667</v>
          </cell>
          <cell r="AI968">
            <v>48.255000000000003</v>
          </cell>
          <cell r="AJ968">
            <v>50.529666666666664</v>
          </cell>
        </row>
        <row r="969">
          <cell r="J969" t="str">
            <v>Cali</v>
          </cell>
          <cell r="K969">
            <v>182.41966666666667</v>
          </cell>
          <cell r="L969">
            <v>207.97966666666665</v>
          </cell>
          <cell r="M969">
            <v>188.06266666666667</v>
          </cell>
          <cell r="N969">
            <v>196.49533333333338</v>
          </cell>
          <cell r="O969">
            <v>203.63333333333333</v>
          </cell>
          <cell r="AE969" t="str">
            <v>Cali</v>
          </cell>
          <cell r="AF969">
            <v>21.834333333333333</v>
          </cell>
          <cell r="AG969">
            <v>29.015333333333331</v>
          </cell>
          <cell r="AH969">
            <v>25.269666666666666</v>
          </cell>
          <cell r="AI969">
            <v>37.82233333333334</v>
          </cell>
          <cell r="AJ969">
            <v>25.981666666666669</v>
          </cell>
        </row>
        <row r="970">
          <cell r="J970" t="str">
            <v>Barranquilla</v>
          </cell>
          <cell r="K970">
            <v>108.31366666666666</v>
          </cell>
          <cell r="L970">
            <v>112.795</v>
          </cell>
          <cell r="M970">
            <v>124.60733333333333</v>
          </cell>
          <cell r="N970">
            <v>121.10199999999999</v>
          </cell>
          <cell r="O970">
            <v>121.85966666666667</v>
          </cell>
          <cell r="AE970" t="str">
            <v>Cúcuta</v>
          </cell>
          <cell r="AF970">
            <v>9.1319999999999997</v>
          </cell>
          <cell r="AG970">
            <v>13.048333333333332</v>
          </cell>
          <cell r="AH970">
            <v>15.817666666666668</v>
          </cell>
          <cell r="AI970">
            <v>13.126666666666667</v>
          </cell>
          <cell r="AJ970">
            <v>13.611666666666666</v>
          </cell>
        </row>
        <row r="971">
          <cell r="J971" t="str">
            <v>Bucaramanga</v>
          </cell>
          <cell r="K971">
            <v>95.942000000000007</v>
          </cell>
          <cell r="L971">
            <v>86.624000000000009</v>
          </cell>
          <cell r="M971">
            <v>101.05066666666669</v>
          </cell>
          <cell r="N971">
            <v>90.079333333333338</v>
          </cell>
          <cell r="O971">
            <v>97.8</v>
          </cell>
          <cell r="AE971" t="str">
            <v>Bucaramanga</v>
          </cell>
          <cell r="AF971">
            <v>13.446999999999997</v>
          </cell>
          <cell r="AG971">
            <v>10.519</v>
          </cell>
          <cell r="AH971">
            <v>13.555999999999999</v>
          </cell>
          <cell r="AI971">
            <v>14.699333333333334</v>
          </cell>
          <cell r="AJ971">
            <v>13.382</v>
          </cell>
        </row>
        <row r="972">
          <cell r="J972" t="str">
            <v>Cartagena</v>
          </cell>
          <cell r="K972">
            <v>38.664666666666669</v>
          </cell>
          <cell r="L972">
            <v>41.292000000000002</v>
          </cell>
          <cell r="M972">
            <v>41.198333333333331</v>
          </cell>
          <cell r="N972">
            <v>44.217999999999996</v>
          </cell>
          <cell r="O972">
            <v>48.15</v>
          </cell>
          <cell r="AE972" t="str">
            <v>Pereira</v>
          </cell>
          <cell r="AF972">
            <v>5.2153333333333336</v>
          </cell>
          <cell r="AG972">
            <v>6.3626666666666667</v>
          </cell>
          <cell r="AH972">
            <v>7.7060000000000004</v>
          </cell>
          <cell r="AI972">
            <v>6.1139999999999999</v>
          </cell>
          <cell r="AJ972">
            <v>8.3416666666666668</v>
          </cell>
        </row>
        <row r="973">
          <cell r="J973" t="str">
            <v>Pereira</v>
          </cell>
          <cell r="K973">
            <v>35.604999999999997</v>
          </cell>
          <cell r="L973">
            <v>38.609666666666669</v>
          </cell>
          <cell r="M973">
            <v>40.752000000000002</v>
          </cell>
          <cell r="N973">
            <v>44.156666666666666</v>
          </cell>
          <cell r="O973">
            <v>48.080999999999996</v>
          </cell>
          <cell r="AE973" t="str">
            <v>Barranquilla</v>
          </cell>
          <cell r="AF973">
            <v>10.625</v>
          </cell>
          <cell r="AG973">
            <v>11.497999999999999</v>
          </cell>
          <cell r="AH973">
            <v>11.114333333333335</v>
          </cell>
          <cell r="AI973">
            <v>8.4973333333333336</v>
          </cell>
          <cell r="AJ973">
            <v>7.1186666666666669</v>
          </cell>
        </row>
        <row r="974">
          <cell r="J974" t="str">
            <v>Cúcuta</v>
          </cell>
          <cell r="K974">
            <v>54.134000000000007</v>
          </cell>
          <cell r="L974">
            <v>51.265666666666668</v>
          </cell>
          <cell r="M974">
            <v>49.228666666666669</v>
          </cell>
          <cell r="N974">
            <v>50.527333333333331</v>
          </cell>
          <cell r="O974">
            <v>47.098333333333336</v>
          </cell>
          <cell r="AE974" t="str">
            <v>Ibagué</v>
          </cell>
          <cell r="AF974">
            <v>7.9986666666666677</v>
          </cell>
          <cell r="AG974">
            <v>6.2169999999999996</v>
          </cell>
          <cell r="AH974">
            <v>4.8680000000000003</v>
          </cell>
          <cell r="AI974">
            <v>6.2310000000000008</v>
          </cell>
          <cell r="AJ974">
            <v>5.5363333333333342</v>
          </cell>
        </row>
        <row r="975">
          <cell r="J975" t="str">
            <v>Ibagué</v>
          </cell>
          <cell r="K975">
            <v>34.838666666666661</v>
          </cell>
          <cell r="L975">
            <v>29.123333333333335</v>
          </cell>
          <cell r="M975">
            <v>30.885000000000002</v>
          </cell>
          <cell r="N975">
            <v>33.639333333333333</v>
          </cell>
          <cell r="O975">
            <v>34.869666666666667</v>
          </cell>
          <cell r="AE975" t="str">
            <v>Cartagena</v>
          </cell>
          <cell r="AF975">
            <v>4.7056666666666667</v>
          </cell>
          <cell r="AG975">
            <v>4.6533333333333333</v>
          </cell>
          <cell r="AH975">
            <v>3.8366666666666664</v>
          </cell>
          <cell r="AI975">
            <v>3.4823333333333331</v>
          </cell>
          <cell r="AJ975">
            <v>3.5489999999999999</v>
          </cell>
        </row>
        <row r="976">
          <cell r="J976" t="str">
            <v>Manizales</v>
          </cell>
          <cell r="K976">
            <v>28.5</v>
          </cell>
          <cell r="L976">
            <v>25.696999999999999</v>
          </cell>
          <cell r="M976">
            <v>27.271000000000001</v>
          </cell>
          <cell r="N976">
            <v>27.159666666666666</v>
          </cell>
          <cell r="O976">
            <v>27.945</v>
          </cell>
          <cell r="AE976" t="str">
            <v>Manizales</v>
          </cell>
          <cell r="AF976">
            <v>1.8790000000000002</v>
          </cell>
          <cell r="AG976">
            <v>3.3893333333333331</v>
          </cell>
          <cell r="AH976">
            <v>4.0380000000000003</v>
          </cell>
          <cell r="AI976">
            <v>3.0233333333333334</v>
          </cell>
          <cell r="AJ976">
            <v>3.2406666666666664</v>
          </cell>
        </row>
        <row r="977">
          <cell r="J977" t="str">
            <v>Villavicencio</v>
          </cell>
          <cell r="K977">
            <v>13.311666666666667</v>
          </cell>
          <cell r="L977">
            <v>17.082666666666668</v>
          </cell>
          <cell r="M977">
            <v>16.703666666666667</v>
          </cell>
          <cell r="N977">
            <v>18.78833333333333</v>
          </cell>
          <cell r="O977">
            <v>18.936</v>
          </cell>
          <cell r="AE977" t="str">
            <v>Villavicencio</v>
          </cell>
          <cell r="AF977">
            <v>1.1076666666666666</v>
          </cell>
          <cell r="AG977">
            <v>1.6733333333333331</v>
          </cell>
          <cell r="AH977">
            <v>1.3453333333333335</v>
          </cell>
          <cell r="AI977">
            <v>1.0653333333333332</v>
          </cell>
          <cell r="AJ977">
            <v>1.8803333333333334</v>
          </cell>
        </row>
        <row r="978">
          <cell r="J978" t="str">
            <v>Montería</v>
          </cell>
          <cell r="K978">
            <v>15.531666666666666</v>
          </cell>
          <cell r="L978">
            <v>14.743666666666668</v>
          </cell>
          <cell r="M978">
            <v>15.443666666666667</v>
          </cell>
          <cell r="N978">
            <v>16.551666666666666</v>
          </cell>
          <cell r="O978">
            <v>18.708000000000002</v>
          </cell>
          <cell r="AE978" t="str">
            <v>Pasto</v>
          </cell>
          <cell r="AF978">
            <v>1.8746666666666669</v>
          </cell>
          <cell r="AG978">
            <v>2.5143333333333331</v>
          </cell>
          <cell r="AH978">
            <v>3.3369999999999997</v>
          </cell>
          <cell r="AI978">
            <v>2.3713333333333333</v>
          </cell>
          <cell r="AJ978">
            <v>1.7066666666666668</v>
          </cell>
        </row>
        <row r="979">
          <cell r="J979" t="str">
            <v>Pasto</v>
          </cell>
          <cell r="K979">
            <v>15.232666666666667</v>
          </cell>
          <cell r="L979">
            <v>15.816666666666668</v>
          </cell>
          <cell r="M979">
            <v>16.103333333333335</v>
          </cell>
          <cell r="N979">
            <v>15.349666666666666</v>
          </cell>
          <cell r="O979">
            <v>17.065000000000001</v>
          </cell>
          <cell r="AE979" t="str">
            <v>Montería</v>
          </cell>
          <cell r="AF979">
            <v>1.2216666666666667</v>
          </cell>
          <cell r="AG979">
            <v>0.61366666666666669</v>
          </cell>
          <cell r="AH979">
            <v>1.2796666666666667</v>
          </cell>
          <cell r="AI979">
            <v>1.298</v>
          </cell>
          <cell r="AJ979">
            <v>1.2843333333333333</v>
          </cell>
        </row>
        <row r="998">
          <cell r="J998" t="str">
            <v>Colombia</v>
          </cell>
          <cell r="K998">
            <v>69.153999999999996</v>
          </cell>
          <cell r="L998">
            <v>86.907666666666671</v>
          </cell>
          <cell r="M998">
            <v>92.681666666666672</v>
          </cell>
          <cell r="N998">
            <v>95.713000000000008</v>
          </cell>
          <cell r="O998">
            <v>111.129</v>
          </cell>
          <cell r="AE998" t="str">
            <v>Colombia</v>
          </cell>
          <cell r="AF998">
            <v>12.076999999999998</v>
          </cell>
          <cell r="AG998">
            <v>9.4450000000000003</v>
          </cell>
          <cell r="AH998">
            <v>7.6133333333333333</v>
          </cell>
          <cell r="AI998">
            <v>13.267666666666665</v>
          </cell>
          <cell r="AJ998">
            <v>15.832333333333333</v>
          </cell>
        </row>
        <row r="999">
          <cell r="J999" t="str">
            <v>Bogotá</v>
          </cell>
          <cell r="K999">
            <v>17.552000000000003</v>
          </cell>
          <cell r="L999">
            <v>14.217666666666668</v>
          </cell>
          <cell r="M999">
            <v>9.9706666666666663</v>
          </cell>
          <cell r="N999">
            <v>13.410333333333334</v>
          </cell>
          <cell r="O999">
            <v>12.086333333333334</v>
          </cell>
          <cell r="AE999" t="str">
            <v>Bogotá</v>
          </cell>
          <cell r="AF999">
            <v>1.1073333333333333</v>
          </cell>
          <cell r="AG999">
            <v>0</v>
          </cell>
          <cell r="AH999">
            <v>2.0710000000000002</v>
          </cell>
          <cell r="AI999">
            <v>1.1903333333333332</v>
          </cell>
          <cell r="AJ999">
            <v>7.5480000000000009</v>
          </cell>
        </row>
        <row r="1000">
          <cell r="J1000" t="str">
            <v>Medellín</v>
          </cell>
          <cell r="K1000">
            <v>5.8893333333333331</v>
          </cell>
          <cell r="L1000">
            <v>4.3173333333333339</v>
          </cell>
          <cell r="M1000">
            <v>4.512666666666667</v>
          </cell>
          <cell r="N1000">
            <v>12.602333333333334</v>
          </cell>
          <cell r="O1000">
            <v>9.6329999999999991</v>
          </cell>
          <cell r="AE1000" t="str">
            <v>Cali</v>
          </cell>
          <cell r="AF1000">
            <v>0.4306666666666667</v>
          </cell>
          <cell r="AG1000">
            <v>0.33266666666666667</v>
          </cell>
          <cell r="AH1000">
            <v>0</v>
          </cell>
          <cell r="AI1000">
            <v>0.30599999999999999</v>
          </cell>
          <cell r="AJ1000">
            <v>1.6256666666666666</v>
          </cell>
        </row>
        <row r="1001">
          <cell r="J1001" t="str">
            <v>Cali</v>
          </cell>
          <cell r="K1001">
            <v>3.2466666666666666</v>
          </cell>
          <cell r="L1001">
            <v>3.0343333333333331</v>
          </cell>
          <cell r="M1001">
            <v>1.7466666666666668</v>
          </cell>
          <cell r="N1001">
            <v>5.5806666666666667</v>
          </cell>
          <cell r="O1001">
            <v>5.7983333333333329</v>
          </cell>
          <cell r="AE1001" t="str">
            <v>Medellín</v>
          </cell>
          <cell r="AF1001">
            <v>1.0853333333333333</v>
          </cell>
          <cell r="AG1001">
            <v>1.3326666666666667</v>
          </cell>
          <cell r="AH1001">
            <v>0.35066666666666668</v>
          </cell>
          <cell r="AI1001">
            <v>0.65666666666666662</v>
          </cell>
          <cell r="AJ1001">
            <v>0.93366666666666676</v>
          </cell>
        </row>
        <row r="1002">
          <cell r="J1002" t="str">
            <v>Barranquilla</v>
          </cell>
          <cell r="K1002">
            <v>4.094666666666666</v>
          </cell>
          <cell r="L1002">
            <v>4.7593333333333332</v>
          </cell>
          <cell r="M1002">
            <v>4.5803333333333329</v>
          </cell>
          <cell r="N1002">
            <v>5.8563333333333345</v>
          </cell>
          <cell r="O1002">
            <v>5.4710000000000001</v>
          </cell>
          <cell r="AE1002" t="str">
            <v>Cúcuta</v>
          </cell>
          <cell r="AF1002">
            <v>0.30866666666666664</v>
          </cell>
          <cell r="AG1002">
            <v>0.10433333333333333</v>
          </cell>
          <cell r="AH1002">
            <v>0</v>
          </cell>
          <cell r="AI1002">
            <v>0</v>
          </cell>
          <cell r="AJ1002">
            <v>0.81400000000000006</v>
          </cell>
        </row>
        <row r="1003">
          <cell r="J1003" t="str">
            <v>Cartagena</v>
          </cell>
          <cell r="K1003">
            <v>2.093</v>
          </cell>
          <cell r="L1003">
            <v>2.6383333333333332</v>
          </cell>
          <cell r="M1003">
            <v>3.6859999999999999</v>
          </cell>
          <cell r="N1003">
            <v>1.7210000000000001</v>
          </cell>
          <cell r="O1003">
            <v>3.1853333333333338</v>
          </cell>
          <cell r="AE1003" t="str">
            <v>Barranquilla</v>
          </cell>
          <cell r="AF1003">
            <v>0.80366666666666664</v>
          </cell>
          <cell r="AG1003">
            <v>0.45700000000000002</v>
          </cell>
          <cell r="AH1003">
            <v>0.16733333333333333</v>
          </cell>
          <cell r="AI1003">
            <v>0.40199999999999997</v>
          </cell>
          <cell r="AJ1003">
            <v>0.37</v>
          </cell>
        </row>
        <row r="1004">
          <cell r="J1004" t="str">
            <v>Manizales</v>
          </cell>
          <cell r="K1004">
            <v>1.6153333333333333</v>
          </cell>
          <cell r="L1004">
            <v>1.9596666666666669</v>
          </cell>
          <cell r="M1004">
            <v>2.085</v>
          </cell>
          <cell r="N1004">
            <v>2.2613333333333334</v>
          </cell>
          <cell r="O1004">
            <v>2.6976666666666667</v>
          </cell>
          <cell r="AE1004" t="str">
            <v>Pasto</v>
          </cell>
          <cell r="AF1004">
            <v>0.23333333333333331</v>
          </cell>
          <cell r="AG1004">
            <v>0.10433333333333333</v>
          </cell>
          <cell r="AH1004">
            <v>8.3333333333333329E-2</v>
          </cell>
          <cell r="AI1004">
            <v>0.18933333333333335</v>
          </cell>
          <cell r="AJ1004">
            <v>0.35633333333333334</v>
          </cell>
        </row>
        <row r="1005">
          <cell r="J1005" t="str">
            <v>Bucaramanga</v>
          </cell>
          <cell r="K1005">
            <v>0.66299999999999992</v>
          </cell>
          <cell r="L1005">
            <v>2.7713333333333332</v>
          </cell>
          <cell r="M1005">
            <v>2.9440000000000004</v>
          </cell>
          <cell r="N1005">
            <v>2.4469999999999996</v>
          </cell>
          <cell r="O1005">
            <v>2.6469999999999998</v>
          </cell>
          <cell r="AE1005" t="str">
            <v>Villavicencio</v>
          </cell>
          <cell r="AF1005">
            <v>0.17666666666666667</v>
          </cell>
          <cell r="AG1005">
            <v>4.5333333333333337E-2</v>
          </cell>
          <cell r="AH1005">
            <v>0.221</v>
          </cell>
          <cell r="AI1005">
            <v>6.8999999999999992E-2</v>
          </cell>
          <cell r="AJ1005">
            <v>0.30833333333333335</v>
          </cell>
        </row>
        <row r="1006">
          <cell r="J1006" t="str">
            <v>Cúcuta</v>
          </cell>
          <cell r="K1006">
            <v>1.1773333333333333</v>
          </cell>
          <cell r="L1006">
            <v>2.0643333333333334</v>
          </cell>
          <cell r="M1006">
            <v>2.6593333333333335</v>
          </cell>
          <cell r="N1006">
            <v>2.1383333333333332</v>
          </cell>
          <cell r="O1006">
            <v>1.8063333333333336</v>
          </cell>
          <cell r="AE1006" t="str">
            <v>Bucaramanga</v>
          </cell>
          <cell r="AF1006">
            <v>0.13500000000000001</v>
          </cell>
          <cell r="AG1006">
            <v>0.12</v>
          </cell>
          <cell r="AH1006">
            <v>0.13933333333333334</v>
          </cell>
          <cell r="AI1006">
            <v>0</v>
          </cell>
          <cell r="AJ1006">
            <v>0.21133333333333335</v>
          </cell>
        </row>
        <row r="1007">
          <cell r="J1007" t="str">
            <v>Pereira</v>
          </cell>
          <cell r="K1007">
            <v>1.4993333333333334</v>
          </cell>
          <cell r="L1007">
            <v>0.57566666666666666</v>
          </cell>
          <cell r="M1007">
            <v>0.68233333333333324</v>
          </cell>
          <cell r="N1007">
            <v>1.6896666666666667</v>
          </cell>
          <cell r="O1007">
            <v>1.7649999999999999</v>
          </cell>
          <cell r="AE1007" t="str">
            <v>Manizales</v>
          </cell>
          <cell r="AF1007">
            <v>0.35566666666666663</v>
          </cell>
          <cell r="AG1007">
            <v>0.21766666666666667</v>
          </cell>
          <cell r="AH1007">
            <v>0.45033333333333331</v>
          </cell>
          <cell r="AI1007">
            <v>0.21266666666666667</v>
          </cell>
          <cell r="AJ1007">
            <v>0.21</v>
          </cell>
        </row>
        <row r="1008">
          <cell r="J1008" t="str">
            <v>Villavicencio</v>
          </cell>
          <cell r="K1008">
            <v>0.91266666666666652</v>
          </cell>
          <cell r="L1008">
            <v>0.92166666666666675</v>
          </cell>
          <cell r="M1008">
            <v>0.73333333333333328</v>
          </cell>
          <cell r="N1008">
            <v>0.74933333333333341</v>
          </cell>
          <cell r="O1008">
            <v>1.1043333333333332</v>
          </cell>
          <cell r="AE1008" t="str">
            <v>Pereira</v>
          </cell>
          <cell r="AF1008">
            <v>8.1000000000000003E-2</v>
          </cell>
          <cell r="AG1008">
            <v>0.10833333333333334</v>
          </cell>
          <cell r="AH1008">
            <v>0</v>
          </cell>
          <cell r="AI1008">
            <v>0.18666666666666668</v>
          </cell>
          <cell r="AJ1008">
            <v>0.151</v>
          </cell>
        </row>
        <row r="1009">
          <cell r="J1009" t="str">
            <v>Ibagué</v>
          </cell>
          <cell r="K1009">
            <v>0.98933333333333329</v>
          </cell>
          <cell r="L1009">
            <v>1.375</v>
          </cell>
          <cell r="M1009">
            <v>1.4730000000000001</v>
          </cell>
          <cell r="N1009">
            <v>1.7809999999999999</v>
          </cell>
          <cell r="O1009">
            <v>1.099</v>
          </cell>
          <cell r="AE1009" t="str">
            <v>Cartagena</v>
          </cell>
          <cell r="AF1009">
            <v>9.6999999999999989E-2</v>
          </cell>
          <cell r="AG1009">
            <v>0.67866666666666664</v>
          </cell>
          <cell r="AH1009">
            <v>0.41533333333333333</v>
          </cell>
          <cell r="AI1009">
            <v>0.25866666666666666</v>
          </cell>
          <cell r="AJ1009">
            <v>0.12166666666666666</v>
          </cell>
        </row>
        <row r="1010">
          <cell r="J1010" t="str">
            <v>Pasto</v>
          </cell>
          <cell r="K1010">
            <v>0.53800000000000003</v>
          </cell>
          <cell r="L1010">
            <v>0.80399999999999994</v>
          </cell>
          <cell r="M1010">
            <v>0.82900000000000007</v>
          </cell>
          <cell r="N1010">
            <v>0.80833333333333324</v>
          </cell>
          <cell r="O1010">
            <v>0.70533333333333337</v>
          </cell>
          <cell r="AE1010" t="str">
            <v>Montería</v>
          </cell>
          <cell r="AF1010">
            <v>0</v>
          </cell>
          <cell r="AG1010">
            <v>8.8333333333333333E-2</v>
          </cell>
          <cell r="AH1010">
            <v>4.6999999999999993E-2</v>
          </cell>
          <cell r="AI1010">
            <v>0.18299999999999997</v>
          </cell>
          <cell r="AJ1010">
            <v>9.3333333333333338E-2</v>
          </cell>
        </row>
        <row r="1011">
          <cell r="J1011" t="str">
            <v>Montería</v>
          </cell>
          <cell r="K1011">
            <v>0.51600000000000001</v>
          </cell>
          <cell r="L1011">
            <v>0.71899999999999997</v>
          </cell>
          <cell r="M1011">
            <v>0.68099999999999994</v>
          </cell>
          <cell r="N1011">
            <v>0.71399999999999997</v>
          </cell>
          <cell r="O1011">
            <v>0.46166666666666667</v>
          </cell>
          <cell r="AE1011" t="str">
            <v>Ibagué</v>
          </cell>
          <cell r="AF1011">
            <v>0.48199999999999998</v>
          </cell>
          <cell r="AG1011">
            <v>0.19066666666666668</v>
          </cell>
          <cell r="AH1011">
            <v>0.155</v>
          </cell>
          <cell r="AI1011">
            <v>0.13666666666666669</v>
          </cell>
          <cell r="AJ1011">
            <v>5.8333333333333327E-2</v>
          </cell>
        </row>
        <row r="1030">
          <cell r="J1030" t="str">
            <v>Colombia</v>
          </cell>
          <cell r="K1030">
            <v>885.31833333333327</v>
          </cell>
          <cell r="L1030">
            <v>965.47</v>
          </cell>
          <cell r="M1030">
            <v>951.97400000000005</v>
          </cell>
          <cell r="N1030">
            <v>1082.8503333333335</v>
          </cell>
          <cell r="O1030">
            <v>1261.1413333333333</v>
          </cell>
          <cell r="AE1030" t="str">
            <v>Colombia</v>
          </cell>
          <cell r="AF1030">
            <v>203.65133333333333</v>
          </cell>
          <cell r="AG1030">
            <v>223.84066666666664</v>
          </cell>
          <cell r="AH1030">
            <v>237.39</v>
          </cell>
          <cell r="AI1030">
            <v>227.80733333333333</v>
          </cell>
          <cell r="AJ1030">
            <v>222.17200000000003</v>
          </cell>
        </row>
        <row r="1031">
          <cell r="J1031" t="str">
            <v>Bogotá</v>
          </cell>
          <cell r="K1031">
            <v>173.80833333333331</v>
          </cell>
          <cell r="L1031">
            <v>179.81600000000003</v>
          </cell>
          <cell r="M1031">
            <v>179.958</v>
          </cell>
          <cell r="N1031">
            <v>243.63</v>
          </cell>
          <cell r="O1031">
            <v>275.16000000000003</v>
          </cell>
          <cell r="AE1031" t="str">
            <v>Bogotá</v>
          </cell>
          <cell r="AF1031">
            <v>35.208333333333336</v>
          </cell>
          <cell r="AG1031">
            <v>38.864333333333335</v>
          </cell>
          <cell r="AH1031">
            <v>29.087999999999997</v>
          </cell>
          <cell r="AI1031">
            <v>41.974333333333334</v>
          </cell>
          <cell r="AJ1031">
            <v>122.25466666666665</v>
          </cell>
        </row>
        <row r="1032">
          <cell r="J1032" t="str">
            <v>Medellín</v>
          </cell>
          <cell r="K1032">
            <v>92.071333333333328</v>
          </cell>
          <cell r="L1032">
            <v>94.067666666666653</v>
          </cell>
          <cell r="M1032">
            <v>95.146000000000001</v>
          </cell>
          <cell r="N1032">
            <v>104.73833333333334</v>
          </cell>
          <cell r="O1032">
            <v>115.029</v>
          </cell>
          <cell r="AE1032" t="str">
            <v>Medellín</v>
          </cell>
          <cell r="AF1032">
            <v>22.747</v>
          </cell>
          <cell r="AG1032">
            <v>35.905000000000001</v>
          </cell>
          <cell r="AH1032">
            <v>29.672666666666668</v>
          </cell>
          <cell r="AI1032">
            <v>29.082666666666668</v>
          </cell>
          <cell r="AJ1032">
            <v>25.148</v>
          </cell>
        </row>
        <row r="1033">
          <cell r="J1033" t="str">
            <v>Barranquilla</v>
          </cell>
          <cell r="K1033">
            <v>41.189666666666668</v>
          </cell>
          <cell r="L1033">
            <v>49.415666666666674</v>
          </cell>
          <cell r="M1033">
            <v>51.212333333333333</v>
          </cell>
          <cell r="N1033">
            <v>53.615333333333332</v>
          </cell>
          <cell r="O1033">
            <v>63.773000000000003</v>
          </cell>
          <cell r="AE1033" t="str">
            <v>Cali</v>
          </cell>
          <cell r="AF1033">
            <v>11.05</v>
          </cell>
          <cell r="AG1033">
            <v>21.535999999999998</v>
          </cell>
          <cell r="AH1033">
            <v>21.531333333333333</v>
          </cell>
          <cell r="AI1033">
            <v>24.083666666666669</v>
          </cell>
          <cell r="AJ1033">
            <v>23.393666666666665</v>
          </cell>
        </row>
        <row r="1034">
          <cell r="J1034" t="str">
            <v>Cali</v>
          </cell>
          <cell r="K1034">
            <v>67.108333333333334</v>
          </cell>
          <cell r="L1034">
            <v>52.248666666666658</v>
          </cell>
          <cell r="M1034">
            <v>69.134</v>
          </cell>
          <cell r="N1034">
            <v>52.413999999999994</v>
          </cell>
          <cell r="O1034">
            <v>55.435000000000002</v>
          </cell>
          <cell r="AE1034" t="str">
            <v>Pereira</v>
          </cell>
          <cell r="AF1034">
            <v>4.7396666666666674</v>
          </cell>
          <cell r="AG1034">
            <v>6.1636666666666668</v>
          </cell>
          <cell r="AH1034">
            <v>8.1596666666666664</v>
          </cell>
          <cell r="AI1034">
            <v>5.1786666666666674</v>
          </cell>
          <cell r="AJ1034">
            <v>7.0456666666666665</v>
          </cell>
        </row>
        <row r="1035">
          <cell r="J1035" t="str">
            <v>Cartagena</v>
          </cell>
          <cell r="K1035">
            <v>25.661000000000001</v>
          </cell>
          <cell r="L1035">
            <v>29.562999999999999</v>
          </cell>
          <cell r="M1035">
            <v>24.492666666666665</v>
          </cell>
          <cell r="N1035">
            <v>29.962999999999997</v>
          </cell>
          <cell r="O1035">
            <v>34.673333333333339</v>
          </cell>
          <cell r="AE1035" t="str">
            <v>Cúcuta</v>
          </cell>
          <cell r="AF1035">
            <v>2.3740000000000001</v>
          </cell>
          <cell r="AG1035">
            <v>3.3333333333333335</v>
          </cell>
          <cell r="AH1035">
            <v>6.2729999999999997</v>
          </cell>
          <cell r="AI1035">
            <v>7.9766666666666666</v>
          </cell>
          <cell r="AJ1035">
            <v>6.7860000000000005</v>
          </cell>
        </row>
        <row r="1036">
          <cell r="J1036" t="str">
            <v>Bucaramanga</v>
          </cell>
          <cell r="K1036">
            <v>25.486666666666665</v>
          </cell>
          <cell r="L1036">
            <v>26.314333333333334</v>
          </cell>
          <cell r="M1036">
            <v>28.669333333333338</v>
          </cell>
          <cell r="N1036">
            <v>27.496333333333336</v>
          </cell>
          <cell r="O1036">
            <v>34.18866666666667</v>
          </cell>
          <cell r="AE1036" t="str">
            <v>Bucaramanga</v>
          </cell>
          <cell r="AF1036">
            <v>2.7013333333333329</v>
          </cell>
          <cell r="AG1036">
            <v>2.82</v>
          </cell>
          <cell r="AH1036">
            <v>3.8483333333333332</v>
          </cell>
          <cell r="AI1036">
            <v>5.3986666666666663</v>
          </cell>
          <cell r="AJ1036">
            <v>4.4483333333333333</v>
          </cell>
        </row>
        <row r="1037">
          <cell r="J1037" t="str">
            <v>Cúcuta</v>
          </cell>
          <cell r="K1037">
            <v>17.971666666666668</v>
          </cell>
          <cell r="L1037">
            <v>24.352666666666664</v>
          </cell>
          <cell r="M1037">
            <v>18.824999999999999</v>
          </cell>
          <cell r="N1037">
            <v>22.241666666666664</v>
          </cell>
          <cell r="O1037">
            <v>21.102333333333334</v>
          </cell>
          <cell r="AE1037" t="str">
            <v>Manizales</v>
          </cell>
          <cell r="AF1037">
            <v>3.4979999999999998</v>
          </cell>
          <cell r="AG1037">
            <v>5.0473333333333334</v>
          </cell>
          <cell r="AH1037">
            <v>4.9720000000000004</v>
          </cell>
          <cell r="AI1037">
            <v>3.2563333333333335</v>
          </cell>
          <cell r="AJ1037">
            <v>4.0253333333333332</v>
          </cell>
        </row>
        <row r="1038">
          <cell r="J1038" t="str">
            <v>Villavicencio</v>
          </cell>
          <cell r="K1038">
            <v>13.878</v>
          </cell>
          <cell r="L1038">
            <v>14.386666666666665</v>
          </cell>
          <cell r="M1038">
            <v>16.190000000000001</v>
          </cell>
          <cell r="N1038">
            <v>17.135333333333332</v>
          </cell>
          <cell r="O1038">
            <v>18.489333333333331</v>
          </cell>
          <cell r="AE1038" t="str">
            <v>Ibagué</v>
          </cell>
          <cell r="AF1038">
            <v>3.4359999999999999</v>
          </cell>
          <cell r="AG1038">
            <v>3.2773333333333334</v>
          </cell>
          <cell r="AH1038">
            <v>5.4856666666666669</v>
          </cell>
          <cell r="AI1038">
            <v>5.5740000000000007</v>
          </cell>
          <cell r="AJ1038">
            <v>3.968</v>
          </cell>
        </row>
        <row r="1039">
          <cell r="J1039" t="str">
            <v>Pereira</v>
          </cell>
          <cell r="K1039">
            <v>20.290666666666667</v>
          </cell>
          <cell r="L1039">
            <v>19.398</v>
          </cell>
          <cell r="M1039">
            <v>14.700333333333333</v>
          </cell>
          <cell r="N1039">
            <v>18.018000000000001</v>
          </cell>
          <cell r="O1039">
            <v>16.922666666666668</v>
          </cell>
          <cell r="AE1039" t="str">
            <v>Villavicencio</v>
          </cell>
          <cell r="AF1039">
            <v>3.2106666666666666</v>
          </cell>
          <cell r="AG1039">
            <v>3.0886666666666667</v>
          </cell>
          <cell r="AH1039">
            <v>3.0550000000000002</v>
          </cell>
          <cell r="AI1039">
            <v>3.8329999999999997</v>
          </cell>
          <cell r="AJ1039">
            <v>3.7979999999999996</v>
          </cell>
        </row>
        <row r="1040">
          <cell r="J1040" t="str">
            <v>Ibagué</v>
          </cell>
          <cell r="K1040">
            <v>10.873333333333333</v>
          </cell>
          <cell r="L1040">
            <v>15.754</v>
          </cell>
          <cell r="M1040">
            <v>12.818333333333335</v>
          </cell>
          <cell r="N1040">
            <v>15.442333333333332</v>
          </cell>
          <cell r="O1040">
            <v>16.208000000000002</v>
          </cell>
          <cell r="AE1040" t="str">
            <v>Cartagena</v>
          </cell>
          <cell r="AF1040">
            <v>1.2313333333333334</v>
          </cell>
          <cell r="AG1040">
            <v>2.7840000000000003</v>
          </cell>
          <cell r="AH1040">
            <v>3.9616666666666673</v>
          </cell>
          <cell r="AI1040">
            <v>2.7243333333333335</v>
          </cell>
          <cell r="AJ1040">
            <v>2.4873333333333334</v>
          </cell>
        </row>
        <row r="1041">
          <cell r="J1041" t="str">
            <v>Manizales</v>
          </cell>
          <cell r="K1041">
            <v>10.847999999999999</v>
          </cell>
          <cell r="L1041">
            <v>9.466333333333333</v>
          </cell>
          <cell r="M1041">
            <v>9.3040000000000003</v>
          </cell>
          <cell r="N1041">
            <v>10.517666666666669</v>
          </cell>
          <cell r="O1041">
            <v>13.515000000000001</v>
          </cell>
          <cell r="AE1041" t="str">
            <v>Montería</v>
          </cell>
          <cell r="AF1041">
            <v>2.3716666666666666</v>
          </cell>
          <cell r="AG1041">
            <v>2.2749999999999999</v>
          </cell>
          <cell r="AH1041">
            <v>2.8580000000000001</v>
          </cell>
          <cell r="AI1041">
            <v>2.5293333333333332</v>
          </cell>
          <cell r="AJ1041">
            <v>1.9650000000000001</v>
          </cell>
        </row>
        <row r="1042">
          <cell r="J1042" t="str">
            <v>Montería</v>
          </cell>
          <cell r="K1042">
            <v>6.9946666666666673</v>
          </cell>
          <cell r="L1042">
            <v>8.0683333333333334</v>
          </cell>
          <cell r="M1042">
            <v>8.4963333333333342</v>
          </cell>
          <cell r="N1042">
            <v>9.8083333333333353</v>
          </cell>
          <cell r="O1042">
            <v>11.676666666666668</v>
          </cell>
          <cell r="AE1042" t="str">
            <v>Pasto</v>
          </cell>
          <cell r="AF1042">
            <v>2.2523333333333331</v>
          </cell>
          <cell r="AG1042">
            <v>2.9039999999999999</v>
          </cell>
          <cell r="AH1042">
            <v>3.0993333333333335</v>
          </cell>
          <cell r="AI1042">
            <v>3.4433333333333334</v>
          </cell>
          <cell r="AJ1042">
            <v>1.8256666666666668</v>
          </cell>
        </row>
        <row r="1043">
          <cell r="J1043" t="str">
            <v>Pasto</v>
          </cell>
          <cell r="K1043">
            <v>6.8423333333333334</v>
          </cell>
          <cell r="L1043">
            <v>6.0746666666666664</v>
          </cell>
          <cell r="M1043">
            <v>7.0246666666666675</v>
          </cell>
          <cell r="N1043">
            <v>8.17</v>
          </cell>
          <cell r="O1043">
            <v>8.4960000000000004</v>
          </cell>
          <cell r="AE1043" t="str">
            <v>Barranquilla</v>
          </cell>
          <cell r="AF1043">
            <v>5.1303333333333327</v>
          </cell>
          <cell r="AG1043">
            <v>4.5329999999999995</v>
          </cell>
          <cell r="AH1043">
            <v>3.2850000000000001</v>
          </cell>
          <cell r="AI1043">
            <v>1.4593333333333334</v>
          </cell>
          <cell r="AJ1043">
            <v>1.3503333333333334</v>
          </cell>
        </row>
        <row r="1062">
          <cell r="K1062">
            <v>4304.3493333333345</v>
          </cell>
          <cell r="L1062">
            <v>4539.5166666666664</v>
          </cell>
          <cell r="M1062">
            <v>4930.3660000000009</v>
          </cell>
          <cell r="N1062">
            <v>5101.6030000000001</v>
          </cell>
          <cell r="O1062">
            <v>5367.902</v>
          </cell>
          <cell r="AE1062" t="str">
            <v>Colombia</v>
          </cell>
          <cell r="AF1062">
            <v>475.96433333333334</v>
          </cell>
          <cell r="AG1062">
            <v>595.65433333333328</v>
          </cell>
          <cell r="AH1062">
            <v>633.47300000000007</v>
          </cell>
          <cell r="AI1062">
            <v>611.66499999999996</v>
          </cell>
          <cell r="AJ1062">
            <v>631.14633333333336</v>
          </cell>
        </row>
        <row r="1063">
          <cell r="K1063">
            <v>851.72933333333333</v>
          </cell>
          <cell r="L1063">
            <v>902.44066666666674</v>
          </cell>
          <cell r="M1063">
            <v>974.06133333333344</v>
          </cell>
          <cell r="N1063">
            <v>1027.2296666666666</v>
          </cell>
          <cell r="O1063">
            <v>1081.8483333333334</v>
          </cell>
          <cell r="AE1063" t="str">
            <v>Bogotá</v>
          </cell>
          <cell r="AF1063">
            <v>98.676999999999978</v>
          </cell>
          <cell r="AG1063">
            <v>102.87933333333335</v>
          </cell>
          <cell r="AH1063">
            <v>121.69433333333332</v>
          </cell>
          <cell r="AI1063">
            <v>112.44633333333336</v>
          </cell>
          <cell r="AJ1063">
            <v>349.52433333333329</v>
          </cell>
        </row>
        <row r="1064">
          <cell r="K1064">
            <v>359.93833333333333</v>
          </cell>
          <cell r="L1064">
            <v>409.97</v>
          </cell>
          <cell r="M1064">
            <v>439.84700000000004</v>
          </cell>
          <cell r="N1064">
            <v>448.90566666666672</v>
          </cell>
          <cell r="O1064">
            <v>471.37866666666667</v>
          </cell>
          <cell r="AE1064" t="str">
            <v>Medellín</v>
          </cell>
          <cell r="AF1064">
            <v>50.080666666666666</v>
          </cell>
          <cell r="AG1064">
            <v>74.076000000000008</v>
          </cell>
          <cell r="AH1064">
            <v>68.543666666666681</v>
          </cell>
          <cell r="AI1064">
            <v>62.387999999999998</v>
          </cell>
          <cell r="AJ1064">
            <v>66.039666666666662</v>
          </cell>
        </row>
        <row r="1065">
          <cell r="K1065">
            <v>329.46866666666665</v>
          </cell>
          <cell r="L1065">
            <v>312.90266666666668</v>
          </cell>
          <cell r="M1065">
            <v>334.01233333333334</v>
          </cell>
          <cell r="N1065">
            <v>313.91899999999998</v>
          </cell>
          <cell r="O1065">
            <v>328.512</v>
          </cell>
          <cell r="AE1065" t="str">
            <v>Cali</v>
          </cell>
          <cell r="AF1065">
            <v>37.811666666666667</v>
          </cell>
          <cell r="AG1065">
            <v>44.237666666666676</v>
          </cell>
          <cell r="AH1065">
            <v>43.288333333333334</v>
          </cell>
          <cell r="AI1065">
            <v>50.343666666666671</v>
          </cell>
          <cell r="AJ1065">
            <v>44.241999999999997</v>
          </cell>
        </row>
        <row r="1066">
          <cell r="K1066">
            <v>206.97766666666666</v>
          </cell>
          <cell r="L1066">
            <v>194.00966666666667</v>
          </cell>
          <cell r="M1066">
            <v>231.49633333333335</v>
          </cell>
          <cell r="N1066">
            <v>233.91566666666668</v>
          </cell>
          <cell r="O1066">
            <v>234.2163333333333</v>
          </cell>
          <cell r="AE1066" t="str">
            <v>Bucaramanga</v>
          </cell>
          <cell r="AF1066">
            <v>8.3139999999999983</v>
          </cell>
          <cell r="AG1066">
            <v>16.631333333333334</v>
          </cell>
          <cell r="AH1066">
            <v>19.829666666666665</v>
          </cell>
          <cell r="AI1066">
            <v>15.128666666666668</v>
          </cell>
          <cell r="AJ1066">
            <v>19.292666666666666</v>
          </cell>
        </row>
        <row r="1067">
          <cell r="K1067">
            <v>134.14333333333332</v>
          </cell>
          <cell r="L1067">
            <v>145.40133333333333</v>
          </cell>
          <cell r="M1067">
            <v>167.11833333333334</v>
          </cell>
          <cell r="N1067">
            <v>158.33666666666667</v>
          </cell>
          <cell r="O1067">
            <v>159.18466666666669</v>
          </cell>
          <cell r="AE1067" t="str">
            <v>Cúcuta</v>
          </cell>
          <cell r="AF1067">
            <v>7.8486666666666665</v>
          </cell>
          <cell r="AG1067">
            <v>10.327</v>
          </cell>
          <cell r="AH1067">
            <v>16.753666666666664</v>
          </cell>
          <cell r="AI1067">
            <v>19.123999999999999</v>
          </cell>
          <cell r="AJ1067">
            <v>18.940000000000001</v>
          </cell>
        </row>
        <row r="1068">
          <cell r="K1068">
            <v>109.76066666666667</v>
          </cell>
          <cell r="L1068">
            <v>111.88200000000001</v>
          </cell>
          <cell r="M1068">
            <v>113.30966666666666</v>
          </cell>
          <cell r="N1068">
            <v>125.30933333333333</v>
          </cell>
          <cell r="O1068">
            <v>133.21733333333333</v>
          </cell>
          <cell r="AE1068" t="str">
            <v>Pereira</v>
          </cell>
          <cell r="AF1068">
            <v>12.276666666666666</v>
          </cell>
          <cell r="AG1068">
            <v>14.809333333333333</v>
          </cell>
          <cell r="AH1068">
            <v>19.852999999999998</v>
          </cell>
          <cell r="AI1068">
            <v>16.234333333333336</v>
          </cell>
          <cell r="AJ1068">
            <v>17.511333333333337</v>
          </cell>
        </row>
        <row r="1069">
          <cell r="K1069">
            <v>87.181666666666658</v>
          </cell>
          <cell r="L1069">
            <v>102.71866666666666</v>
          </cell>
          <cell r="M1069">
            <v>107.88900000000001</v>
          </cell>
          <cell r="N1069">
            <v>103.56266666666666</v>
          </cell>
          <cell r="O1069">
            <v>121.998</v>
          </cell>
          <cell r="AE1069" t="str">
            <v>Barranquilla</v>
          </cell>
          <cell r="AF1069">
            <v>21.027666666666665</v>
          </cell>
          <cell r="AG1069">
            <v>16.242999999999999</v>
          </cell>
          <cell r="AH1069">
            <v>20.732666666666667</v>
          </cell>
          <cell r="AI1069">
            <v>19.747333333333334</v>
          </cell>
          <cell r="AJ1069">
            <v>15.494333333333335</v>
          </cell>
        </row>
        <row r="1070">
          <cell r="K1070">
            <v>76.919333333333341</v>
          </cell>
          <cell r="L1070">
            <v>75.437333333333342</v>
          </cell>
          <cell r="M1070">
            <v>78.773333333333326</v>
          </cell>
          <cell r="N1070">
            <v>89.672666666666657</v>
          </cell>
          <cell r="O1070">
            <v>86.541666666666671</v>
          </cell>
          <cell r="AE1070" t="str">
            <v>Ibagué</v>
          </cell>
          <cell r="AF1070">
            <v>14.088333333333333</v>
          </cell>
          <cell r="AG1070">
            <v>14.984333333333332</v>
          </cell>
          <cell r="AH1070">
            <v>10.632999999999999</v>
          </cell>
          <cell r="AI1070">
            <v>15.117333333333333</v>
          </cell>
          <cell r="AJ1070">
            <v>13.464333333333334</v>
          </cell>
        </row>
        <row r="1071">
          <cell r="K1071">
            <v>73.486333333333334</v>
          </cell>
          <cell r="L1071">
            <v>74.102333333333334</v>
          </cell>
          <cell r="M1071">
            <v>73.35199999999999</v>
          </cell>
          <cell r="N1071">
            <v>72.442333333333337</v>
          </cell>
          <cell r="O1071">
            <v>81.148333333333326</v>
          </cell>
          <cell r="AE1071" t="str">
            <v>Cartagena</v>
          </cell>
          <cell r="AF1071">
            <v>9.1616666666666671</v>
          </cell>
          <cell r="AG1071">
            <v>12.922666666666666</v>
          </cell>
          <cell r="AH1071">
            <v>9.006333333333334</v>
          </cell>
          <cell r="AI1071">
            <v>11.909333333333334</v>
          </cell>
          <cell r="AJ1071">
            <v>11.773333333333333</v>
          </cell>
        </row>
        <row r="1072">
          <cell r="K1072">
            <v>62.54933333333333</v>
          </cell>
          <cell r="L1072">
            <v>61.185666666666663</v>
          </cell>
          <cell r="M1072">
            <v>66.11399999999999</v>
          </cell>
          <cell r="N1072">
            <v>65.089666666666673</v>
          </cell>
          <cell r="O1072">
            <v>74.179333333333332</v>
          </cell>
          <cell r="AE1072" t="str">
            <v>Pasto</v>
          </cell>
          <cell r="AF1072">
            <v>8.0823333333333327</v>
          </cell>
          <cell r="AG1072">
            <v>8.1926666666666677</v>
          </cell>
          <cell r="AH1072">
            <v>8.5166666666666675</v>
          </cell>
          <cell r="AI1072">
            <v>7.3230000000000004</v>
          </cell>
          <cell r="AJ1072">
            <v>8.1936666666666671</v>
          </cell>
        </row>
        <row r="1073">
          <cell r="K1073">
            <v>49.312333333333335</v>
          </cell>
          <cell r="L1073">
            <v>47.386333333333333</v>
          </cell>
          <cell r="M1073">
            <v>52.185666666666663</v>
          </cell>
          <cell r="N1073">
            <v>56.538333333333334</v>
          </cell>
          <cell r="O1073">
            <v>57.163333333333334</v>
          </cell>
          <cell r="AE1073" t="str">
            <v>Villavicencio</v>
          </cell>
          <cell r="AF1073">
            <v>5.9076666666666666</v>
          </cell>
          <cell r="AG1073">
            <v>6.5423333333333327</v>
          </cell>
          <cell r="AH1073">
            <v>7.075333333333333</v>
          </cell>
          <cell r="AI1073">
            <v>8.786999999999999</v>
          </cell>
          <cell r="AJ1073">
            <v>7.1390000000000002</v>
          </cell>
        </row>
        <row r="1074">
          <cell r="K1074">
            <v>45.335999999999991</v>
          </cell>
          <cell r="L1074">
            <v>45.662666666666667</v>
          </cell>
          <cell r="M1074">
            <v>45.363666666666667</v>
          </cell>
          <cell r="N1074">
            <v>47.274666666666668</v>
          </cell>
          <cell r="O1074">
            <v>48.625</v>
          </cell>
          <cell r="AE1074" t="str">
            <v>Montería</v>
          </cell>
          <cell r="AF1074">
            <v>5.112333333333333</v>
          </cell>
          <cell r="AG1074">
            <v>6.9533333333333331</v>
          </cell>
          <cell r="AH1074">
            <v>5.0049999999999999</v>
          </cell>
          <cell r="AI1074">
            <v>7.0996666666666668</v>
          </cell>
          <cell r="AJ1074">
            <v>5.785333333333333</v>
          </cell>
        </row>
        <row r="1075">
          <cell r="K1075">
            <v>43.789666666666669</v>
          </cell>
          <cell r="L1075">
            <v>44.484999999999999</v>
          </cell>
          <cell r="M1075">
            <v>39.882666666666665</v>
          </cell>
          <cell r="N1075">
            <v>47.988666666666667</v>
          </cell>
          <cell r="O1075">
            <v>47.991999999999997</v>
          </cell>
          <cell r="AE1075" t="str">
            <v>Manizales</v>
          </cell>
          <cell r="AF1075">
            <v>6.6626666666666665</v>
          </cell>
          <cell r="AG1075">
            <v>5.6866666666666674</v>
          </cell>
          <cell r="AH1075">
            <v>8.4420000000000002</v>
          </cell>
          <cell r="AI1075">
            <v>9.4276666666666671</v>
          </cell>
          <cell r="AJ1075">
            <v>5.3833333333333329</v>
          </cell>
        </row>
        <row r="1094">
          <cell r="J1094" t="str">
            <v>Colombia</v>
          </cell>
          <cell r="K1094">
            <v>1456.8063333333332</v>
          </cell>
          <cell r="L1094">
            <v>1461.1746666666666</v>
          </cell>
          <cell r="M1094">
            <v>1579.4996666666666</v>
          </cell>
          <cell r="N1094">
            <v>1694.3859999999997</v>
          </cell>
          <cell r="O1094">
            <v>1742.9416666666666</v>
          </cell>
          <cell r="AE1094" t="str">
            <v>Colombia</v>
          </cell>
          <cell r="AF1094">
            <v>124.21566666666666</v>
          </cell>
          <cell r="AG1094">
            <v>144.30233333333334</v>
          </cell>
          <cell r="AH1094">
            <v>166.75066666666666</v>
          </cell>
          <cell r="AI1094">
            <v>162.36033333333333</v>
          </cell>
          <cell r="AJ1094">
            <v>156.07499999999999</v>
          </cell>
        </row>
        <row r="1095">
          <cell r="J1095" t="str">
            <v>Bogotá</v>
          </cell>
          <cell r="K1095">
            <v>325.29866666666663</v>
          </cell>
          <cell r="L1095">
            <v>282.19233333333335</v>
          </cell>
          <cell r="M1095">
            <v>340.47033333333331</v>
          </cell>
          <cell r="N1095">
            <v>362.0796666666667</v>
          </cell>
          <cell r="O1095">
            <v>409.84400000000005</v>
          </cell>
          <cell r="AE1095" t="str">
            <v>Bogotá</v>
          </cell>
          <cell r="AF1095">
            <v>26.798333333333336</v>
          </cell>
          <cell r="AG1095">
            <v>32.18</v>
          </cell>
          <cell r="AH1095">
            <v>50.184000000000005</v>
          </cell>
          <cell r="AI1095">
            <v>35.174666666666667</v>
          </cell>
          <cell r="AJ1095">
            <v>93.76700000000001</v>
          </cell>
        </row>
        <row r="1096">
          <cell r="J1096" t="str">
            <v>Medellín</v>
          </cell>
          <cell r="K1096">
            <v>126.629</v>
          </cell>
          <cell r="L1096">
            <v>116.70066666666666</v>
          </cell>
          <cell r="M1096">
            <v>126.59266666666667</v>
          </cell>
          <cell r="N1096">
            <v>133.03733333333335</v>
          </cell>
          <cell r="O1096">
            <v>136.81633333333335</v>
          </cell>
          <cell r="AE1096" t="str">
            <v>Medellín</v>
          </cell>
          <cell r="AF1096">
            <v>13.738999999999999</v>
          </cell>
          <cell r="AG1096">
            <v>19.265666666666664</v>
          </cell>
          <cell r="AH1096">
            <v>13.463666666666667</v>
          </cell>
          <cell r="AI1096">
            <v>14.981333333333334</v>
          </cell>
          <cell r="AJ1096">
            <v>15.447666666666668</v>
          </cell>
        </row>
        <row r="1097">
          <cell r="J1097" t="str">
            <v>Cali</v>
          </cell>
          <cell r="K1097">
            <v>88.087000000000003</v>
          </cell>
          <cell r="L1097">
            <v>88.175333333333342</v>
          </cell>
          <cell r="M1097">
            <v>89.180999999999997</v>
          </cell>
          <cell r="N1097">
            <v>90.394000000000005</v>
          </cell>
          <cell r="O1097">
            <v>91.394999999999996</v>
          </cell>
          <cell r="AE1097" t="str">
            <v>Cali</v>
          </cell>
          <cell r="AF1097">
            <v>6.9110000000000005</v>
          </cell>
          <cell r="AG1097">
            <v>11.551</v>
          </cell>
          <cell r="AH1097">
            <v>11.122999999999999</v>
          </cell>
          <cell r="AI1097">
            <v>19.004666666666665</v>
          </cell>
          <cell r="AJ1097">
            <v>14.401666666666666</v>
          </cell>
        </row>
        <row r="1098">
          <cell r="J1098" t="str">
            <v>Barranquilla</v>
          </cell>
          <cell r="K1098">
            <v>78.723333333333343</v>
          </cell>
          <cell r="L1098">
            <v>80.803666666666672</v>
          </cell>
          <cell r="M1098">
            <v>84.059000000000012</v>
          </cell>
          <cell r="N1098">
            <v>89.46833333333332</v>
          </cell>
          <cell r="O1098">
            <v>87.836333333333314</v>
          </cell>
          <cell r="AE1098" t="str">
            <v>Bucaramanga</v>
          </cell>
          <cell r="AF1098">
            <v>4.2629999999999999</v>
          </cell>
          <cell r="AG1098">
            <v>3.2216666666666662</v>
          </cell>
          <cell r="AH1098">
            <v>3.5913333333333335</v>
          </cell>
          <cell r="AI1098">
            <v>3.6533333333333329</v>
          </cell>
          <cell r="AJ1098">
            <v>5.3693333333333326</v>
          </cell>
        </row>
        <row r="1099">
          <cell r="J1099" t="str">
            <v>Bucaramanga</v>
          </cell>
          <cell r="K1099">
            <v>42.240666666666669</v>
          </cell>
          <cell r="L1099">
            <v>56.630333333333333</v>
          </cell>
          <cell r="M1099">
            <v>51.085000000000001</v>
          </cell>
          <cell r="N1099">
            <v>58.402333333333331</v>
          </cell>
          <cell r="O1099">
            <v>60.858333333333327</v>
          </cell>
          <cell r="AE1099" t="str">
            <v>Barranquilla</v>
          </cell>
          <cell r="AF1099">
            <v>6.1509999999999998</v>
          </cell>
          <cell r="AG1099">
            <v>4.573666666666667</v>
          </cell>
          <cell r="AH1099">
            <v>4.9223333333333334</v>
          </cell>
          <cell r="AI1099">
            <v>4.9490000000000007</v>
          </cell>
          <cell r="AJ1099">
            <v>4.8426666666666671</v>
          </cell>
        </row>
        <row r="1100">
          <cell r="J1100" t="str">
            <v>Cartagena</v>
          </cell>
          <cell r="K1100">
            <v>48.497333333333337</v>
          </cell>
          <cell r="L1100">
            <v>48.557333333333332</v>
          </cell>
          <cell r="M1100">
            <v>45.939</v>
          </cell>
          <cell r="N1100">
            <v>52.387</v>
          </cell>
          <cell r="O1100">
            <v>54.106333333333332</v>
          </cell>
          <cell r="AE1100" t="str">
            <v>Cartagena</v>
          </cell>
          <cell r="AF1100">
            <v>3.5909999999999997</v>
          </cell>
          <cell r="AG1100">
            <v>3.1880000000000002</v>
          </cell>
          <cell r="AH1100">
            <v>3.5619999999999998</v>
          </cell>
          <cell r="AI1100">
            <v>4.101</v>
          </cell>
          <cell r="AJ1100">
            <v>3.8783333333333339</v>
          </cell>
        </row>
        <row r="1101">
          <cell r="J1101" t="str">
            <v>Cúcuta</v>
          </cell>
          <cell r="K1101">
            <v>32.628999999999998</v>
          </cell>
          <cell r="L1101">
            <v>32.045000000000002</v>
          </cell>
          <cell r="M1101">
            <v>35.71</v>
          </cell>
          <cell r="N1101">
            <v>32.894666666666666</v>
          </cell>
          <cell r="O1101">
            <v>36.851666666666667</v>
          </cell>
          <cell r="AE1101" t="str">
            <v>Cúcuta</v>
          </cell>
          <cell r="AF1101">
            <v>2.3876666666666666</v>
          </cell>
          <cell r="AG1101">
            <v>1.1426666666666667</v>
          </cell>
          <cell r="AH1101">
            <v>3.6513333333333331</v>
          </cell>
          <cell r="AI1101">
            <v>3.5276666666666667</v>
          </cell>
          <cell r="AJ1101">
            <v>3.4313333333333333</v>
          </cell>
        </row>
        <row r="1102">
          <cell r="J1102" t="str">
            <v>Ibagué</v>
          </cell>
          <cell r="K1102">
            <v>22.190333333333331</v>
          </cell>
          <cell r="L1102">
            <v>24.662999999999997</v>
          </cell>
          <cell r="M1102">
            <v>22.674333333333337</v>
          </cell>
          <cell r="N1102">
            <v>22.275333333333332</v>
          </cell>
          <cell r="O1102">
            <v>21.689333333333337</v>
          </cell>
          <cell r="AE1102" t="str">
            <v>Pereira</v>
          </cell>
          <cell r="AF1102">
            <v>2.3553333333333337</v>
          </cell>
          <cell r="AG1102">
            <v>2.8186666666666667</v>
          </cell>
          <cell r="AH1102">
            <v>4.2543333333333342</v>
          </cell>
          <cell r="AI1102">
            <v>4.5073333333333334</v>
          </cell>
          <cell r="AJ1102">
            <v>2.6653333333333333</v>
          </cell>
        </row>
        <row r="1103">
          <cell r="J1103" t="str">
            <v>Pereira</v>
          </cell>
          <cell r="K1103">
            <v>17.182666666666666</v>
          </cell>
          <cell r="L1103">
            <v>19.917333333333332</v>
          </cell>
          <cell r="M1103">
            <v>19.346333333333334</v>
          </cell>
          <cell r="N1103">
            <v>23.429666666666666</v>
          </cell>
          <cell r="O1103">
            <v>19.954000000000001</v>
          </cell>
          <cell r="AE1103" t="str">
            <v>Manizales</v>
          </cell>
          <cell r="AF1103">
            <v>1.6696666666666664</v>
          </cell>
          <cell r="AG1103">
            <v>2.6319999999999997</v>
          </cell>
          <cell r="AH1103">
            <v>2.8576666666666668</v>
          </cell>
          <cell r="AI1103">
            <v>2.5630000000000002</v>
          </cell>
          <cell r="AJ1103">
            <v>2.5926666666666667</v>
          </cell>
        </row>
        <row r="1104">
          <cell r="J1104" t="str">
            <v>Villavicencio</v>
          </cell>
          <cell r="K1104">
            <v>20.318000000000001</v>
          </cell>
          <cell r="L1104">
            <v>21.052333333333333</v>
          </cell>
          <cell r="M1104">
            <v>21.214333333333332</v>
          </cell>
          <cell r="N1104">
            <v>21.966666666666669</v>
          </cell>
          <cell r="O1104">
            <v>18.783666666666665</v>
          </cell>
          <cell r="AE1104" t="str">
            <v>Ibagué</v>
          </cell>
          <cell r="AF1104">
            <v>4.0516666666666667</v>
          </cell>
          <cell r="AG1104">
            <v>3.3513333333333328</v>
          </cell>
          <cell r="AH1104">
            <v>2.8569999999999998</v>
          </cell>
          <cell r="AI1104">
            <v>3.1616666666666666</v>
          </cell>
          <cell r="AJ1104">
            <v>2.4743333333333335</v>
          </cell>
        </row>
        <row r="1105">
          <cell r="J1105" t="str">
            <v>Pasto</v>
          </cell>
          <cell r="K1105">
            <v>14.251666666666665</v>
          </cell>
          <cell r="L1105">
            <v>15.257</v>
          </cell>
          <cell r="M1105">
            <v>19.53</v>
          </cell>
          <cell r="N1105">
            <v>18.929000000000002</v>
          </cell>
          <cell r="O1105">
            <v>18.078333333333333</v>
          </cell>
          <cell r="AE1105" t="str">
            <v>Villavicencio</v>
          </cell>
          <cell r="AF1105">
            <v>1.667</v>
          </cell>
          <cell r="AG1105">
            <v>2.359</v>
          </cell>
          <cell r="AH1105">
            <v>2.2503333333333333</v>
          </cell>
          <cell r="AI1105">
            <v>2.8193333333333328</v>
          </cell>
          <cell r="AJ1105">
            <v>1.7896666666666665</v>
          </cell>
        </row>
        <row r="1106">
          <cell r="J1106" t="str">
            <v>Montería</v>
          </cell>
          <cell r="K1106">
            <v>16.537666666666667</v>
          </cell>
          <cell r="L1106">
            <v>18.056000000000001</v>
          </cell>
          <cell r="M1106">
            <v>15.127333333333333</v>
          </cell>
          <cell r="N1106">
            <v>15.812333333333333</v>
          </cell>
          <cell r="O1106">
            <v>14.701666666666666</v>
          </cell>
          <cell r="AE1106" t="str">
            <v>Pasto</v>
          </cell>
          <cell r="AF1106">
            <v>2.0356666666666667</v>
          </cell>
          <cell r="AG1106">
            <v>3.04</v>
          </cell>
          <cell r="AH1106">
            <v>3.4226666666666667</v>
          </cell>
          <cell r="AI1106">
            <v>2.0686666666666667</v>
          </cell>
          <cell r="AJ1106">
            <v>1.6586666666666667</v>
          </cell>
        </row>
        <row r="1107">
          <cell r="J1107" t="str">
            <v>Manizales</v>
          </cell>
          <cell r="K1107">
            <v>13.532666666666666</v>
          </cell>
          <cell r="L1107">
            <v>16.109333333333336</v>
          </cell>
          <cell r="M1107">
            <v>15.210333333333333</v>
          </cell>
          <cell r="N1107">
            <v>15.473666666666666</v>
          </cell>
          <cell r="O1107">
            <v>14.044000000000002</v>
          </cell>
          <cell r="AE1107" t="str">
            <v>Montería</v>
          </cell>
          <cell r="AF1107">
            <v>1.1946666666666668</v>
          </cell>
          <cell r="AG1107">
            <v>2.0109999999999997</v>
          </cell>
          <cell r="AH1107">
            <v>1.4196666666666669</v>
          </cell>
          <cell r="AI1107">
            <v>1.3026666666666664</v>
          </cell>
          <cell r="AJ1107">
            <v>0.82333333333333336</v>
          </cell>
        </row>
        <row r="1126">
          <cell r="J1126" t="str">
            <v>Colombia</v>
          </cell>
          <cell r="K1126">
            <v>222.70566666666664</v>
          </cell>
          <cell r="L1126">
            <v>215.60733333333334</v>
          </cell>
          <cell r="M1126">
            <v>237.07066666666665</v>
          </cell>
          <cell r="N1126">
            <v>239.62533333333332</v>
          </cell>
          <cell r="O1126">
            <v>282.1223333333333</v>
          </cell>
          <cell r="AE1126" t="str">
            <v>Colombia</v>
          </cell>
          <cell r="AF1126">
            <v>24.552333333333333</v>
          </cell>
          <cell r="AG1126">
            <v>33.710666666666661</v>
          </cell>
          <cell r="AH1126">
            <v>29.788</v>
          </cell>
          <cell r="AI1126">
            <v>24.793333333333333</v>
          </cell>
          <cell r="AJ1126">
            <v>23.052000000000003</v>
          </cell>
        </row>
        <row r="1127">
          <cell r="J1127" t="str">
            <v>Bogotá</v>
          </cell>
          <cell r="K1127">
            <v>93.15666666666668</v>
          </cell>
          <cell r="L1127">
            <v>98.939000000000007</v>
          </cell>
          <cell r="M1127">
            <v>110.82099999999998</v>
          </cell>
          <cell r="N1127">
            <v>88.350999999999999</v>
          </cell>
          <cell r="O1127">
            <v>123.92</v>
          </cell>
          <cell r="AE1127" t="str">
            <v>Bogotá</v>
          </cell>
          <cell r="AF1127">
            <v>8.6223333333333336</v>
          </cell>
          <cell r="AG1127">
            <v>13.442</v>
          </cell>
          <cell r="AH1127">
            <v>13.916666666666666</v>
          </cell>
          <cell r="AI1127">
            <v>12.496666666666664</v>
          </cell>
          <cell r="AJ1127">
            <v>15.816333333333333</v>
          </cell>
        </row>
        <row r="1128">
          <cell r="J1128" t="str">
            <v>Medellín</v>
          </cell>
          <cell r="K1128">
            <v>31.938000000000002</v>
          </cell>
          <cell r="L1128">
            <v>21.039000000000001</v>
          </cell>
          <cell r="M1128">
            <v>26.894333333333332</v>
          </cell>
          <cell r="N1128">
            <v>39.569333333333333</v>
          </cell>
          <cell r="O1128">
            <v>30.778999999999996</v>
          </cell>
          <cell r="AE1128" t="str">
            <v>Cali</v>
          </cell>
          <cell r="AF1128">
            <v>2.7323333333333331</v>
          </cell>
          <cell r="AG1128">
            <v>1.8719999999999999</v>
          </cell>
          <cell r="AH1128">
            <v>0.79933333333333334</v>
          </cell>
          <cell r="AI1128">
            <v>2.4290000000000003</v>
          </cell>
          <cell r="AJ1128">
            <v>4.6033333333333335</v>
          </cell>
        </row>
        <row r="1129">
          <cell r="J1129" t="str">
            <v>Cali</v>
          </cell>
          <cell r="K1129">
            <v>17.713999999999999</v>
          </cell>
          <cell r="L1129">
            <v>16.042333333333335</v>
          </cell>
          <cell r="M1129">
            <v>18.15133333333333</v>
          </cell>
          <cell r="N1129">
            <v>23.340666666666664</v>
          </cell>
          <cell r="O1129">
            <v>20.56</v>
          </cell>
          <cell r="AE1129" t="str">
            <v>Medellín</v>
          </cell>
          <cell r="AF1129">
            <v>3.1316666666666664</v>
          </cell>
          <cell r="AG1129">
            <v>5.4239999999999995</v>
          </cell>
          <cell r="AH1129">
            <v>3.2536666666666663</v>
          </cell>
          <cell r="AI1129">
            <v>0.98966666666666658</v>
          </cell>
          <cell r="AJ1129">
            <v>1.3236666666666668</v>
          </cell>
        </row>
        <row r="1130">
          <cell r="J1130" t="str">
            <v>Barranquilla</v>
          </cell>
          <cell r="K1130">
            <v>13.512666666666666</v>
          </cell>
          <cell r="L1130">
            <v>10.799666666666667</v>
          </cell>
          <cell r="M1130">
            <v>9.9986666666666668</v>
          </cell>
          <cell r="N1130">
            <v>10.433666666666667</v>
          </cell>
          <cell r="O1130">
            <v>11.400333333333331</v>
          </cell>
          <cell r="AE1130" t="str">
            <v>Cúcuta</v>
          </cell>
          <cell r="AF1130">
            <v>0.32100000000000001</v>
          </cell>
          <cell r="AG1130">
            <v>0.33433333333333337</v>
          </cell>
          <cell r="AH1130">
            <v>0.21833333333333335</v>
          </cell>
          <cell r="AI1130">
            <v>0.21633333333333335</v>
          </cell>
          <cell r="AJ1130">
            <v>0.89</v>
          </cell>
        </row>
        <row r="1131">
          <cell r="J1131" t="str">
            <v>Bucaramanga</v>
          </cell>
          <cell r="K1131">
            <v>6.1416666666666666</v>
          </cell>
          <cell r="L1131">
            <v>9.1613333333333333</v>
          </cell>
          <cell r="M1131">
            <v>8.27</v>
          </cell>
          <cell r="N1131">
            <v>9.3543333333333347</v>
          </cell>
          <cell r="O1131">
            <v>7.5586666666666673</v>
          </cell>
          <cell r="AE1131" t="str">
            <v>Barranquilla</v>
          </cell>
          <cell r="AF1131">
            <v>1.145</v>
          </cell>
          <cell r="AG1131">
            <v>1.1663333333333332</v>
          </cell>
          <cell r="AH1131">
            <v>0.34633333333333333</v>
          </cell>
          <cell r="AI1131">
            <v>1.3013333333333332</v>
          </cell>
          <cell r="AJ1131">
            <v>0.6253333333333333</v>
          </cell>
        </row>
        <row r="1132">
          <cell r="J1132" t="str">
            <v>Cúcuta</v>
          </cell>
          <cell r="K1132">
            <v>3.5256666666666665</v>
          </cell>
          <cell r="L1132">
            <v>4.2480000000000002</v>
          </cell>
          <cell r="M1132">
            <v>4.174666666666667</v>
          </cell>
          <cell r="N1132">
            <v>3.2056666666666671</v>
          </cell>
          <cell r="O1132">
            <v>5.79</v>
          </cell>
          <cell r="AE1132" t="str">
            <v>Bucaramanga</v>
          </cell>
          <cell r="AF1132">
            <v>0.28699999999999998</v>
          </cell>
          <cell r="AG1132">
            <v>0.27</v>
          </cell>
          <cell r="AH1132">
            <v>1.4403333333333332</v>
          </cell>
          <cell r="AI1132">
            <v>0.20933333333333334</v>
          </cell>
          <cell r="AJ1132">
            <v>0.54433333333333334</v>
          </cell>
        </row>
        <row r="1133">
          <cell r="J1133" t="str">
            <v>Ibagué</v>
          </cell>
          <cell r="K1133">
            <v>3.295666666666667</v>
          </cell>
          <cell r="L1133">
            <v>2.8283333333333331</v>
          </cell>
          <cell r="M1133">
            <v>2.0493333333333332</v>
          </cell>
          <cell r="N1133">
            <v>3.3046666666666664</v>
          </cell>
          <cell r="O1133">
            <v>4.0536666666666674</v>
          </cell>
          <cell r="AE1133" t="str">
            <v>Villavicencio</v>
          </cell>
          <cell r="AF1133">
            <v>0.32233333333333331</v>
          </cell>
          <cell r="AG1133">
            <v>5.6666666666666671E-2</v>
          </cell>
          <cell r="AH1133">
            <v>0.49033333333333329</v>
          </cell>
          <cell r="AI1133">
            <v>0.22966666666666669</v>
          </cell>
          <cell r="AJ1133">
            <v>0.52300000000000002</v>
          </cell>
        </row>
        <row r="1134">
          <cell r="J1134" t="str">
            <v>Cartagena</v>
          </cell>
          <cell r="K1134">
            <v>3.605</v>
          </cell>
          <cell r="L1134">
            <v>2.420666666666667</v>
          </cell>
          <cell r="M1134">
            <v>2.761333333333333</v>
          </cell>
          <cell r="N1134">
            <v>3.4933333333333336</v>
          </cell>
          <cell r="O1134">
            <v>3.984</v>
          </cell>
          <cell r="AE1134" t="str">
            <v>Cartagena</v>
          </cell>
          <cell r="AF1134">
            <v>0.4383333333333333</v>
          </cell>
          <cell r="AG1134">
            <v>0.27400000000000002</v>
          </cell>
          <cell r="AH1134">
            <v>0.113</v>
          </cell>
          <cell r="AI1134">
            <v>0.22366666666666668</v>
          </cell>
          <cell r="AJ1134">
            <v>0.42499999999999999</v>
          </cell>
        </row>
        <row r="1135">
          <cell r="J1135" t="str">
            <v>Pereira</v>
          </cell>
          <cell r="K1135">
            <v>2.9606666666666666</v>
          </cell>
          <cell r="L1135">
            <v>3.0666666666666664</v>
          </cell>
          <cell r="M1135">
            <v>3.2176666666666667</v>
          </cell>
          <cell r="N1135">
            <v>2.9746666666666663</v>
          </cell>
          <cell r="O1135">
            <v>3.6796666666666664</v>
          </cell>
          <cell r="AE1135" t="str">
            <v>Montería</v>
          </cell>
          <cell r="AF1135">
            <v>0.32566666666666672</v>
          </cell>
          <cell r="AG1135">
            <v>0.3706666666666667</v>
          </cell>
          <cell r="AH1135">
            <v>0.34600000000000003</v>
          </cell>
          <cell r="AI1135">
            <v>0.37200000000000005</v>
          </cell>
          <cell r="AJ1135">
            <v>0.38933333333333331</v>
          </cell>
        </row>
        <row r="1136">
          <cell r="J1136" t="str">
            <v>Manizales</v>
          </cell>
          <cell r="K1136">
            <v>2.3740000000000001</v>
          </cell>
          <cell r="L1136">
            <v>2.6383333333333332</v>
          </cell>
          <cell r="M1136">
            <v>2.6460000000000004</v>
          </cell>
          <cell r="N1136">
            <v>1.827</v>
          </cell>
          <cell r="O1136">
            <v>3.4979999999999998</v>
          </cell>
          <cell r="AE1136" t="str">
            <v>Ibagué</v>
          </cell>
          <cell r="AF1136">
            <v>0.28966666666666668</v>
          </cell>
          <cell r="AG1136">
            <v>0.18899999999999997</v>
          </cell>
          <cell r="AH1136">
            <v>0.33</v>
          </cell>
          <cell r="AI1136">
            <v>0.54</v>
          </cell>
          <cell r="AJ1136">
            <v>0.34133333333333332</v>
          </cell>
        </row>
        <row r="1137">
          <cell r="J1137" t="str">
            <v>Villavicencio</v>
          </cell>
          <cell r="K1137">
            <v>2.5783333333333336</v>
          </cell>
          <cell r="L1137">
            <v>0.95533333333333337</v>
          </cell>
          <cell r="M1137">
            <v>2.2490000000000001</v>
          </cell>
          <cell r="N1137">
            <v>1.7073333333333334</v>
          </cell>
          <cell r="O1137">
            <v>2.2943333333333333</v>
          </cell>
          <cell r="AE1137" t="str">
            <v>Pereira</v>
          </cell>
          <cell r="AF1137">
            <v>0.24966666666666668</v>
          </cell>
          <cell r="AG1137">
            <v>0.57699999999999996</v>
          </cell>
          <cell r="AH1137">
            <v>0.15333333333333332</v>
          </cell>
          <cell r="AI1137">
            <v>0.4323333333333334</v>
          </cell>
          <cell r="AJ1137">
            <v>0.21666666666666667</v>
          </cell>
        </row>
        <row r="1138">
          <cell r="J1138" t="str">
            <v>Montería</v>
          </cell>
          <cell r="K1138">
            <v>1.8423333333333334</v>
          </cell>
          <cell r="L1138">
            <v>1.0766666666666667</v>
          </cell>
          <cell r="M1138">
            <v>1.3820000000000003</v>
          </cell>
          <cell r="N1138">
            <v>1.3860000000000001</v>
          </cell>
          <cell r="O1138">
            <v>2.1453333333333333</v>
          </cell>
          <cell r="AE1138" t="str">
            <v>Pasto</v>
          </cell>
          <cell r="AF1138">
            <v>0.42933333333333334</v>
          </cell>
          <cell r="AG1138">
            <v>0.29199999999999998</v>
          </cell>
          <cell r="AH1138">
            <v>0.30066666666666669</v>
          </cell>
          <cell r="AI1138">
            <v>0.19566666666666666</v>
          </cell>
          <cell r="AJ1138">
            <v>0.155</v>
          </cell>
        </row>
        <row r="1139">
          <cell r="J1139" t="str">
            <v>Pasto</v>
          </cell>
          <cell r="K1139">
            <v>1.889</v>
          </cell>
          <cell r="L1139">
            <v>1.7043333333333333</v>
          </cell>
          <cell r="M1139">
            <v>2.3320000000000003</v>
          </cell>
          <cell r="N1139">
            <v>1.1933333333333334</v>
          </cell>
          <cell r="O1139">
            <v>2.0363333333333333</v>
          </cell>
          <cell r="AE1139" t="str">
            <v>Manizales</v>
          </cell>
          <cell r="AF1139">
            <v>0.39566666666666667</v>
          </cell>
          <cell r="AG1139">
            <v>0.45233333333333342</v>
          </cell>
          <cell r="AH1139">
            <v>0.47399999999999998</v>
          </cell>
          <cell r="AI1139">
            <v>0.623</v>
          </cell>
          <cell r="AJ1139">
            <v>0.115</v>
          </cell>
        </row>
        <row r="1158">
          <cell r="J1158" t="str">
            <v>Colombia</v>
          </cell>
          <cell r="K1158">
            <v>1089.761</v>
          </cell>
          <cell r="L1158">
            <v>1170.9693333333335</v>
          </cell>
          <cell r="M1158">
            <v>1206.4233333333332</v>
          </cell>
          <cell r="N1158">
            <v>1230.3816666666669</v>
          </cell>
          <cell r="O1158">
            <v>1248.0340000000001</v>
          </cell>
          <cell r="AE1158" t="str">
            <v>Colombia</v>
          </cell>
          <cell r="AF1158">
            <v>122.688</v>
          </cell>
          <cell r="AG1158">
            <v>132.85033333333334</v>
          </cell>
          <cell r="AH1158">
            <v>155.86766666666668</v>
          </cell>
          <cell r="AI1158">
            <v>144.63166666666666</v>
          </cell>
          <cell r="AJ1158">
            <v>148.07033333333334</v>
          </cell>
        </row>
        <row r="1159">
          <cell r="J1159" t="str">
            <v>Bogotá</v>
          </cell>
          <cell r="K1159">
            <v>423.40533333333332</v>
          </cell>
          <cell r="L1159">
            <v>436.73</v>
          </cell>
          <cell r="M1159">
            <v>449.94166666666661</v>
          </cell>
          <cell r="N1159">
            <v>468.54333333333335</v>
          </cell>
          <cell r="O1159">
            <v>444.42333333333335</v>
          </cell>
          <cell r="AE1159" t="str">
            <v>Bogotá</v>
          </cell>
          <cell r="AF1159">
            <v>41.303999999999995</v>
          </cell>
          <cell r="AG1159">
            <v>38.736666666666672</v>
          </cell>
          <cell r="AH1159">
            <v>47.98</v>
          </cell>
          <cell r="AI1159">
            <v>50.645999999999994</v>
          </cell>
          <cell r="AJ1159">
            <v>100.71166666666666</v>
          </cell>
        </row>
        <row r="1160">
          <cell r="J1160" t="str">
            <v>Medellín</v>
          </cell>
          <cell r="K1160">
            <v>149.75366666666665</v>
          </cell>
          <cell r="L1160">
            <v>154.703</v>
          </cell>
          <cell r="M1160">
            <v>162.77000000000001</v>
          </cell>
          <cell r="N1160">
            <v>144.13233333333335</v>
          </cell>
          <cell r="O1160">
            <v>153.10633333333331</v>
          </cell>
          <cell r="AE1160" t="str">
            <v>Medellín</v>
          </cell>
          <cell r="AF1160">
            <v>17.712666666666664</v>
          </cell>
          <cell r="AG1160">
            <v>19.934000000000001</v>
          </cell>
          <cell r="AH1160">
            <v>18.168000000000003</v>
          </cell>
          <cell r="AI1160">
            <v>15.412333333333331</v>
          </cell>
          <cell r="AJ1160">
            <v>16.296333333333333</v>
          </cell>
        </row>
        <row r="1161">
          <cell r="J1161" t="str">
            <v>Cali</v>
          </cell>
          <cell r="K1161">
            <v>93.309666666666658</v>
          </cell>
          <cell r="L1161">
            <v>99.947666666666677</v>
          </cell>
          <cell r="M1161">
            <v>100.185</v>
          </cell>
          <cell r="N1161">
            <v>88.477666666666664</v>
          </cell>
          <cell r="O1161">
            <v>99.006999999999991</v>
          </cell>
          <cell r="AE1161" t="str">
            <v>Cali</v>
          </cell>
          <cell r="AF1161">
            <v>8.7899999999999991</v>
          </cell>
          <cell r="AG1161">
            <v>12.080333333333334</v>
          </cell>
          <cell r="AH1161">
            <v>13.228999999999999</v>
          </cell>
          <cell r="AI1161">
            <v>11.514000000000001</v>
          </cell>
          <cell r="AJ1161">
            <v>12.414666666666667</v>
          </cell>
        </row>
        <row r="1162">
          <cell r="J1162" t="str">
            <v>Barranquilla</v>
          </cell>
          <cell r="K1162">
            <v>38.189333333333337</v>
          </cell>
          <cell r="L1162">
            <v>46.663666666666671</v>
          </cell>
          <cell r="M1162">
            <v>53.822666666666663</v>
          </cell>
          <cell r="N1162">
            <v>54.295000000000002</v>
          </cell>
          <cell r="O1162">
            <v>59.078666666666663</v>
          </cell>
          <cell r="AE1162" t="str">
            <v>Bucaramanga</v>
          </cell>
          <cell r="AF1162">
            <v>3.8210000000000002</v>
          </cell>
          <cell r="AG1162">
            <v>4.6156666666666668</v>
          </cell>
          <cell r="AH1162">
            <v>3.9803333333333328</v>
          </cell>
          <cell r="AI1162">
            <v>3.4279999999999995</v>
          </cell>
          <cell r="AJ1162">
            <v>3.2393333333333332</v>
          </cell>
        </row>
        <row r="1163">
          <cell r="J1163" t="str">
            <v>Bucaramanga</v>
          </cell>
          <cell r="K1163">
            <v>33.958999999999996</v>
          </cell>
          <cell r="L1163">
            <v>47.141666666666673</v>
          </cell>
          <cell r="M1163">
            <v>37.986666666666672</v>
          </cell>
          <cell r="N1163">
            <v>46.119333333333337</v>
          </cell>
          <cell r="O1163">
            <v>47.543333333333329</v>
          </cell>
          <cell r="AE1163" t="str">
            <v>Ibagué</v>
          </cell>
          <cell r="AF1163">
            <v>2.1536666666666666</v>
          </cell>
          <cell r="AG1163">
            <v>2.5459999999999998</v>
          </cell>
          <cell r="AH1163">
            <v>2.6466666666666669</v>
          </cell>
          <cell r="AI1163">
            <v>3.5863333333333336</v>
          </cell>
          <cell r="AJ1163">
            <v>2.8666666666666667</v>
          </cell>
        </row>
        <row r="1164">
          <cell r="J1164" t="str">
            <v>Cartagena</v>
          </cell>
          <cell r="K1164">
            <v>21.641999999999999</v>
          </cell>
          <cell r="L1164">
            <v>22.970333333333333</v>
          </cell>
          <cell r="M1164">
            <v>24.059666666666669</v>
          </cell>
          <cell r="N1164">
            <v>22.698333333333334</v>
          </cell>
          <cell r="O1164">
            <v>28.604333333333333</v>
          </cell>
          <cell r="AE1164" t="str">
            <v>Barranquilla</v>
          </cell>
          <cell r="AF1164">
            <v>4.327</v>
          </cell>
          <cell r="AG1164">
            <v>4.0640000000000001</v>
          </cell>
          <cell r="AH1164">
            <v>4.2116666666666669</v>
          </cell>
          <cell r="AI1164">
            <v>4.5756666666666659</v>
          </cell>
          <cell r="AJ1164">
            <v>2.6496666666666666</v>
          </cell>
        </row>
        <row r="1165">
          <cell r="J1165" t="str">
            <v>Pereira</v>
          </cell>
          <cell r="K1165">
            <v>16.703666666666667</v>
          </cell>
          <cell r="L1165">
            <v>22.180999999999997</v>
          </cell>
          <cell r="M1165">
            <v>22.9</v>
          </cell>
          <cell r="N1165">
            <v>21.051333333333336</v>
          </cell>
          <cell r="O1165">
            <v>27.695</v>
          </cell>
          <cell r="AE1165" t="str">
            <v>Villavicencio</v>
          </cell>
          <cell r="AF1165">
            <v>1.5996666666666668</v>
          </cell>
          <cell r="AG1165">
            <v>2.0986666666666669</v>
          </cell>
          <cell r="AH1165">
            <v>1.8913333333333331</v>
          </cell>
          <cell r="AI1165">
            <v>2.2040000000000002</v>
          </cell>
          <cell r="AJ1165">
            <v>2.1373333333333333</v>
          </cell>
        </row>
        <row r="1166">
          <cell r="J1166" t="str">
            <v>Cúcuta</v>
          </cell>
          <cell r="K1166">
            <v>15.871</v>
          </cell>
          <cell r="L1166">
            <v>14.991333333333332</v>
          </cell>
          <cell r="M1166">
            <v>14.468333333333334</v>
          </cell>
          <cell r="N1166">
            <v>18.097333333333331</v>
          </cell>
          <cell r="O1166">
            <v>18.730666666666664</v>
          </cell>
          <cell r="AE1166" t="str">
            <v>Cúcuta</v>
          </cell>
          <cell r="AF1166">
            <v>0.93766666666666654</v>
          </cell>
          <cell r="AG1166">
            <v>1.1573333333333331</v>
          </cell>
          <cell r="AH1166">
            <v>3.1123333333333334</v>
          </cell>
          <cell r="AI1166">
            <v>2.423</v>
          </cell>
          <cell r="AJ1166">
            <v>2.1196666666666668</v>
          </cell>
        </row>
        <row r="1167">
          <cell r="J1167" t="str">
            <v>Ibagué</v>
          </cell>
          <cell r="K1167">
            <v>11.863333333333335</v>
          </cell>
          <cell r="L1167">
            <v>13.956999999999999</v>
          </cell>
          <cell r="M1167">
            <v>14.770666666666665</v>
          </cell>
          <cell r="N1167">
            <v>14.668333333333331</v>
          </cell>
          <cell r="O1167">
            <v>17.899000000000001</v>
          </cell>
          <cell r="AE1167" t="str">
            <v>Cartagena</v>
          </cell>
          <cell r="AF1167">
            <v>2.0390000000000001</v>
          </cell>
          <cell r="AG1167">
            <v>2.1703333333333332</v>
          </cell>
          <cell r="AH1167">
            <v>1.9163333333333334</v>
          </cell>
          <cell r="AI1167">
            <v>1.6993333333333336</v>
          </cell>
          <cell r="AJ1167">
            <v>1.7769999999999999</v>
          </cell>
        </row>
        <row r="1168">
          <cell r="J1168" t="str">
            <v>Manizales</v>
          </cell>
          <cell r="K1168">
            <v>13.139000000000001</v>
          </cell>
          <cell r="L1168">
            <v>12.318333333333333</v>
          </cell>
          <cell r="M1168">
            <v>11.242666666666667</v>
          </cell>
          <cell r="N1168">
            <v>15.505333333333333</v>
          </cell>
          <cell r="O1168">
            <v>15.616</v>
          </cell>
          <cell r="AE1168" t="str">
            <v>Pereira</v>
          </cell>
          <cell r="AF1168">
            <v>2.0316666666666667</v>
          </cell>
          <cell r="AG1168">
            <v>2.6763333333333335</v>
          </cell>
          <cell r="AH1168">
            <v>2.9629999999999996</v>
          </cell>
          <cell r="AI1168">
            <v>2.7766666666666668</v>
          </cell>
          <cell r="AJ1168">
            <v>1.7596666666666667</v>
          </cell>
        </row>
        <row r="1169">
          <cell r="J1169" t="str">
            <v>Villavicencio</v>
          </cell>
          <cell r="K1169">
            <v>11.843999999999999</v>
          </cell>
          <cell r="L1169">
            <v>13.043666666666667</v>
          </cell>
          <cell r="M1169">
            <v>13.267666666666665</v>
          </cell>
          <cell r="N1169">
            <v>13.31</v>
          </cell>
          <cell r="O1169">
            <v>14.458333333333334</v>
          </cell>
          <cell r="AE1169" t="str">
            <v>Pasto</v>
          </cell>
          <cell r="AF1169">
            <v>0.83300000000000007</v>
          </cell>
          <cell r="AG1169">
            <v>1.7830000000000001</v>
          </cell>
          <cell r="AH1169">
            <v>1.6219999999999999</v>
          </cell>
          <cell r="AI1169">
            <v>1.3893333333333333</v>
          </cell>
          <cell r="AJ1169">
            <v>1.3196666666666668</v>
          </cell>
        </row>
        <row r="1170">
          <cell r="J1170" t="str">
            <v>Pasto</v>
          </cell>
          <cell r="K1170">
            <v>7.9030000000000014</v>
          </cell>
          <cell r="L1170">
            <v>8.3943333333333339</v>
          </cell>
          <cell r="M1170">
            <v>10.628</v>
          </cell>
          <cell r="N1170">
            <v>10.198666666666666</v>
          </cell>
          <cell r="O1170">
            <v>10.781666666666666</v>
          </cell>
          <cell r="AE1170" t="str">
            <v>Manizales</v>
          </cell>
          <cell r="AF1170">
            <v>1.1223333333333334</v>
          </cell>
          <cell r="AG1170">
            <v>1.2706666666666668</v>
          </cell>
          <cell r="AH1170">
            <v>2.2269999999999999</v>
          </cell>
          <cell r="AI1170">
            <v>1.5656666666666668</v>
          </cell>
          <cell r="AJ1170">
            <v>1.24</v>
          </cell>
        </row>
        <row r="1171">
          <cell r="J1171" t="str">
            <v>Montería</v>
          </cell>
          <cell r="K1171">
            <v>5.9223333333333334</v>
          </cell>
          <cell r="L1171">
            <v>6.1596666666666664</v>
          </cell>
          <cell r="M1171">
            <v>6.7069999999999999</v>
          </cell>
          <cell r="N1171">
            <v>7.8793333333333324</v>
          </cell>
          <cell r="O1171">
            <v>6.6933333333333325</v>
          </cell>
          <cell r="AE1171" t="str">
            <v>Montería</v>
          </cell>
          <cell r="AF1171">
            <v>0.6196666666666667</v>
          </cell>
          <cell r="AG1171">
            <v>0.48466666666666675</v>
          </cell>
          <cell r="AH1171">
            <v>1.3243333333333334</v>
          </cell>
          <cell r="AI1171">
            <v>1.1333333333333335</v>
          </cell>
          <cell r="AJ1171">
            <v>0.94133333333333324</v>
          </cell>
        </row>
        <row r="1190">
          <cell r="J1190" t="str">
            <v>Colombia</v>
          </cell>
          <cell r="K1190">
            <v>3532.3193333333334</v>
          </cell>
          <cell r="L1190">
            <v>3472.3243333333339</v>
          </cell>
          <cell r="M1190">
            <v>3384.1929999999998</v>
          </cell>
          <cell r="N1190">
            <v>3614.914666666667</v>
          </cell>
          <cell r="O1190">
            <v>3599.3516666666669</v>
          </cell>
          <cell r="AE1190" t="str">
            <v>Colombia</v>
          </cell>
          <cell r="AF1190">
            <v>503.87666666666661</v>
          </cell>
          <cell r="AG1190">
            <v>574.85666666666657</v>
          </cell>
          <cell r="AH1190">
            <v>611.47699999999998</v>
          </cell>
          <cell r="AI1190">
            <v>636.22899999999993</v>
          </cell>
          <cell r="AJ1190">
            <v>656.36233333333337</v>
          </cell>
        </row>
        <row r="1191">
          <cell r="J1191" t="str">
            <v>Bogotá</v>
          </cell>
          <cell r="K1191">
            <v>841.06700000000001</v>
          </cell>
          <cell r="L1191">
            <v>807.447</v>
          </cell>
          <cell r="M1191">
            <v>794.37333333333333</v>
          </cell>
          <cell r="N1191">
            <v>785.2833333333333</v>
          </cell>
          <cell r="O1191">
            <v>843.68400000000008</v>
          </cell>
          <cell r="AE1191" t="str">
            <v>Bogotá</v>
          </cell>
          <cell r="AF1191">
            <v>72.465666666666678</v>
          </cell>
          <cell r="AG1191">
            <v>103.56533333333334</v>
          </cell>
          <cell r="AH1191">
            <v>111.65933333333334</v>
          </cell>
          <cell r="AI1191">
            <v>98.509</v>
          </cell>
          <cell r="AJ1191">
            <v>307.60599999999999</v>
          </cell>
        </row>
        <row r="1192">
          <cell r="J1192" t="str">
            <v>Medellín</v>
          </cell>
          <cell r="K1192">
            <v>288.74433333333332</v>
          </cell>
          <cell r="L1192">
            <v>289.20566666666667</v>
          </cell>
          <cell r="M1192">
            <v>293.59533333333337</v>
          </cell>
          <cell r="N1192">
            <v>330.69133333333332</v>
          </cell>
          <cell r="O1192">
            <v>320.54933333333332</v>
          </cell>
          <cell r="AE1192" t="str">
            <v>Medellín</v>
          </cell>
          <cell r="AF1192">
            <v>38.42966666666667</v>
          </cell>
          <cell r="AG1192">
            <v>55.116000000000007</v>
          </cell>
          <cell r="AH1192">
            <v>44.270666666666671</v>
          </cell>
          <cell r="AI1192">
            <v>42.543666666666667</v>
          </cell>
          <cell r="AJ1192">
            <v>45.395333333333326</v>
          </cell>
        </row>
        <row r="1193">
          <cell r="J1193" t="str">
            <v>Cali</v>
          </cell>
          <cell r="K1193">
            <v>250.88066666666668</v>
          </cell>
          <cell r="L1193">
            <v>224.39833333333331</v>
          </cell>
          <cell r="M1193">
            <v>240.44633333333331</v>
          </cell>
          <cell r="N1193">
            <v>246.38199999999998</v>
          </cell>
          <cell r="O1193">
            <v>215.25433333333334</v>
          </cell>
          <cell r="AE1193" t="str">
            <v>Cali</v>
          </cell>
          <cell r="AF1193">
            <v>26.745666666666668</v>
          </cell>
          <cell r="AG1193">
            <v>29.850999999999999</v>
          </cell>
          <cell r="AH1193">
            <v>30.805666666666667</v>
          </cell>
          <cell r="AI1193">
            <v>35.184000000000005</v>
          </cell>
          <cell r="AJ1193">
            <v>41.701333333333331</v>
          </cell>
        </row>
        <row r="1194">
          <cell r="J1194" t="str">
            <v>Barranquilla</v>
          </cell>
          <cell r="K1194">
            <v>139.53266666666664</v>
          </cell>
          <cell r="L1194">
            <v>134.46333333333334</v>
          </cell>
          <cell r="M1194">
            <v>130.50766666666667</v>
          </cell>
          <cell r="N1194">
            <v>144.38200000000003</v>
          </cell>
          <cell r="O1194">
            <v>150.03300000000002</v>
          </cell>
          <cell r="AE1194" t="str">
            <v>Barranquilla</v>
          </cell>
          <cell r="AF1194">
            <v>15.08</v>
          </cell>
          <cell r="AG1194">
            <v>13.732666666666667</v>
          </cell>
          <cell r="AH1194">
            <v>16.161333333333332</v>
          </cell>
          <cell r="AI1194">
            <v>17.205333333333332</v>
          </cell>
          <cell r="AJ1194">
            <v>17.219333333333335</v>
          </cell>
        </row>
        <row r="1195">
          <cell r="J1195" t="str">
            <v>Bucaramanga</v>
          </cell>
          <cell r="K1195">
            <v>83.064666666666668</v>
          </cell>
          <cell r="L1195">
            <v>91.605333333333348</v>
          </cell>
          <cell r="M1195">
            <v>97.254666666666665</v>
          </cell>
          <cell r="N1195">
            <v>105.33466666666668</v>
          </cell>
          <cell r="O1195">
            <v>108.456</v>
          </cell>
          <cell r="AE1195" t="str">
            <v>Cúcuta</v>
          </cell>
          <cell r="AF1195">
            <v>8.270999999999999</v>
          </cell>
          <cell r="AG1195">
            <v>9.6240000000000006</v>
          </cell>
          <cell r="AH1195">
            <v>9.4353333333333325</v>
          </cell>
          <cell r="AI1195">
            <v>14.844333333333333</v>
          </cell>
          <cell r="AJ1195">
            <v>15.168000000000001</v>
          </cell>
        </row>
        <row r="1196">
          <cell r="J1196" t="str">
            <v>Cartagena</v>
          </cell>
          <cell r="K1196">
            <v>87.836666666666659</v>
          </cell>
          <cell r="L1196">
            <v>81.571333333333328</v>
          </cell>
          <cell r="M1196">
            <v>80.459666666666678</v>
          </cell>
          <cell r="N1196">
            <v>89.290666666666652</v>
          </cell>
          <cell r="O1196">
            <v>95.821000000000012</v>
          </cell>
          <cell r="AE1196" t="str">
            <v>Cartagena</v>
          </cell>
          <cell r="AF1196">
            <v>12.427666666666667</v>
          </cell>
          <cell r="AG1196">
            <v>14.513</v>
          </cell>
          <cell r="AH1196">
            <v>11.175333333333333</v>
          </cell>
          <cell r="AI1196">
            <v>13.435666666666668</v>
          </cell>
          <cell r="AJ1196">
            <v>13.298666666666668</v>
          </cell>
        </row>
        <row r="1197">
          <cell r="J1197" t="str">
            <v>Cúcuta</v>
          </cell>
          <cell r="K1197">
            <v>55.261000000000003</v>
          </cell>
          <cell r="L1197">
            <v>62.062333333333335</v>
          </cell>
          <cell r="M1197">
            <v>64.720666666666673</v>
          </cell>
          <cell r="N1197">
            <v>62.028333333333336</v>
          </cell>
          <cell r="O1197">
            <v>57.927</v>
          </cell>
          <cell r="AE1197" t="str">
            <v>Bucaramanga</v>
          </cell>
          <cell r="AF1197">
            <v>8.3339999999999996</v>
          </cell>
          <cell r="AG1197">
            <v>9.6423333333333332</v>
          </cell>
          <cell r="AH1197">
            <v>12.531333333333334</v>
          </cell>
          <cell r="AI1197">
            <v>12.574666666666667</v>
          </cell>
          <cell r="AJ1197">
            <v>12.402333333333333</v>
          </cell>
        </row>
        <row r="1198">
          <cell r="J1198" t="str">
            <v>Pereira</v>
          </cell>
          <cell r="K1198">
            <v>55.693666666666665</v>
          </cell>
          <cell r="L1198">
            <v>48.981333333333339</v>
          </cell>
          <cell r="M1198">
            <v>48.503666666666675</v>
          </cell>
          <cell r="N1198">
            <v>54.43266666666667</v>
          </cell>
          <cell r="O1198">
            <v>52.822666666666663</v>
          </cell>
          <cell r="AE1198" t="str">
            <v>Ibagué</v>
          </cell>
          <cell r="AF1198">
            <v>12.061666666666667</v>
          </cell>
          <cell r="AG1198">
            <v>12.22</v>
          </cell>
          <cell r="AH1198">
            <v>11.247999999999999</v>
          </cell>
          <cell r="AI1198">
            <v>12.032666666666666</v>
          </cell>
          <cell r="AJ1198">
            <v>10.695666666666668</v>
          </cell>
        </row>
        <row r="1199">
          <cell r="J1199" t="str">
            <v>Ibagué</v>
          </cell>
          <cell r="K1199">
            <v>47.409666666666659</v>
          </cell>
          <cell r="L1199">
            <v>46.177666666666674</v>
          </cell>
          <cell r="M1199">
            <v>44.546333333333337</v>
          </cell>
          <cell r="N1199">
            <v>50.520333333333333</v>
          </cell>
          <cell r="O1199">
            <v>49.496000000000002</v>
          </cell>
          <cell r="AE1199" t="str">
            <v>Pereira</v>
          </cell>
          <cell r="AF1199">
            <v>8.043333333333333</v>
          </cell>
          <cell r="AG1199">
            <v>10.116999999999999</v>
          </cell>
          <cell r="AH1199">
            <v>12.606</v>
          </cell>
          <cell r="AI1199">
            <v>12.654000000000002</v>
          </cell>
          <cell r="AJ1199">
            <v>9.4633333333333329</v>
          </cell>
        </row>
        <row r="1200">
          <cell r="J1200" t="str">
            <v>Pasto</v>
          </cell>
          <cell r="K1200">
            <v>41.385666666666673</v>
          </cell>
          <cell r="L1200">
            <v>39.147666666666673</v>
          </cell>
          <cell r="M1200">
            <v>38.44233333333333</v>
          </cell>
          <cell r="N1200">
            <v>39.735333333333337</v>
          </cell>
          <cell r="O1200">
            <v>40.06633333333334</v>
          </cell>
          <cell r="AE1200" t="str">
            <v>Pasto</v>
          </cell>
          <cell r="AF1200">
            <v>5.3646666666666674</v>
          </cell>
          <cell r="AG1200">
            <v>5.9403333333333324</v>
          </cell>
          <cell r="AH1200">
            <v>8.2643333333333349</v>
          </cell>
          <cell r="AI1200">
            <v>8.5370000000000008</v>
          </cell>
          <cell r="AJ1200">
            <v>8.1743333333333332</v>
          </cell>
        </row>
        <row r="1201">
          <cell r="J1201" t="str">
            <v>Montería</v>
          </cell>
          <cell r="K1201">
            <v>34.254000000000005</v>
          </cell>
          <cell r="L1201">
            <v>36.015999999999998</v>
          </cell>
          <cell r="M1201">
            <v>36.382333333333328</v>
          </cell>
          <cell r="N1201">
            <v>38.322000000000003</v>
          </cell>
          <cell r="O1201">
            <v>39.011333333333333</v>
          </cell>
          <cell r="AE1201" t="str">
            <v>Montería</v>
          </cell>
          <cell r="AF1201">
            <v>5.5133333333333328</v>
          </cell>
          <cell r="AG1201">
            <v>7.424666666666667</v>
          </cell>
          <cell r="AH1201">
            <v>8.0013333333333332</v>
          </cell>
          <cell r="AI1201">
            <v>7.8560000000000008</v>
          </cell>
          <cell r="AJ1201">
            <v>7.2126666666666663</v>
          </cell>
        </row>
        <row r="1202">
          <cell r="J1202" t="str">
            <v>Manizales</v>
          </cell>
          <cell r="K1202">
            <v>40.364666666666665</v>
          </cell>
          <cell r="L1202">
            <v>42.25033333333333</v>
          </cell>
          <cell r="M1202">
            <v>40.469333333333338</v>
          </cell>
          <cell r="N1202">
            <v>43.198666666666668</v>
          </cell>
          <cell r="O1202">
            <v>41.872666666666667</v>
          </cell>
          <cell r="AE1202" t="str">
            <v>Villavicencio</v>
          </cell>
          <cell r="AF1202">
            <v>6.519333333333333</v>
          </cell>
          <cell r="AG1202">
            <v>5.141</v>
          </cell>
          <cell r="AH1202">
            <v>5.924666666666667</v>
          </cell>
          <cell r="AI1202">
            <v>7.5093333333333332</v>
          </cell>
          <cell r="AJ1202">
            <v>6.5976666666666661</v>
          </cell>
        </row>
        <row r="1203">
          <cell r="J1203" t="str">
            <v>Villavicencio</v>
          </cell>
          <cell r="K1203">
            <v>39.052333333333337</v>
          </cell>
          <cell r="L1203">
            <v>37.733333333333327</v>
          </cell>
          <cell r="M1203">
            <v>34.240666666666669</v>
          </cell>
          <cell r="N1203">
            <v>40.814</v>
          </cell>
          <cell r="O1203">
            <v>37.137333333333338</v>
          </cell>
          <cell r="AE1203" t="str">
            <v>Manizales</v>
          </cell>
          <cell r="AF1203">
            <v>4.8906666666666672</v>
          </cell>
          <cell r="AG1203">
            <v>6.253333333333333</v>
          </cell>
          <cell r="AH1203">
            <v>6.6856666666666662</v>
          </cell>
          <cell r="AI1203">
            <v>8.5696666666666683</v>
          </cell>
          <cell r="AJ1203">
            <v>5.5640000000000001</v>
          </cell>
        </row>
      </sheetData>
      <sheetData sheetId="6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U50"/>
  <sheetViews>
    <sheetView topLeftCell="A34" zoomScale="85" zoomScaleNormal="85" zoomScaleSheetLayoutView="100" zoomScalePageLayoutView="80" workbookViewId="0">
      <selection activeCell="B50" sqref="B50"/>
    </sheetView>
  </sheetViews>
  <sheetFormatPr baseColWidth="10" defaultColWidth="10.85546875" defaultRowHeight="15.75"/>
  <cols>
    <col min="1" max="1" width="1.85546875" style="9" customWidth="1"/>
    <col min="2" max="2" width="10.5703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9.5703125" style="9" customWidth="1"/>
    <col min="21" max="16384" width="10.85546875" style="9"/>
  </cols>
  <sheetData>
    <row r="1" spans="1:21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S1" s="11"/>
      <c r="T1" s="15"/>
    </row>
    <row r="2" spans="1:21">
      <c r="A2" s="16"/>
      <c r="B2" s="161"/>
      <c r="C2" s="161"/>
      <c r="D2" s="161"/>
      <c r="E2" s="161"/>
      <c r="F2" s="161"/>
      <c r="G2" s="161"/>
      <c r="H2" s="153"/>
      <c r="I2" s="153"/>
      <c r="J2" s="153"/>
      <c r="K2" s="153"/>
      <c r="L2" s="153"/>
      <c r="M2" s="153"/>
      <c r="N2" s="153"/>
      <c r="O2" s="153"/>
      <c r="P2" s="153"/>
      <c r="Q2" s="153"/>
      <c r="S2" s="11"/>
      <c r="T2" s="17"/>
    </row>
    <row r="3" spans="1:21">
      <c r="A3" s="16"/>
      <c r="B3" s="161"/>
      <c r="C3" s="161"/>
      <c r="D3" s="161"/>
      <c r="E3" s="161"/>
      <c r="F3" s="161"/>
      <c r="G3" s="161"/>
      <c r="H3" s="153"/>
      <c r="I3" s="153"/>
      <c r="J3" s="153"/>
      <c r="K3" s="153"/>
      <c r="L3" s="153"/>
      <c r="M3" s="153"/>
      <c r="N3" s="153"/>
      <c r="O3" s="153"/>
      <c r="P3" s="153"/>
      <c r="Q3" s="153"/>
      <c r="S3" s="11"/>
      <c r="T3" s="17"/>
    </row>
    <row r="4" spans="1:21">
      <c r="A4" s="16"/>
      <c r="B4" s="161"/>
      <c r="C4" s="161"/>
      <c r="D4" s="161"/>
      <c r="E4" s="161"/>
      <c r="F4" s="161"/>
      <c r="G4" s="161"/>
      <c r="H4" s="153"/>
      <c r="I4" s="153"/>
      <c r="J4" s="153"/>
      <c r="K4" s="153"/>
      <c r="L4" s="153"/>
      <c r="M4" s="153"/>
      <c r="N4" s="153"/>
      <c r="O4" s="153"/>
      <c r="P4" s="153"/>
      <c r="Q4" s="153"/>
      <c r="S4" s="11"/>
      <c r="T4" s="18"/>
    </row>
    <row r="5" spans="1:21">
      <c r="A5" s="16"/>
      <c r="B5" s="161"/>
      <c r="C5" s="161"/>
      <c r="D5" s="161"/>
      <c r="E5" s="161"/>
      <c r="F5" s="161"/>
      <c r="G5" s="161"/>
      <c r="H5" s="153"/>
      <c r="I5" s="153"/>
      <c r="J5" s="153"/>
      <c r="K5" s="153"/>
      <c r="L5" s="153"/>
      <c r="M5" s="153"/>
      <c r="N5" s="153"/>
      <c r="O5" s="153"/>
      <c r="P5" s="153"/>
      <c r="Q5" s="153"/>
      <c r="S5" s="11"/>
      <c r="T5" s="18"/>
    </row>
    <row r="6" spans="1:21">
      <c r="A6" s="16"/>
      <c r="B6" s="161"/>
      <c r="C6" s="161"/>
      <c r="D6" s="161"/>
      <c r="E6" s="161"/>
      <c r="F6" s="161"/>
      <c r="G6" s="161"/>
      <c r="H6" s="153"/>
      <c r="I6" s="153"/>
      <c r="J6" s="153"/>
      <c r="K6" s="153"/>
      <c r="L6" s="153"/>
      <c r="M6" s="153"/>
      <c r="N6" s="153"/>
      <c r="O6" s="153"/>
      <c r="P6" s="153"/>
      <c r="Q6" s="153"/>
      <c r="S6" s="11"/>
      <c r="T6" s="18"/>
    </row>
    <row r="7" spans="1:21">
      <c r="A7" s="16"/>
      <c r="B7" s="161"/>
      <c r="C7" s="161"/>
      <c r="D7" s="161"/>
      <c r="E7" s="161"/>
      <c r="F7" s="161"/>
      <c r="G7" s="161"/>
      <c r="H7" s="153"/>
      <c r="I7" s="153"/>
      <c r="J7" s="153"/>
      <c r="K7" s="153"/>
      <c r="L7" s="153"/>
      <c r="M7" s="153"/>
      <c r="N7" s="153"/>
      <c r="O7" s="153"/>
      <c r="P7" s="153"/>
      <c r="Q7" s="153"/>
      <c r="S7" s="11"/>
      <c r="T7" s="18"/>
    </row>
    <row r="8" spans="1:21">
      <c r="A8" s="16"/>
      <c r="B8" s="161"/>
      <c r="C8" s="161"/>
      <c r="D8" s="161"/>
      <c r="E8" s="161"/>
      <c r="F8" s="161"/>
      <c r="G8" s="161"/>
      <c r="H8" s="10"/>
      <c r="I8" s="10"/>
      <c r="J8" s="10"/>
      <c r="K8" s="141"/>
      <c r="L8" s="10"/>
      <c r="M8" s="10"/>
      <c r="N8" s="10"/>
      <c r="O8" s="141"/>
      <c r="P8" s="10"/>
      <c r="Q8" s="10"/>
      <c r="R8" s="10"/>
      <c r="S8" s="10"/>
      <c r="T8" s="18"/>
      <c r="U8" s="11"/>
    </row>
    <row r="9" spans="1:21">
      <c r="A9" s="16"/>
      <c r="B9" s="10"/>
      <c r="C9" s="10"/>
      <c r="D9" s="10"/>
      <c r="E9" s="10"/>
      <c r="F9" s="10"/>
      <c r="G9" s="10"/>
      <c r="H9" s="10"/>
      <c r="I9" s="10"/>
      <c r="J9" s="10"/>
      <c r="K9" s="141"/>
      <c r="L9" s="10"/>
      <c r="M9" s="10"/>
      <c r="N9" s="10"/>
      <c r="O9" s="141"/>
      <c r="P9" s="10"/>
      <c r="Q9" s="10"/>
      <c r="R9" s="10"/>
      <c r="S9" s="10"/>
      <c r="T9" s="18"/>
      <c r="U9" s="11"/>
    </row>
    <row r="10" spans="1:21" ht="18.75">
      <c r="A10" s="16"/>
      <c r="B10" s="166" t="s">
        <v>0</v>
      </c>
      <c r="C10" s="166"/>
      <c r="D10" s="166"/>
      <c r="E10" s="166"/>
      <c r="F10" s="166"/>
      <c r="G10" s="166"/>
      <c r="H10" s="166"/>
      <c r="I10" s="166"/>
      <c r="J10" s="166"/>
      <c r="K10" s="166"/>
      <c r="L10" s="166"/>
      <c r="M10" s="166"/>
      <c r="N10" s="166"/>
      <c r="O10" s="166"/>
      <c r="P10" s="166"/>
      <c r="Q10" s="166"/>
      <c r="R10" s="166"/>
      <c r="S10" s="166"/>
      <c r="T10" s="18"/>
      <c r="U10" s="11"/>
    </row>
    <row r="11" spans="1:21">
      <c r="A11" s="16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18"/>
      <c r="U11" s="11"/>
    </row>
    <row r="12" spans="1:21">
      <c r="A12" s="16"/>
      <c r="B12" s="134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18"/>
      <c r="U12" s="11"/>
    </row>
    <row r="13" spans="1:21">
      <c r="A13" s="16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18"/>
      <c r="U13" s="11"/>
    </row>
    <row r="14" spans="1:21" ht="16.5" customHeight="1">
      <c r="A14" s="16"/>
      <c r="B14" s="134" t="s">
        <v>104</v>
      </c>
      <c r="C14" s="77"/>
      <c r="D14" s="77"/>
      <c r="E14" s="127"/>
      <c r="F14" s="127"/>
      <c r="G14" s="127"/>
      <c r="H14" s="1" t="s">
        <v>63</v>
      </c>
      <c r="I14" s="12"/>
      <c r="J14" s="146"/>
      <c r="K14" s="146"/>
      <c r="L14" s="1" t="s">
        <v>97</v>
      </c>
      <c r="M14" s="11"/>
      <c r="N14" s="11"/>
      <c r="O14" s="11"/>
      <c r="P14" s="42" t="s">
        <v>118</v>
      </c>
      <c r="Q14" s="11"/>
      <c r="R14" s="11"/>
      <c r="S14" s="41"/>
      <c r="T14" s="18"/>
      <c r="U14" s="11"/>
    </row>
    <row r="15" spans="1:21">
      <c r="A15" s="16"/>
      <c r="B15" s="35"/>
      <c r="C15" s="33"/>
      <c r="D15" s="33"/>
      <c r="E15" s="33"/>
      <c r="F15" s="33"/>
      <c r="G15" s="33"/>
      <c r="H15" s="35"/>
      <c r="I15" s="11"/>
      <c r="J15" s="33"/>
      <c r="K15" s="33"/>
      <c r="L15" s="35"/>
      <c r="M15" s="11"/>
      <c r="N15" s="11"/>
      <c r="O15" s="11"/>
      <c r="P15" s="33"/>
      <c r="Q15" s="11"/>
      <c r="R15" s="11"/>
      <c r="S15" s="33"/>
      <c r="T15" s="18"/>
      <c r="U15" s="11"/>
    </row>
    <row r="16" spans="1:21" ht="17.25" customHeight="1">
      <c r="A16" s="16"/>
      <c r="B16" s="135" t="s">
        <v>25</v>
      </c>
      <c r="C16" s="55"/>
      <c r="D16" s="55"/>
      <c r="E16" s="55"/>
      <c r="F16" s="55"/>
      <c r="G16" s="55"/>
      <c r="H16" s="42" t="s">
        <v>20</v>
      </c>
      <c r="I16" s="11"/>
      <c r="J16" s="36"/>
      <c r="K16" s="36"/>
      <c r="L16" s="128" t="s">
        <v>4</v>
      </c>
      <c r="M16" s="11"/>
      <c r="N16" s="11"/>
      <c r="O16" s="11"/>
      <c r="P16" s="1" t="s">
        <v>36</v>
      </c>
      <c r="Q16" s="11"/>
      <c r="R16" s="11"/>
      <c r="S16" s="37"/>
      <c r="T16" s="18"/>
      <c r="U16" s="11"/>
    </row>
    <row r="17" spans="1:21" ht="16.5" customHeight="1">
      <c r="A17" s="16"/>
      <c r="B17" s="55"/>
      <c r="C17" s="55"/>
      <c r="D17" s="55"/>
      <c r="E17" s="55"/>
      <c r="F17" s="55"/>
      <c r="G17" s="55"/>
      <c r="H17" s="1" t="s">
        <v>28</v>
      </c>
      <c r="I17" s="11"/>
      <c r="J17" s="33"/>
      <c r="K17" s="33"/>
      <c r="L17" s="42" t="s">
        <v>5</v>
      </c>
      <c r="M17" s="11"/>
      <c r="N17" s="11"/>
      <c r="O17" s="11"/>
      <c r="P17" s="1" t="s">
        <v>37</v>
      </c>
      <c r="Q17" s="11"/>
      <c r="R17" s="11"/>
      <c r="S17" s="38"/>
      <c r="T17" s="18"/>
      <c r="U17" s="11"/>
    </row>
    <row r="18" spans="1:21" ht="16.5" customHeight="1">
      <c r="A18" s="16"/>
      <c r="B18" s="55"/>
      <c r="C18" s="55"/>
      <c r="D18" s="55"/>
      <c r="E18" s="55"/>
      <c r="F18" s="55"/>
      <c r="G18" s="55"/>
      <c r="H18" s="1" t="s">
        <v>27</v>
      </c>
      <c r="I18" s="11"/>
      <c r="J18" s="33"/>
      <c r="K18" s="33"/>
      <c r="L18" s="42" t="s">
        <v>6</v>
      </c>
      <c r="M18" s="11"/>
      <c r="N18" s="11"/>
      <c r="O18" s="11"/>
      <c r="P18" s="1" t="s">
        <v>38</v>
      </c>
      <c r="Q18" s="11"/>
      <c r="R18" s="11"/>
      <c r="S18" s="38"/>
      <c r="T18" s="18"/>
      <c r="U18" s="11"/>
    </row>
    <row r="19" spans="1:21" ht="16.5" customHeight="1">
      <c r="A19" s="16"/>
      <c r="B19" s="55"/>
      <c r="C19" s="55"/>
      <c r="D19" s="55"/>
      <c r="E19" s="55"/>
      <c r="F19" s="55"/>
      <c r="G19" s="55"/>
      <c r="H19" s="44" t="s">
        <v>29</v>
      </c>
      <c r="I19" s="11"/>
      <c r="J19" s="4"/>
      <c r="K19" s="4"/>
      <c r="L19" s="42" t="s">
        <v>7</v>
      </c>
      <c r="M19" s="11"/>
      <c r="N19" s="11"/>
      <c r="O19" s="11"/>
      <c r="P19" s="1" t="s">
        <v>39</v>
      </c>
      <c r="Q19" s="11"/>
      <c r="R19" s="11"/>
      <c r="S19" s="38"/>
      <c r="T19" s="18"/>
      <c r="U19" s="11"/>
    </row>
    <row r="20" spans="1:21" ht="16.5" customHeight="1">
      <c r="A20" s="16"/>
      <c r="B20" s="55"/>
      <c r="C20" s="55"/>
      <c r="D20" s="55"/>
      <c r="E20" s="55"/>
      <c r="F20" s="55"/>
      <c r="G20" s="55"/>
      <c r="H20" s="1" t="s">
        <v>30</v>
      </c>
      <c r="I20" s="11"/>
      <c r="J20" s="4"/>
      <c r="K20" s="4"/>
      <c r="L20" s="42" t="s">
        <v>8</v>
      </c>
      <c r="M20" s="11"/>
      <c r="N20" s="11"/>
      <c r="O20" s="11"/>
      <c r="P20" s="1" t="s">
        <v>40</v>
      </c>
      <c r="Q20" s="11"/>
      <c r="R20" s="11"/>
      <c r="S20" s="38"/>
      <c r="T20" s="18"/>
      <c r="U20" s="11"/>
    </row>
    <row r="21" spans="1:21" ht="16.5" customHeight="1">
      <c r="A21" s="16"/>
      <c r="B21" s="55"/>
      <c r="C21" s="55"/>
      <c r="D21" s="55"/>
      <c r="E21" s="55"/>
      <c r="F21" s="55"/>
      <c r="G21" s="55"/>
      <c r="H21" s="1" t="s">
        <v>31</v>
      </c>
      <c r="I21" s="11"/>
      <c r="J21" s="4"/>
      <c r="K21" s="4"/>
      <c r="L21" s="42" t="s">
        <v>13</v>
      </c>
      <c r="M21" s="11"/>
      <c r="N21" s="11"/>
      <c r="O21" s="11"/>
      <c r="P21" s="1" t="s">
        <v>41</v>
      </c>
      <c r="Q21" s="11"/>
      <c r="R21" s="11"/>
      <c r="S21" s="38"/>
      <c r="T21" s="18"/>
      <c r="U21" s="11"/>
    </row>
    <row r="22" spans="1:21" ht="16.5" customHeight="1">
      <c r="A22" s="16"/>
      <c r="B22" s="55"/>
      <c r="C22" s="55"/>
      <c r="D22" s="55"/>
      <c r="E22" s="55"/>
      <c r="F22" s="55"/>
      <c r="G22" s="55"/>
      <c r="H22" s="44" t="s">
        <v>17</v>
      </c>
      <c r="I22" s="11"/>
      <c r="J22" s="7"/>
      <c r="K22" s="7"/>
      <c r="L22" s="42" t="s">
        <v>14</v>
      </c>
      <c r="M22" s="11"/>
      <c r="N22" s="11"/>
      <c r="O22" s="11"/>
      <c r="P22" s="1" t="s">
        <v>42</v>
      </c>
      <c r="Q22" s="11"/>
      <c r="R22" s="11"/>
      <c r="S22" s="38"/>
      <c r="T22" s="18"/>
      <c r="U22" s="11"/>
    </row>
    <row r="23" spans="1:21" ht="16.5" customHeight="1">
      <c r="A23" s="16"/>
      <c r="B23" s="55"/>
      <c r="C23" s="55"/>
      <c r="D23" s="55"/>
      <c r="E23" s="55"/>
      <c r="F23" s="55"/>
      <c r="G23" s="55"/>
      <c r="H23" s="44" t="s">
        <v>10</v>
      </c>
      <c r="I23" s="11"/>
      <c r="J23" s="7"/>
      <c r="K23" s="7"/>
      <c r="L23" s="42" t="s">
        <v>9</v>
      </c>
      <c r="M23" s="11"/>
      <c r="N23" s="11"/>
      <c r="O23" s="11"/>
      <c r="P23" s="1" t="s">
        <v>43</v>
      </c>
      <c r="Q23" s="11"/>
      <c r="R23" s="11"/>
      <c r="S23" s="38"/>
      <c r="T23" s="18"/>
      <c r="U23" s="11"/>
    </row>
    <row r="24" spans="1:21" ht="16.5" customHeight="1">
      <c r="A24" s="16"/>
      <c r="B24" s="55"/>
      <c r="C24" s="55"/>
      <c r="D24" s="55"/>
      <c r="E24" s="55"/>
      <c r="F24" s="55"/>
      <c r="G24" s="55"/>
      <c r="H24" s="93" t="s">
        <v>19</v>
      </c>
      <c r="I24" s="11"/>
      <c r="J24" s="7"/>
      <c r="K24" s="7"/>
      <c r="L24" s="42" t="s">
        <v>32</v>
      </c>
      <c r="M24" s="11"/>
      <c r="N24" s="11"/>
      <c r="O24" s="11"/>
      <c r="P24" s="1" t="s">
        <v>44</v>
      </c>
      <c r="Q24" s="11"/>
      <c r="R24" s="11"/>
      <c r="S24" s="38"/>
      <c r="T24" s="18"/>
      <c r="U24" s="11"/>
    </row>
    <row r="25" spans="1:21" ht="16.5" customHeight="1">
      <c r="A25" s="16"/>
      <c r="B25" s="55"/>
      <c r="C25" s="55"/>
      <c r="D25" s="55"/>
      <c r="E25" s="55"/>
      <c r="F25" s="55"/>
      <c r="G25" s="55"/>
      <c r="H25" s="93" t="s">
        <v>11</v>
      </c>
      <c r="I25" s="11"/>
      <c r="J25" s="7"/>
      <c r="K25" s="7"/>
      <c r="L25" s="42" t="s">
        <v>10</v>
      </c>
      <c r="M25" s="11"/>
      <c r="N25" s="11"/>
      <c r="O25" s="11"/>
      <c r="P25" s="38"/>
      <c r="Q25" s="11"/>
      <c r="R25" s="11"/>
      <c r="S25" s="38"/>
      <c r="T25" s="18"/>
      <c r="U25" s="11"/>
    </row>
    <row r="26" spans="1:21" ht="16.5" customHeight="1">
      <c r="A26" s="16"/>
      <c r="B26" s="55"/>
      <c r="C26" s="55"/>
      <c r="D26" s="55"/>
      <c r="E26" s="55"/>
      <c r="F26" s="55"/>
      <c r="G26" s="55"/>
      <c r="H26" s="44" t="s">
        <v>18</v>
      </c>
      <c r="I26" s="11"/>
      <c r="J26" s="7"/>
      <c r="K26" s="7"/>
      <c r="L26" s="42" t="s">
        <v>15</v>
      </c>
      <c r="M26" s="11"/>
      <c r="N26" s="11"/>
      <c r="O26" s="11"/>
      <c r="P26" s="1" t="s">
        <v>130</v>
      </c>
      <c r="Q26" s="11"/>
      <c r="R26" s="11"/>
      <c r="S26" s="38"/>
      <c r="T26" s="18"/>
      <c r="U26" s="11"/>
    </row>
    <row r="27" spans="1:21" ht="16.5" customHeight="1">
      <c r="A27" s="16"/>
      <c r="B27" s="55"/>
      <c r="C27" s="55"/>
      <c r="D27" s="55"/>
      <c r="E27" s="55"/>
      <c r="F27" s="55"/>
      <c r="G27" s="55"/>
      <c r="H27" s="44" t="s">
        <v>10</v>
      </c>
      <c r="I27" s="11"/>
      <c r="J27" s="7"/>
      <c r="K27" s="7"/>
      <c r="L27" s="42" t="s">
        <v>16</v>
      </c>
      <c r="M27" s="11"/>
      <c r="N27" s="11"/>
      <c r="O27" s="11"/>
      <c r="P27" s="38"/>
      <c r="Q27" s="11"/>
      <c r="R27" s="11"/>
      <c r="S27" s="38"/>
      <c r="T27" s="18"/>
      <c r="U27" s="11"/>
    </row>
    <row r="28" spans="1:21" ht="16.5" customHeight="1">
      <c r="A28" s="16"/>
      <c r="B28" s="55"/>
      <c r="C28" s="55"/>
      <c r="D28" s="55"/>
      <c r="E28" s="55"/>
      <c r="F28" s="55"/>
      <c r="G28" s="55"/>
      <c r="H28" s="45" t="s">
        <v>19</v>
      </c>
      <c r="I28" s="11"/>
      <c r="J28" s="4"/>
      <c r="K28" s="4"/>
      <c r="L28" s="42" t="s">
        <v>33</v>
      </c>
      <c r="M28" s="11"/>
      <c r="N28" s="11"/>
      <c r="O28" s="11"/>
      <c r="P28" s="1" t="s">
        <v>133</v>
      </c>
      <c r="Q28" s="11"/>
      <c r="R28" s="11"/>
      <c r="S28" s="38"/>
      <c r="T28" s="18"/>
      <c r="U28" s="11"/>
    </row>
    <row r="29" spans="1:21" ht="16.5" customHeight="1">
      <c r="A29" s="16"/>
      <c r="B29" s="55"/>
      <c r="C29" s="55"/>
      <c r="D29" s="55"/>
      <c r="E29" s="55"/>
      <c r="F29" s="55"/>
      <c r="G29" s="55"/>
      <c r="H29" s="46" t="s">
        <v>11</v>
      </c>
      <c r="I29" s="11"/>
      <c r="J29" s="8"/>
      <c r="K29" s="8"/>
      <c r="L29" s="42" t="s">
        <v>10</v>
      </c>
      <c r="M29" s="11"/>
      <c r="N29" s="11"/>
      <c r="O29" s="11"/>
      <c r="P29" s="1" t="s">
        <v>132</v>
      </c>
      <c r="Q29" s="11"/>
      <c r="R29" s="11"/>
      <c r="S29" s="38"/>
      <c r="T29" s="18"/>
      <c r="U29" s="11"/>
    </row>
    <row r="30" spans="1:21" ht="16.5" customHeight="1">
      <c r="A30" s="16"/>
      <c r="B30" s="55"/>
      <c r="C30" s="55"/>
      <c r="D30" s="55"/>
      <c r="E30" s="55"/>
      <c r="F30" s="55"/>
      <c r="G30" s="55"/>
      <c r="H30" s="4"/>
      <c r="I30" s="44"/>
      <c r="J30" s="4"/>
      <c r="K30" s="4"/>
      <c r="L30" s="42" t="s">
        <v>15</v>
      </c>
      <c r="M30" s="11"/>
      <c r="N30" s="11"/>
      <c r="O30" s="11"/>
      <c r="P30" s="1" t="s">
        <v>46</v>
      </c>
      <c r="Q30" s="11"/>
      <c r="R30" s="11"/>
      <c r="S30" s="38"/>
      <c r="T30" s="19"/>
      <c r="U30" s="11"/>
    </row>
    <row r="31" spans="1:21" ht="16.5" customHeight="1">
      <c r="A31" s="16"/>
      <c r="B31" s="55"/>
      <c r="C31" s="55"/>
      <c r="D31" s="55"/>
      <c r="E31" s="55"/>
      <c r="F31" s="55"/>
      <c r="G31" s="55"/>
      <c r="H31" s="4"/>
      <c r="I31" s="39"/>
      <c r="J31" s="4"/>
      <c r="K31" s="4"/>
      <c r="L31" s="42" t="s">
        <v>16</v>
      </c>
      <c r="M31" s="11"/>
      <c r="N31" s="11"/>
      <c r="O31" s="11"/>
      <c r="P31" s="1" t="s">
        <v>47</v>
      </c>
      <c r="Q31" s="11"/>
      <c r="R31" s="11"/>
      <c r="S31" s="38"/>
      <c r="T31" s="18"/>
      <c r="U31" s="11"/>
    </row>
    <row r="32" spans="1:21" ht="17.25">
      <c r="A32" s="16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0"/>
      <c r="Q32" s="40"/>
      <c r="R32" s="105"/>
      <c r="S32" s="105"/>
      <c r="T32" s="18"/>
      <c r="U32" s="11"/>
    </row>
    <row r="33" spans="1:21" ht="17.25">
      <c r="A33" s="16"/>
      <c r="B33" s="11"/>
      <c r="C33" s="4"/>
      <c r="D33" s="4"/>
      <c r="E33" s="4"/>
      <c r="F33" s="4"/>
      <c r="G33" s="4"/>
      <c r="H33" s="108" t="s">
        <v>85</v>
      </c>
      <c r="I33" s="5"/>
      <c r="J33" s="5"/>
      <c r="K33" s="5"/>
      <c r="L33" s="49"/>
      <c r="M33" s="113"/>
      <c r="N33" s="113"/>
      <c r="O33" s="113"/>
      <c r="P33" s="108" t="s">
        <v>84</v>
      </c>
      <c r="Q33" s="103"/>
      <c r="R33" s="106"/>
      <c r="S33" s="106"/>
      <c r="T33" s="18"/>
      <c r="U33" s="11"/>
    </row>
    <row r="34" spans="1:21" ht="17.25">
      <c r="A34" s="16"/>
      <c r="B34" s="11"/>
      <c r="C34" s="4"/>
      <c r="D34" s="4"/>
      <c r="E34" s="4"/>
      <c r="F34" s="4"/>
      <c r="G34" s="4"/>
      <c r="H34" s="33"/>
      <c r="I34" s="4"/>
      <c r="J34" s="4"/>
      <c r="K34" s="4"/>
      <c r="M34" s="4"/>
      <c r="N34" s="4"/>
      <c r="O34" s="4"/>
      <c r="P34" s="33"/>
      <c r="Q34" s="40"/>
      <c r="R34" s="105"/>
      <c r="S34" s="105"/>
      <c r="T34" s="18"/>
      <c r="U34" s="11"/>
    </row>
    <row r="35" spans="1:21" ht="17.25">
      <c r="A35" s="16"/>
      <c r="B35" s="11"/>
      <c r="C35" s="4"/>
      <c r="D35" s="4"/>
      <c r="E35" s="4"/>
      <c r="F35" s="4"/>
      <c r="G35" s="4"/>
      <c r="H35" s="1" t="s">
        <v>72</v>
      </c>
      <c r="I35" s="4"/>
      <c r="J35" s="4"/>
      <c r="K35" s="4"/>
      <c r="M35" s="104"/>
      <c r="N35" s="104"/>
      <c r="O35" s="104"/>
      <c r="P35" s="1" t="s">
        <v>83</v>
      </c>
      <c r="Q35" s="140"/>
      <c r="R35" s="107"/>
      <c r="S35" s="105"/>
      <c r="T35" s="18"/>
      <c r="U35" s="11"/>
    </row>
    <row r="36" spans="1:21" ht="17.25">
      <c r="A36" s="16"/>
      <c r="B36" s="11"/>
      <c r="C36" s="4"/>
      <c r="D36" s="4"/>
      <c r="E36" s="4"/>
      <c r="F36" s="4"/>
      <c r="G36" s="4"/>
      <c r="H36" s="1" t="s">
        <v>73</v>
      </c>
      <c r="I36" s="4"/>
      <c r="J36" s="4"/>
      <c r="K36" s="4"/>
      <c r="M36" s="104"/>
      <c r="N36" s="104"/>
      <c r="O36" s="104"/>
      <c r="P36" s="1" t="s">
        <v>72</v>
      </c>
      <c r="Q36" s="140"/>
      <c r="R36" s="107"/>
      <c r="S36" s="105"/>
      <c r="T36" s="18"/>
      <c r="U36" s="11"/>
    </row>
    <row r="37" spans="1:21" ht="17.25">
      <c r="A37" s="16"/>
      <c r="B37" s="11"/>
      <c r="C37" s="4"/>
      <c r="D37" s="4"/>
      <c r="E37" s="4"/>
      <c r="F37" s="4"/>
      <c r="G37" s="4"/>
      <c r="H37" s="1" t="s">
        <v>74</v>
      </c>
      <c r="I37" s="4"/>
      <c r="J37" s="4"/>
      <c r="K37" s="4"/>
      <c r="M37" s="104"/>
      <c r="N37" s="104"/>
      <c r="O37" s="104"/>
      <c r="P37" s="1" t="s">
        <v>73</v>
      </c>
      <c r="Q37" s="140"/>
      <c r="R37" s="107"/>
      <c r="S37" s="105"/>
      <c r="T37" s="18"/>
      <c r="U37" s="11"/>
    </row>
    <row r="38" spans="1:21" ht="17.25">
      <c r="A38" s="16"/>
      <c r="B38" s="11"/>
      <c r="C38" s="4"/>
      <c r="D38" s="4"/>
      <c r="E38" s="4"/>
      <c r="F38" s="4"/>
      <c r="G38" s="4"/>
      <c r="H38" s="1" t="s">
        <v>75</v>
      </c>
      <c r="I38" s="4"/>
      <c r="J38" s="4"/>
      <c r="K38" s="4"/>
      <c r="M38" s="104"/>
      <c r="N38" s="104"/>
      <c r="O38" s="104"/>
      <c r="P38" s="1" t="s">
        <v>74</v>
      </c>
      <c r="Q38" s="140"/>
      <c r="R38" s="107"/>
      <c r="S38" s="105"/>
      <c r="T38" s="18"/>
      <c r="U38" s="11"/>
    </row>
    <row r="39" spans="1:21" ht="17.25">
      <c r="A39" s="16"/>
      <c r="B39" s="11"/>
      <c r="C39" s="4"/>
      <c r="D39" s="4"/>
      <c r="E39" s="4"/>
      <c r="F39" s="4"/>
      <c r="G39" s="4"/>
      <c r="H39" s="1" t="s">
        <v>76</v>
      </c>
      <c r="I39" s="4"/>
      <c r="J39" s="4"/>
      <c r="K39" s="4"/>
      <c r="M39" s="104"/>
      <c r="N39" s="104"/>
      <c r="O39" s="104"/>
      <c r="P39" s="1" t="s">
        <v>75</v>
      </c>
      <c r="Q39" s="140"/>
      <c r="R39" s="107"/>
      <c r="S39" s="105"/>
      <c r="T39" s="18"/>
      <c r="U39" s="11"/>
    </row>
    <row r="40" spans="1:21" ht="17.25">
      <c r="A40" s="16"/>
      <c r="B40" s="11"/>
      <c r="C40" s="4"/>
      <c r="D40" s="4"/>
      <c r="E40" s="4"/>
      <c r="F40" s="4"/>
      <c r="G40" s="4"/>
      <c r="H40" s="1" t="s">
        <v>77</v>
      </c>
      <c r="I40" s="4"/>
      <c r="J40" s="4"/>
      <c r="K40" s="4"/>
      <c r="M40" s="104"/>
      <c r="N40" s="104"/>
      <c r="O40" s="104"/>
      <c r="P40" s="1" t="s">
        <v>76</v>
      </c>
      <c r="Q40" s="140"/>
      <c r="R40" s="107"/>
      <c r="S40" s="105"/>
      <c r="T40" s="18"/>
      <c r="U40" s="11"/>
    </row>
    <row r="41" spans="1:21" ht="17.25">
      <c r="A41" s="16"/>
      <c r="B41" s="11"/>
      <c r="C41" s="4"/>
      <c r="D41" s="4"/>
      <c r="E41" s="4"/>
      <c r="F41" s="4"/>
      <c r="G41" s="4"/>
      <c r="H41" s="1" t="s">
        <v>78</v>
      </c>
      <c r="I41" s="4"/>
      <c r="J41" s="4"/>
      <c r="K41" s="4"/>
      <c r="M41" s="104"/>
      <c r="N41" s="104"/>
      <c r="O41" s="104"/>
      <c r="P41" s="1" t="s">
        <v>77</v>
      </c>
      <c r="Q41" s="140"/>
      <c r="R41" s="107"/>
      <c r="S41" s="105"/>
      <c r="T41" s="18"/>
      <c r="U41" s="11"/>
    </row>
    <row r="42" spans="1:21" ht="17.25">
      <c r="A42" s="16"/>
      <c r="B42" s="11"/>
      <c r="C42" s="4"/>
      <c r="D42" s="4"/>
      <c r="E42" s="4"/>
      <c r="F42" s="4"/>
      <c r="G42" s="4"/>
      <c r="H42" s="1" t="s">
        <v>79</v>
      </c>
      <c r="I42" s="4"/>
      <c r="J42" s="4"/>
      <c r="K42" s="4"/>
      <c r="M42" s="104"/>
      <c r="N42" s="104"/>
      <c r="O42" s="104"/>
      <c r="P42" s="1" t="s">
        <v>78</v>
      </c>
      <c r="Q42" s="140"/>
      <c r="R42" s="107"/>
      <c r="S42" s="105"/>
      <c r="T42" s="18"/>
      <c r="U42" s="11"/>
    </row>
    <row r="43" spans="1:21" ht="17.25">
      <c r="A43" s="16"/>
      <c r="B43" s="11"/>
      <c r="C43" s="4"/>
      <c r="D43" s="4"/>
      <c r="E43" s="4"/>
      <c r="F43" s="4"/>
      <c r="G43" s="4"/>
      <c r="H43" s="1" t="s">
        <v>80</v>
      </c>
      <c r="I43" s="4"/>
      <c r="J43" s="4"/>
      <c r="K43" s="4"/>
      <c r="M43" s="104"/>
      <c r="N43" s="104"/>
      <c r="O43" s="104"/>
      <c r="P43" s="1" t="s">
        <v>79</v>
      </c>
      <c r="Q43" s="140"/>
      <c r="R43" s="107"/>
      <c r="S43" s="105"/>
      <c r="T43" s="18"/>
      <c r="U43" s="11"/>
    </row>
    <row r="44" spans="1:21" ht="17.25">
      <c r="A44" s="16"/>
      <c r="B44" s="11"/>
      <c r="C44" s="4"/>
      <c r="D44" s="4"/>
      <c r="E44" s="4"/>
      <c r="F44" s="4"/>
      <c r="G44" s="4"/>
      <c r="H44" s="1" t="s">
        <v>81</v>
      </c>
      <c r="I44" s="4"/>
      <c r="J44" s="4"/>
      <c r="K44" s="4"/>
      <c r="M44" s="104"/>
      <c r="N44" s="104"/>
      <c r="O44" s="104"/>
      <c r="P44" s="1" t="s">
        <v>80</v>
      </c>
      <c r="Q44" s="140"/>
      <c r="R44" s="107"/>
      <c r="S44" s="105"/>
      <c r="T44" s="18"/>
      <c r="U44" s="11"/>
    </row>
    <row r="45" spans="1:21" ht="17.25">
      <c r="A45" s="16"/>
      <c r="B45" s="11"/>
      <c r="C45" s="4"/>
      <c r="D45" s="4"/>
      <c r="E45" s="4"/>
      <c r="F45" s="4"/>
      <c r="G45" s="4"/>
      <c r="H45" s="108" t="s">
        <v>82</v>
      </c>
      <c r="I45" s="4"/>
      <c r="J45" s="4"/>
      <c r="K45" s="4"/>
      <c r="M45" s="104"/>
      <c r="N45" s="104"/>
      <c r="O45" s="104"/>
      <c r="P45" s="1" t="s">
        <v>81</v>
      </c>
      <c r="Q45" s="140"/>
      <c r="R45" s="107"/>
      <c r="S45" s="105"/>
      <c r="T45" s="18"/>
      <c r="U45" s="11"/>
    </row>
    <row r="46" spans="1:21" ht="17.25">
      <c r="A46" s="16"/>
      <c r="B46" s="11"/>
      <c r="C46" s="4"/>
      <c r="D46" s="4"/>
      <c r="E46" s="4"/>
      <c r="F46" s="4"/>
      <c r="G46" s="4"/>
      <c r="H46" s="4"/>
      <c r="I46" s="4"/>
      <c r="J46" s="4"/>
      <c r="K46" s="4"/>
      <c r="L46" s="101"/>
      <c r="M46" s="104"/>
      <c r="N46" s="104"/>
      <c r="O46" s="104"/>
      <c r="P46" s="1" t="s">
        <v>82</v>
      </c>
      <c r="Q46" s="140"/>
      <c r="R46" s="107"/>
      <c r="S46" s="105"/>
      <c r="T46" s="18"/>
      <c r="U46" s="11"/>
    </row>
    <row r="47" spans="1:21">
      <c r="A47" s="16"/>
      <c r="B47" s="11"/>
      <c r="C47" s="4"/>
      <c r="D47" s="4"/>
      <c r="E47" s="4"/>
      <c r="F47" s="4"/>
      <c r="G47" s="4"/>
      <c r="H47" s="4"/>
      <c r="I47" s="4"/>
      <c r="J47" s="4"/>
      <c r="K47" s="4"/>
      <c r="L47" s="101"/>
      <c r="M47" s="102"/>
      <c r="N47" s="102"/>
      <c r="O47" s="102"/>
      <c r="P47" s="101"/>
      <c r="Q47" s="103"/>
      <c r="R47" s="103"/>
      <c r="S47" s="40"/>
      <c r="T47" s="18"/>
      <c r="U47" s="11"/>
    </row>
    <row r="48" spans="1:21">
      <c r="A48" s="16"/>
      <c r="B48" s="11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0"/>
      <c r="Q48" s="40"/>
      <c r="R48" s="40"/>
      <c r="S48" s="40"/>
      <c r="T48" s="18"/>
      <c r="U48" s="11"/>
    </row>
    <row r="49" spans="1:20">
      <c r="A49" s="16"/>
      <c r="B49" s="67" t="s">
        <v>162</v>
      </c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0"/>
      <c r="Q49" s="40"/>
      <c r="R49" s="40"/>
      <c r="S49" s="40"/>
      <c r="T49" s="18"/>
    </row>
    <row r="50" spans="1:20">
      <c r="A50" s="20"/>
      <c r="B50" s="142" t="s">
        <v>101</v>
      </c>
      <c r="C50" s="21"/>
      <c r="D50" s="21"/>
      <c r="E50" s="21"/>
      <c r="F50" s="21"/>
      <c r="G50" s="21"/>
      <c r="H50" s="21"/>
      <c r="I50" s="21"/>
      <c r="J50" s="21"/>
      <c r="K50" s="21"/>
      <c r="L50" s="21"/>
      <c r="M50" s="21"/>
      <c r="N50" s="21"/>
      <c r="O50" s="21"/>
      <c r="P50" s="21"/>
      <c r="Q50" s="21"/>
      <c r="R50" s="21"/>
      <c r="S50" s="21"/>
      <c r="T50" s="22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6" location="'Pob Desemp Cesante-No informa'!A1" display="No informa"/>
    <hyperlink ref="P35" location="'Pob Desemplea Cesante Total Nal'!A1" display="Cesantes Total nacional"/>
    <hyperlink ref="P33" location="'Poblacion desempleada Cesante'!A1" display="Población desempleada cesante"/>
    <hyperlink ref="H44" location="'Pob ocupada Activi Inmobiliaria'!A1" display="Actividades Inmobiliarias"/>
    <hyperlink ref="H43" location="'Pob ocupada Interme-financiera'!A1" display="Intermediación financiera"/>
    <hyperlink ref="H42" location="'Pob ocupada Trans,almace,comuni'!A1" display="Transporte, almacenamiento y comunicaciones"/>
    <hyperlink ref="H41" location="'Pob ocupada Comerci,hotel,resta'!A1" display="Comercio, hoteles y restaurantes"/>
    <hyperlink ref="H40" location="'Pob ocupada Construcción'!A1" display="Construcción"/>
    <hyperlink ref="H39" location="'Pob ocupada Electr Gas y Agua'!A1" display="Suministro de Electricidad Gas y Agua"/>
    <hyperlink ref="H38" location="'Pob ocupada Ind manufacturera'!A1" display="Industria manufacturera"/>
    <hyperlink ref="H37" location="'Pob ocupada Explot Minas-Cant'!A1" display="Explotación de Minas y Canteras"/>
    <hyperlink ref="H36" location="'Pob ocupada Agro,pesca,ganad'!A1" display="Agricultura, pesca, ganadería, caza y silvicultura"/>
    <hyperlink ref="H35" location="'Población ocupada-No informa'!A1" display="No informa"/>
    <hyperlink ref="H33" location="'Pob ocupada x Rama de actividad'!A1" display="Rama de actividad"/>
    <hyperlink ref="H45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Área_de_impresión" display="Población total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scale="62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42"/>
  <sheetViews>
    <sheetView zoomScaleNormal="100" zoomScaleSheetLayoutView="100" workbookViewId="0">
      <selection activeCell="B30" sqref="B30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0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8"/>
      <c r="K1" s="158"/>
      <c r="L1" s="14"/>
      <c r="M1" s="14"/>
      <c r="N1" s="14"/>
      <c r="O1" s="14"/>
      <c r="P1" s="14"/>
      <c r="Q1" s="14"/>
      <c r="R1" s="11"/>
      <c r="S1" s="11"/>
      <c r="T1" s="14"/>
    </row>
    <row r="2" spans="1:20">
      <c r="A2" s="16"/>
      <c r="B2" s="161"/>
      <c r="C2" s="161"/>
      <c r="D2" s="161"/>
      <c r="E2" s="161"/>
      <c r="F2" s="161"/>
      <c r="G2" s="161"/>
      <c r="H2" s="153"/>
      <c r="I2" s="153"/>
      <c r="J2" s="18"/>
      <c r="K2" s="159"/>
      <c r="L2" s="157"/>
      <c r="M2" s="157"/>
      <c r="N2" s="157"/>
      <c r="O2" s="157"/>
      <c r="P2" s="157"/>
      <c r="Q2" s="157"/>
      <c r="R2" s="11"/>
      <c r="S2" s="11"/>
      <c r="T2" s="157"/>
    </row>
    <row r="3" spans="1:20">
      <c r="A3" s="16"/>
      <c r="B3" s="161"/>
      <c r="C3" s="161"/>
      <c r="D3" s="161"/>
      <c r="E3" s="161"/>
      <c r="F3" s="161"/>
      <c r="G3" s="161"/>
      <c r="H3" s="153"/>
      <c r="I3" s="153"/>
      <c r="J3" s="18"/>
      <c r="K3" s="159"/>
      <c r="L3" s="157"/>
      <c r="M3" s="157"/>
      <c r="N3" s="157"/>
      <c r="O3" s="157"/>
      <c r="P3" s="157"/>
      <c r="Q3" s="157"/>
      <c r="R3" s="11"/>
      <c r="S3" s="11"/>
      <c r="T3" s="157"/>
    </row>
    <row r="4" spans="1:20">
      <c r="A4" s="16"/>
      <c r="B4" s="161"/>
      <c r="C4" s="161"/>
      <c r="D4" s="161"/>
      <c r="E4" s="161"/>
      <c r="F4" s="161"/>
      <c r="G4" s="161"/>
      <c r="H4" s="153"/>
      <c r="I4" s="153"/>
      <c r="J4" s="18"/>
      <c r="K4" s="159"/>
      <c r="L4" s="157"/>
      <c r="M4" s="157"/>
      <c r="N4" s="157"/>
      <c r="O4" s="157"/>
      <c r="P4" s="157"/>
      <c r="Q4" s="157"/>
      <c r="R4" s="11"/>
      <c r="S4" s="11"/>
      <c r="T4" s="11"/>
    </row>
    <row r="5" spans="1:20">
      <c r="A5" s="16"/>
      <c r="B5" s="161"/>
      <c r="C5" s="161"/>
      <c r="D5" s="161"/>
      <c r="E5" s="161"/>
      <c r="F5" s="161"/>
      <c r="G5" s="161"/>
      <c r="H5" s="153"/>
      <c r="I5" s="153"/>
      <c r="J5" s="18"/>
      <c r="K5" s="159"/>
      <c r="L5" s="157"/>
      <c r="M5" s="157"/>
      <c r="N5" s="157"/>
      <c r="O5" s="157"/>
      <c r="P5" s="157"/>
      <c r="Q5" s="157"/>
      <c r="R5" s="11"/>
      <c r="S5" s="11"/>
      <c r="T5" s="11"/>
    </row>
    <row r="6" spans="1:20">
      <c r="A6" s="16"/>
      <c r="B6" s="161"/>
      <c r="C6" s="161"/>
      <c r="D6" s="161"/>
      <c r="E6" s="161"/>
      <c r="F6" s="161"/>
      <c r="G6" s="161"/>
      <c r="H6" s="153"/>
      <c r="I6" s="153"/>
      <c r="J6" s="18"/>
      <c r="K6" s="159"/>
      <c r="L6" s="157"/>
      <c r="M6" s="157"/>
      <c r="N6" s="157"/>
      <c r="O6" s="157"/>
      <c r="P6" s="157"/>
      <c r="Q6" s="157"/>
      <c r="R6" s="11"/>
      <c r="S6" s="11"/>
      <c r="T6" s="11"/>
    </row>
    <row r="7" spans="1:20">
      <c r="A7" s="16"/>
      <c r="B7" s="161"/>
      <c r="C7" s="161"/>
      <c r="D7" s="161"/>
      <c r="E7" s="161"/>
      <c r="F7" s="161"/>
      <c r="G7" s="161"/>
      <c r="H7" s="153"/>
      <c r="I7" s="153"/>
      <c r="J7" s="18"/>
      <c r="K7" s="159"/>
      <c r="L7" s="157"/>
      <c r="M7" s="157"/>
      <c r="N7" s="157"/>
      <c r="O7" s="157"/>
      <c r="P7" s="157"/>
      <c r="Q7" s="157"/>
      <c r="R7" s="11"/>
      <c r="S7" s="11"/>
      <c r="T7" s="11"/>
    </row>
    <row r="8" spans="1:20">
      <c r="A8" s="16"/>
      <c r="B8" s="167" t="s">
        <v>111</v>
      </c>
      <c r="C8" s="167"/>
      <c r="D8" s="167"/>
      <c r="E8" s="167"/>
      <c r="F8" s="167"/>
      <c r="G8" s="167"/>
      <c r="H8" s="167"/>
      <c r="I8" s="10"/>
      <c r="J8" s="18"/>
      <c r="K8" s="11"/>
    </row>
    <row r="9" spans="1:20" ht="15.75" customHeight="1">
      <c r="A9" s="16"/>
      <c r="B9" s="167" t="s">
        <v>67</v>
      </c>
      <c r="C9" s="167"/>
      <c r="D9" s="167"/>
      <c r="E9" s="167"/>
      <c r="F9" s="167"/>
      <c r="G9" s="167"/>
      <c r="H9" s="167"/>
      <c r="I9" s="3"/>
      <c r="J9" s="18"/>
      <c r="K9" s="11"/>
    </row>
    <row r="10" spans="1:20" ht="12" customHeight="1">
      <c r="A10" s="16"/>
      <c r="B10" s="11"/>
      <c r="C10" s="94"/>
      <c r="D10" s="94"/>
      <c r="E10" s="94"/>
      <c r="F10" s="94"/>
      <c r="G10" s="94"/>
      <c r="H10" s="94"/>
      <c r="I10" s="94"/>
      <c r="J10" s="18"/>
      <c r="K10" s="11"/>
    </row>
    <row r="11" spans="1:20">
      <c r="A11" s="16"/>
      <c r="B11" s="11"/>
      <c r="C11" s="8"/>
      <c r="D11" s="8"/>
      <c r="E11" s="8"/>
      <c r="F11" s="8"/>
      <c r="G11" s="8"/>
      <c r="H11" s="8"/>
      <c r="I11" s="79"/>
      <c r="J11" s="18"/>
      <c r="K11" s="11"/>
    </row>
    <row r="12" spans="1:20">
      <c r="A12" s="16"/>
      <c r="B12" s="11"/>
      <c r="C12" s="8"/>
      <c r="D12" s="8"/>
      <c r="E12" s="8"/>
      <c r="F12" s="8"/>
      <c r="G12" s="8"/>
      <c r="H12" s="8"/>
      <c r="I12" s="79"/>
      <c r="J12" s="18"/>
      <c r="K12" s="11"/>
      <c r="L12" s="23"/>
      <c r="M12" s="32"/>
    </row>
    <row r="13" spans="1:20">
      <c r="A13" s="16"/>
      <c r="B13" s="11"/>
      <c r="C13" s="8"/>
      <c r="D13" s="8"/>
      <c r="E13" s="8"/>
      <c r="F13" s="8"/>
      <c r="G13" s="8"/>
      <c r="H13" s="8"/>
      <c r="I13" s="79"/>
      <c r="J13" s="18"/>
      <c r="K13" s="11"/>
      <c r="L13" s="23"/>
      <c r="M13" s="32"/>
    </row>
    <row r="14" spans="1:20">
      <c r="A14" s="16"/>
      <c r="B14" s="11"/>
      <c r="C14" s="8"/>
      <c r="D14" s="8"/>
      <c r="E14" s="8"/>
      <c r="F14" s="8"/>
      <c r="G14" s="8"/>
      <c r="H14" s="8"/>
      <c r="I14" s="79"/>
      <c r="J14" s="18"/>
      <c r="K14" s="11"/>
    </row>
    <row r="15" spans="1:20">
      <c r="A15" s="16"/>
      <c r="B15" s="11"/>
      <c r="C15" s="8"/>
      <c r="D15" s="8"/>
      <c r="E15" s="8"/>
      <c r="F15" s="8"/>
      <c r="G15" s="8"/>
      <c r="H15" s="8"/>
      <c r="I15" s="79"/>
      <c r="J15" s="18"/>
      <c r="K15" s="11"/>
    </row>
    <row r="16" spans="1:20">
      <c r="A16" s="16"/>
      <c r="B16" s="11"/>
      <c r="C16" s="8"/>
      <c r="D16" s="8"/>
      <c r="E16" s="8"/>
      <c r="F16" s="8"/>
      <c r="G16" s="8"/>
      <c r="H16" s="8"/>
      <c r="I16" s="79"/>
      <c r="J16" s="18"/>
      <c r="K16" s="11"/>
    </row>
    <row r="17" spans="1:12">
      <c r="A17" s="16"/>
      <c r="B17" s="11"/>
      <c r="C17" s="8"/>
      <c r="D17" s="8"/>
      <c r="E17" s="8"/>
      <c r="F17" s="8"/>
      <c r="G17" s="8"/>
      <c r="H17" s="8"/>
      <c r="I17" s="79"/>
      <c r="J17" s="18"/>
      <c r="K17" s="11"/>
    </row>
    <row r="18" spans="1:12">
      <c r="A18" s="16"/>
      <c r="B18" s="11"/>
      <c r="C18" s="8"/>
      <c r="D18" s="8"/>
      <c r="E18" s="8"/>
      <c r="F18" s="8"/>
      <c r="G18" s="8"/>
      <c r="H18" s="8"/>
      <c r="I18" s="79"/>
      <c r="J18" s="18"/>
      <c r="K18" s="11"/>
    </row>
    <row r="19" spans="1:12">
      <c r="A19" s="16"/>
      <c r="B19" s="11"/>
      <c r="C19" s="8"/>
      <c r="D19" s="8"/>
      <c r="E19" s="8"/>
      <c r="F19" s="8"/>
      <c r="G19" s="8"/>
      <c r="H19" s="8"/>
      <c r="I19" s="79"/>
      <c r="J19" s="18"/>
      <c r="K19" s="11"/>
    </row>
    <row r="20" spans="1:12">
      <c r="A20" s="16"/>
      <c r="B20" s="11"/>
      <c r="C20" s="8"/>
      <c r="D20" s="8"/>
      <c r="E20" s="8"/>
      <c r="F20" s="8"/>
      <c r="G20" s="8"/>
      <c r="H20" s="8"/>
      <c r="I20" s="79"/>
      <c r="J20" s="18"/>
      <c r="K20" s="11"/>
    </row>
    <row r="21" spans="1:12">
      <c r="A21" s="16"/>
      <c r="B21" s="11"/>
      <c r="C21" s="8"/>
      <c r="D21" s="8"/>
      <c r="E21" s="8"/>
      <c r="F21" s="8"/>
      <c r="G21" s="8"/>
      <c r="H21" s="8"/>
      <c r="I21" s="79"/>
      <c r="J21" s="18"/>
      <c r="K21" s="11"/>
    </row>
    <row r="22" spans="1:12">
      <c r="A22" s="16"/>
      <c r="B22" s="11"/>
      <c r="C22" s="8"/>
      <c r="D22" s="8"/>
      <c r="E22" s="8"/>
      <c r="F22" s="8"/>
      <c r="G22" s="8"/>
      <c r="H22" s="8"/>
      <c r="I22" s="79"/>
      <c r="J22" s="18"/>
      <c r="K22" s="11"/>
    </row>
    <row r="23" spans="1:12">
      <c r="A23" s="16"/>
      <c r="B23" s="11"/>
      <c r="C23" s="8"/>
      <c r="D23" s="8"/>
      <c r="E23" s="8"/>
      <c r="F23" s="8"/>
      <c r="G23" s="8"/>
      <c r="H23" s="8"/>
      <c r="I23" s="79"/>
      <c r="J23" s="18"/>
      <c r="K23" s="11"/>
    </row>
    <row r="24" spans="1:12">
      <c r="A24" s="16"/>
      <c r="B24" s="11"/>
      <c r="C24" s="8"/>
      <c r="D24" s="8"/>
      <c r="E24" s="8"/>
      <c r="F24" s="8"/>
      <c r="G24" s="8"/>
      <c r="H24" s="8"/>
      <c r="I24" s="79"/>
      <c r="J24" s="18"/>
      <c r="K24" s="11"/>
    </row>
    <row r="25" spans="1:12" ht="14.25" customHeight="1">
      <c r="A25" s="16"/>
      <c r="B25" s="12"/>
      <c r="C25" s="4"/>
      <c r="D25" s="4"/>
      <c r="E25" s="4"/>
      <c r="F25" s="4"/>
      <c r="G25" s="24"/>
      <c r="H25" s="24"/>
      <c r="I25" s="24"/>
      <c r="J25" s="18"/>
      <c r="K25" s="11"/>
    </row>
    <row r="26" spans="1:12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tr">
        <f>IF(F26="","",1)</f>
        <v/>
      </c>
    </row>
    <row r="27" spans="1:12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tr">
        <f>IF(F27="","",1)</f>
        <v/>
      </c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tr">
        <f>IF(F28="","",1)</f>
        <v/>
      </c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  <c r="K29" s="11"/>
      <c r="L29" s="9" t="str">
        <f>IF(F29="","",1)</f>
        <v/>
      </c>
    </row>
    <row r="30" spans="1:12">
      <c r="A30" s="16"/>
      <c r="B30" s="67" t="s">
        <v>158</v>
      </c>
      <c r="C30" s="4"/>
      <c r="D30" s="4"/>
      <c r="E30" s="4"/>
      <c r="F30" s="5"/>
      <c r="G30" s="8"/>
      <c r="H30" s="8"/>
      <c r="I30" s="8"/>
      <c r="J30" s="18"/>
      <c r="K30" s="11"/>
    </row>
    <row r="31" spans="1:12">
      <c r="A31" s="16"/>
      <c r="B31" s="67" t="s">
        <v>159</v>
      </c>
      <c r="C31" s="4"/>
      <c r="D31" s="4"/>
      <c r="E31" s="4"/>
      <c r="F31" s="5"/>
      <c r="G31" s="8"/>
      <c r="H31" s="8"/>
      <c r="I31" s="8"/>
      <c r="J31" s="18"/>
      <c r="K31" s="11"/>
    </row>
    <row r="32" spans="1:12">
      <c r="A32" s="20"/>
      <c r="B32" s="84" t="s">
        <v>160</v>
      </c>
      <c r="C32" s="87"/>
      <c r="D32" s="87"/>
      <c r="E32" s="87"/>
      <c r="F32" s="87"/>
      <c r="G32" s="87"/>
      <c r="H32" s="88"/>
      <c r="I32" s="88"/>
      <c r="J32" s="89"/>
      <c r="K32" s="11"/>
      <c r="L32" s="56"/>
    </row>
    <row r="33" spans="2:12">
      <c r="K33" s="56"/>
      <c r="L33" s="56"/>
    </row>
    <row r="34" spans="2:12">
      <c r="B34" s="23"/>
      <c r="C34" s="23"/>
      <c r="D34" s="23"/>
      <c r="E34" s="23"/>
      <c r="F34" s="57"/>
      <c r="G34" s="57"/>
      <c r="H34" s="56"/>
      <c r="I34" s="56"/>
      <c r="J34" s="56"/>
      <c r="K34" s="56"/>
      <c r="L34" s="56"/>
    </row>
    <row r="35" spans="2:12">
      <c r="B35" s="57"/>
      <c r="C35" s="57"/>
      <c r="D35" s="57"/>
      <c r="E35" s="57"/>
      <c r="F35" s="57"/>
      <c r="G35" s="57"/>
      <c r="H35" s="56"/>
      <c r="I35" s="56"/>
      <c r="J35" s="56"/>
      <c r="K35" s="56"/>
      <c r="L35" s="56"/>
    </row>
    <row r="36" spans="2:12">
      <c r="B36" s="57"/>
      <c r="C36" s="57"/>
      <c r="D36" s="57"/>
      <c r="E36" s="57"/>
      <c r="F36" s="57"/>
      <c r="G36" s="57"/>
      <c r="H36" s="56"/>
      <c r="I36" s="56"/>
      <c r="J36" s="56"/>
      <c r="K36" s="56"/>
      <c r="L36" s="56"/>
    </row>
    <row r="37" spans="2:12">
      <c r="B37" s="57"/>
      <c r="C37" s="57"/>
      <c r="D37" s="57"/>
      <c r="E37" s="57"/>
      <c r="F37" s="57"/>
      <c r="G37" s="57"/>
      <c r="H37" s="56"/>
      <c r="I37" s="56"/>
      <c r="J37" s="56"/>
      <c r="K37" s="56"/>
      <c r="L37" s="56"/>
    </row>
    <row r="38" spans="2:12">
      <c r="B38" s="56"/>
      <c r="C38" s="56"/>
      <c r="D38" s="56"/>
      <c r="E38" s="56"/>
      <c r="F38" s="56"/>
      <c r="G38" s="56"/>
      <c r="H38" s="56"/>
      <c r="I38" s="56"/>
      <c r="J38" s="56"/>
      <c r="K38" s="56"/>
      <c r="L38" s="56"/>
    </row>
    <row r="39" spans="2:12">
      <c r="B39" s="56"/>
      <c r="C39" s="56"/>
      <c r="D39" s="56"/>
      <c r="E39" s="56"/>
      <c r="F39" s="56"/>
      <c r="G39" s="56"/>
      <c r="H39" s="56"/>
      <c r="I39" s="56"/>
      <c r="J39" s="56"/>
      <c r="K39" s="56"/>
      <c r="L39" s="56"/>
    </row>
    <row r="40" spans="2:12">
      <c r="B40" s="56"/>
      <c r="C40" s="56"/>
      <c r="D40" s="56"/>
      <c r="E40" s="56"/>
      <c r="F40" s="56"/>
      <c r="G40" s="56"/>
      <c r="H40" s="56"/>
      <c r="I40" s="56"/>
      <c r="J40" s="56"/>
      <c r="K40" s="56"/>
      <c r="L40" s="56"/>
    </row>
    <row r="41" spans="2:12">
      <c r="B41" s="56"/>
      <c r="C41" s="56"/>
      <c r="D41" s="56"/>
      <c r="E41" s="56"/>
      <c r="F41" s="56"/>
      <c r="G41" s="56"/>
      <c r="H41" s="56"/>
      <c r="I41" s="56"/>
      <c r="J41" s="56"/>
      <c r="K41" s="56"/>
      <c r="L41" s="56"/>
    </row>
    <row r="42" spans="2:12">
      <c r="B42" s="56"/>
      <c r="C42" s="56"/>
      <c r="D42" s="56"/>
      <c r="E42" s="56"/>
      <c r="F42" s="56"/>
      <c r="G42" s="56"/>
      <c r="H42" s="56"/>
      <c r="I42" s="56"/>
      <c r="J42" s="56"/>
      <c r="K42" s="56"/>
      <c r="L42" s="56"/>
    </row>
  </sheetData>
  <mergeCells count="2">
    <mergeCell ref="B9:H9"/>
    <mergeCell ref="B8:H8"/>
  </mergeCells>
  <printOptions horizontalCentered="1" verticalCentered="1"/>
  <pageMargins left="0.82622047244094488" right="0.23622047244094491" top="0.74803149606299213" bottom="0.74803149606299213" header="0.31496062992125984" footer="0.31496062992125984"/>
  <pageSetup paperSize="9" orientation="landscape" horizontalDpi="300" verticalDpi="300" r:id="rId1"/>
  <headerFooter alignWithMargins="0">
    <oddFooter>&amp;C&amp;"-,Negrita"&amp;12&amp;K004559Página 1</oddFooter>
  </headerFooter>
  <colBreaks count="1" manualBreakCount="1">
    <brk id="10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 codeName="Hoja2">
    <tabColor rgb="FF53722D"/>
  </sheetPr>
  <dimension ref="A1:V52"/>
  <sheetViews>
    <sheetView zoomScaleNormal="100" zoomScaleSheetLayoutView="100" workbookViewId="0">
      <pane ySplit="11" topLeftCell="A30" activePane="bottomLeft" state="frozen"/>
      <selection activeCell="I13" sqref="I13"/>
      <selection pane="bottomLeft" activeCell="D24" sqref="D24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>
      <c r="A1" s="13"/>
      <c r="B1" s="14"/>
      <c r="C1" s="14"/>
      <c r="D1" s="14"/>
      <c r="E1" s="14"/>
      <c r="F1" s="14"/>
      <c r="G1" s="80"/>
      <c r="H1" s="14"/>
      <c r="I1" s="14"/>
      <c r="J1" s="15"/>
      <c r="K1" s="11"/>
    </row>
    <row r="2" spans="1:22">
      <c r="A2" s="16"/>
      <c r="B2" s="161"/>
      <c r="C2" s="161"/>
      <c r="D2" s="161"/>
      <c r="E2" s="161"/>
      <c r="F2" s="161"/>
      <c r="G2" s="11"/>
      <c r="H2" s="10"/>
      <c r="I2" s="10"/>
      <c r="J2" s="17"/>
      <c r="K2" s="11"/>
    </row>
    <row r="3" spans="1:22">
      <c r="A3" s="16"/>
      <c r="B3" s="161"/>
      <c r="C3" s="161"/>
      <c r="D3" s="161"/>
      <c r="E3" s="161"/>
      <c r="F3" s="161"/>
      <c r="G3" s="11"/>
      <c r="H3" s="10"/>
      <c r="I3" s="10"/>
      <c r="J3" s="17"/>
      <c r="K3" s="11"/>
    </row>
    <row r="4" spans="1:22">
      <c r="A4" s="16"/>
      <c r="B4" s="161"/>
      <c r="C4" s="161"/>
      <c r="D4" s="161"/>
      <c r="E4" s="161"/>
      <c r="F4" s="161"/>
      <c r="G4" s="11"/>
      <c r="H4" s="10"/>
      <c r="I4" s="10"/>
      <c r="J4" s="18"/>
      <c r="K4" s="11"/>
    </row>
    <row r="5" spans="1:22">
      <c r="A5" s="16"/>
      <c r="B5" s="161"/>
      <c r="C5" s="161"/>
      <c r="D5" s="161"/>
      <c r="E5" s="161"/>
      <c r="F5" s="161"/>
      <c r="G5" s="161"/>
      <c r="H5" s="10"/>
      <c r="I5" s="10"/>
      <c r="J5" s="18"/>
      <c r="K5" s="11"/>
    </row>
    <row r="6" spans="1:22">
      <c r="A6" s="16"/>
      <c r="B6" s="161"/>
      <c r="C6" s="161"/>
      <c r="D6" s="161"/>
      <c r="E6" s="161"/>
      <c r="F6" s="161"/>
      <c r="G6" s="161"/>
      <c r="H6" s="10"/>
      <c r="I6" s="10"/>
      <c r="J6" s="18"/>
      <c r="K6" s="11"/>
    </row>
    <row r="7" spans="1:22">
      <c r="A7" s="16"/>
      <c r="B7" s="161"/>
      <c r="C7" s="167" t="s">
        <v>94</v>
      </c>
      <c r="D7" s="167"/>
      <c r="E7" s="167"/>
      <c r="F7" s="167"/>
      <c r="G7" s="167"/>
      <c r="H7" s="167"/>
      <c r="I7" s="167"/>
      <c r="J7" s="18"/>
      <c r="K7" s="11"/>
    </row>
    <row r="8" spans="1:22">
      <c r="A8" s="16"/>
      <c r="B8" s="161"/>
      <c r="C8" s="167" t="s">
        <v>168</v>
      </c>
      <c r="D8" s="167"/>
      <c r="E8" s="167"/>
      <c r="F8" s="167"/>
      <c r="G8" s="167"/>
      <c r="H8" s="167"/>
      <c r="I8" s="167"/>
      <c r="J8" s="18"/>
      <c r="K8" s="11"/>
    </row>
    <row r="9" spans="1:22">
      <c r="A9" s="16"/>
      <c r="B9" s="10"/>
      <c r="C9" s="77"/>
      <c r="D9" s="77"/>
      <c r="E9" s="77"/>
      <c r="F9" s="77"/>
      <c r="G9" s="10"/>
      <c r="H9" s="10"/>
      <c r="I9" s="10"/>
      <c r="J9" s="18"/>
      <c r="K9" s="11"/>
    </row>
    <row r="10" spans="1:22" ht="15.75" customHeight="1">
      <c r="A10" s="16"/>
      <c r="B10" s="11"/>
      <c r="C10" s="168" t="s">
        <v>1</v>
      </c>
      <c r="D10" s="168"/>
      <c r="E10" s="168"/>
      <c r="F10" s="168"/>
      <c r="G10" s="168"/>
      <c r="H10" s="168"/>
      <c r="I10" s="168"/>
      <c r="J10" s="18"/>
      <c r="K10" s="11"/>
    </row>
    <row r="11" spans="1:22">
      <c r="A11" s="16"/>
      <c r="B11" s="11"/>
      <c r="C11" s="155">
        <v>2006</v>
      </c>
      <c r="D11" s="160">
        <v>2007</v>
      </c>
      <c r="E11" s="160">
        <v>2008</v>
      </c>
      <c r="F11" s="160">
        <v>2009</v>
      </c>
      <c r="G11" s="160">
        <v>2010</v>
      </c>
      <c r="H11" s="160">
        <v>2011</v>
      </c>
      <c r="I11" s="160">
        <v>2012</v>
      </c>
      <c r="J11" s="18"/>
      <c r="K11" s="11"/>
      <c r="M11" s="2"/>
    </row>
    <row r="12" spans="1:22" ht="12" customHeight="1">
      <c r="A12" s="16"/>
      <c r="B12" s="11"/>
      <c r="C12" s="77"/>
      <c r="D12" s="77"/>
      <c r="E12" s="77"/>
      <c r="F12" s="77"/>
      <c r="G12" s="77"/>
      <c r="H12" s="77"/>
      <c r="I12" s="77"/>
      <c r="J12" s="18"/>
      <c r="K12" s="11"/>
    </row>
    <row r="13" spans="1:22">
      <c r="A13" s="16"/>
      <c r="B13" s="11" t="s">
        <v>20</v>
      </c>
      <c r="C13" s="27">
        <f>+'[4]Resumen Bogotá'!X6</f>
        <v>78.745252874520205</v>
      </c>
      <c r="D13" s="27">
        <f>+'[4]Resumen Bogotá'!Y6</f>
        <v>79.199077682842997</v>
      </c>
      <c r="E13" s="27">
        <f>+'[4]Resumen Bogotá'!Z6</f>
        <v>79.605497004337792</v>
      </c>
      <c r="F13" s="27">
        <f>+'[4]Resumen Bogotá'!AA6</f>
        <v>79.983951791154723</v>
      </c>
      <c r="G13" s="27">
        <f>+'[4]Resumen Bogotá'!AB6</f>
        <v>80.330822996634907</v>
      </c>
      <c r="H13" s="27">
        <f>+'[4]Resumen Bogotá'!AC6</f>
        <v>80.646864986253377</v>
      </c>
      <c r="I13" s="164">
        <f>+'[4]Resumen Bogotá'!AD6</f>
        <v>80.933394621253285</v>
      </c>
      <c r="J13" s="18"/>
      <c r="K13" s="11"/>
      <c r="L13" s="96"/>
      <c r="M13" s="96"/>
      <c r="N13" s="96"/>
      <c r="O13" s="96"/>
      <c r="P13" s="96"/>
      <c r="Q13" s="96"/>
      <c r="R13" s="96"/>
      <c r="S13" s="96"/>
      <c r="T13" s="96"/>
      <c r="U13" s="96"/>
      <c r="V13" s="96"/>
    </row>
    <row r="14" spans="1:22">
      <c r="A14" s="16"/>
      <c r="B14" s="11" t="s">
        <v>28</v>
      </c>
      <c r="C14" s="27">
        <f>+'[4]Resumen Bogotá'!X7</f>
        <v>66.921926042544627</v>
      </c>
      <c r="D14" s="27">
        <f>+'[4]Resumen Bogotá'!Y7</f>
        <v>63.927060534836791</v>
      </c>
      <c r="E14" s="27">
        <f>+'[4]Resumen Bogotá'!Z7</f>
        <v>66.189235243359818</v>
      </c>
      <c r="F14" s="27">
        <f>+'[4]Resumen Bogotá'!AA7</f>
        <v>65.814080089276402</v>
      </c>
      <c r="G14" s="27">
        <f>+'[4]Resumen Bogotá'!AB7</f>
        <v>67.201338687964068</v>
      </c>
      <c r="H14" s="27">
        <f>+'[4]Resumen Bogotá'!AC7</f>
        <v>69.853719626449603</v>
      </c>
      <c r="I14" s="164">
        <f>+'[4]Resumen Bogotá'!AD7</f>
        <v>71.38587691188529</v>
      </c>
      <c r="J14" s="18"/>
      <c r="K14" s="11"/>
      <c r="L14" s="23"/>
      <c r="M14" s="32"/>
    </row>
    <row r="15" spans="1:22">
      <c r="A15" s="16"/>
      <c r="B15" s="11" t="s">
        <v>27</v>
      </c>
      <c r="C15" s="27">
        <f>+'[4]Resumen Bogotá'!X8</f>
        <v>58.604349441847049</v>
      </c>
      <c r="D15" s="27">
        <f>+'[4]Resumen Bogotá'!Y8</f>
        <v>56.56134613635129</v>
      </c>
      <c r="E15" s="27">
        <f>+'[4]Resumen Bogotá'!Z8</f>
        <v>58.787983658590981</v>
      </c>
      <c r="F15" s="27">
        <f>+'[4]Resumen Bogotá'!AA8</f>
        <v>57.651468555221584</v>
      </c>
      <c r="G15" s="27">
        <f>+'[4]Resumen Bogotá'!AB8</f>
        <v>58.604075790250135</v>
      </c>
      <c r="H15" s="27">
        <f>+'[4]Resumen Bogotá'!AC8</f>
        <v>61.678947073486434</v>
      </c>
      <c r="I15" s="164">
        <f>+'[4]Resumen Bogotá'!AD8</f>
        <v>63.762215260364464</v>
      </c>
      <c r="J15" s="18"/>
      <c r="K15" s="11"/>
      <c r="M15" s="32"/>
    </row>
    <row r="16" spans="1:22">
      <c r="A16" s="16"/>
      <c r="B16" s="97" t="s">
        <v>29</v>
      </c>
      <c r="C16" s="27">
        <f>+'[4]Resumen Bogotá'!X9</f>
        <v>12.428767294945056</v>
      </c>
      <c r="D16" s="27">
        <f>+'[4]Resumen Bogotá'!Y9</f>
        <v>11.522069611239177</v>
      </c>
      <c r="E16" s="27">
        <f>+'[4]Resumen Bogotá'!Z9</f>
        <v>11.181947728991396</v>
      </c>
      <c r="F16" s="27">
        <f>+'[4]Resumen Bogotá'!AA9</f>
        <v>12.402539559211483</v>
      </c>
      <c r="G16" s="27">
        <f>+'[4]Resumen Bogotá'!AB9</f>
        <v>12.793282675845417</v>
      </c>
      <c r="H16" s="27">
        <f>+'[4]Resumen Bogotá'!AC9</f>
        <v>11.702701869962921</v>
      </c>
      <c r="I16" s="164">
        <f>+'[4]Resumen Bogotá'!AD9</f>
        <v>10.679509703202307</v>
      </c>
      <c r="J16" s="18"/>
      <c r="K16" s="11"/>
    </row>
    <row r="17" spans="1:12">
      <c r="A17" s="16"/>
      <c r="B17" s="11" t="s">
        <v>30</v>
      </c>
      <c r="C17" s="27">
        <f>+'[4]Resumen Bogotá'!X10</f>
        <v>11.650147640754449</v>
      </c>
      <c r="D17" s="27">
        <f>+'[4]Resumen Bogotá'!Y10</f>
        <v>10.86616301653974</v>
      </c>
      <c r="E17" s="27">
        <f>+'[4]Resumen Bogotá'!Z10</f>
        <v>10.617838763205127</v>
      </c>
      <c r="F17" s="27">
        <f>+'[4]Resumen Bogotá'!AA10</f>
        <v>11.914394688142851</v>
      </c>
      <c r="G17" s="27">
        <f>+'[4]Resumen Bogotá'!AB10</f>
        <v>12.09179851879988</v>
      </c>
      <c r="H17" s="27">
        <f>+'[4]Resumen Bogotá'!AC10</f>
        <v>11.351771518191246</v>
      </c>
      <c r="I17" s="164">
        <f>+'[4]Resumen Bogotá'!AD10</f>
        <v>10.11544947045809</v>
      </c>
      <c r="J17" s="18"/>
      <c r="K17" s="11"/>
    </row>
    <row r="18" spans="1:12">
      <c r="A18" s="16"/>
      <c r="B18" s="11" t="s">
        <v>31</v>
      </c>
      <c r="C18" s="27">
        <f>+'[4]Resumen Bogotá'!X11</f>
        <v>0.77861965419060586</v>
      </c>
      <c r="D18" s="27">
        <f>+'[4]Resumen Bogotá'!Y11</f>
        <v>0.65589718278945675</v>
      </c>
      <c r="E18" s="27">
        <f>+'[4]Resumen Bogotá'!Z11</f>
        <v>0.56412678631906998</v>
      </c>
      <c r="F18" s="27">
        <f>+'[4]Resumen Bogotá'!AA11</f>
        <v>0.48814487106863386</v>
      </c>
      <c r="G18" s="27">
        <f>+'[4]Resumen Bogotá'!AB11</f>
        <v>0.70148415704553457</v>
      </c>
      <c r="H18" s="27">
        <f>+'[4]Resumen Bogotá'!AC11</f>
        <v>0.35093035177167786</v>
      </c>
      <c r="I18" s="164">
        <f>+'[4]Resumen Bogotá'!AD11</f>
        <v>0.56406023274421668</v>
      </c>
      <c r="J18" s="18"/>
      <c r="K18" s="11"/>
    </row>
    <row r="19" spans="1:12">
      <c r="A19" s="16"/>
      <c r="B19" s="11" t="s">
        <v>17</v>
      </c>
      <c r="C19" s="27">
        <f>+'[4]Resumen Bogotá'!X12</f>
        <v>31.846438927035216</v>
      </c>
      <c r="D19" s="27">
        <f>+'[4]Resumen Bogotá'!Y12</f>
        <v>28.622587680412199</v>
      </c>
      <c r="E19" s="27">
        <f>+'[4]Resumen Bogotá'!Z12</f>
        <v>33.220761027635277</v>
      </c>
      <c r="F19" s="27">
        <f>+'[4]Resumen Bogotá'!AA12</f>
        <v>23.346577233353539</v>
      </c>
      <c r="G19" s="27">
        <f>+'[4]Resumen Bogotá'!AB12</f>
        <v>29.765073097737886</v>
      </c>
      <c r="H19" s="27">
        <f>+'[4]Resumen Bogotá'!AC12</f>
        <v>33.560305118790616</v>
      </c>
      <c r="I19" s="164">
        <f>+'[4]Resumen Bogotá'!AD12</f>
        <v>32.182274853345113</v>
      </c>
      <c r="J19" s="18"/>
      <c r="K19" s="11"/>
    </row>
    <row r="20" spans="1:12">
      <c r="A20" s="16"/>
      <c r="B20" s="11" t="s">
        <v>10</v>
      </c>
      <c r="C20" s="27">
        <f>+'[4]Resumen Bogotá'!X13</f>
        <v>13.445007548429059</v>
      </c>
      <c r="D20" s="27">
        <f>+'[4]Resumen Bogotá'!Y13</f>
        <v>8.5451766031965111</v>
      </c>
      <c r="E20" s="27">
        <f>+'[4]Resumen Bogotá'!Z13</f>
        <v>11.101969177784673</v>
      </c>
      <c r="F20" s="27">
        <f>+'[4]Resumen Bogotá'!AA13</f>
        <v>5.7058078771687972</v>
      </c>
      <c r="G20" s="27">
        <f>+'[4]Resumen Bogotá'!AB13</f>
        <v>8.3363085638144288</v>
      </c>
      <c r="H20" s="27">
        <f>+'[4]Resumen Bogotá'!AC13</f>
        <v>11.755232864526871</v>
      </c>
      <c r="I20" s="164">
        <f>+'[4]Resumen Bogotá'!AD13</f>
        <v>11.086990162009677</v>
      </c>
      <c r="J20" s="18"/>
      <c r="K20" s="11"/>
    </row>
    <row r="21" spans="1:12">
      <c r="A21" s="16"/>
      <c r="B21" s="11" t="s">
        <v>19</v>
      </c>
      <c r="C21" s="27">
        <f>+'[4]Resumen Bogotá'!X14</f>
        <v>3.082577381151832</v>
      </c>
      <c r="D21" s="27">
        <f>+'[4]Resumen Bogotá'!Y14</f>
        <v>19.82000475113216</v>
      </c>
      <c r="E21" s="27">
        <f>+'[4]Resumen Bogotá'!Z14</f>
        <v>23.135132476504292</v>
      </c>
      <c r="F21" s="27">
        <f>+'[4]Resumen Bogotá'!AA14</f>
        <v>15.541814087636505</v>
      </c>
      <c r="G21" s="27">
        <f>+'[4]Resumen Bogotá'!AB14</f>
        <v>20.912105130029541</v>
      </c>
      <c r="H21" s="27">
        <f>+'[4]Resumen Bogotá'!AC14</f>
        <v>21.66855233327496</v>
      </c>
      <c r="I21" s="164">
        <f>+'[4]Resumen Bogotá'!AD14</f>
        <v>19.61987782494506</v>
      </c>
      <c r="J21" s="18"/>
      <c r="K21" s="11"/>
    </row>
    <row r="22" spans="1:12">
      <c r="A22" s="16"/>
      <c r="B22" s="11" t="s">
        <v>11</v>
      </c>
      <c r="C22" s="27">
        <f>+'[4]Resumen Bogotá'!X15</f>
        <v>24.87366422182329</v>
      </c>
      <c r="D22" s="27">
        <f>+'[4]Resumen Bogotá'!Y15</f>
        <v>24.321664823814697</v>
      </c>
      <c r="E22" s="27">
        <f>+'[4]Resumen Bogotá'!Z15</f>
        <v>27.887770561353019</v>
      </c>
      <c r="F22" s="27">
        <f>+'[4]Resumen Bogotá'!AA15</f>
        <v>20.401263363470129</v>
      </c>
      <c r="G22" s="27">
        <f>+'[4]Resumen Bogotá'!AB15</f>
        <v>25.100379179255427</v>
      </c>
      <c r="H22" s="27">
        <f>+'[4]Resumen Bogotá'!AC15</f>
        <v>28.151584287222022</v>
      </c>
      <c r="I22" s="164">
        <f>+'[4]Resumen Bogotá'!AD15</f>
        <v>26.823706480202748</v>
      </c>
      <c r="J22" s="18"/>
      <c r="K22" s="11"/>
    </row>
    <row r="23" spans="1:12">
      <c r="A23" s="16"/>
      <c r="B23" s="11" t="s">
        <v>18</v>
      </c>
      <c r="C23" s="27">
        <f>+'[4]Resumen Bogotá'!X16</f>
        <v>10.829363274287742</v>
      </c>
      <c r="D23" s="27">
        <f>+'[4]Resumen Bogotá'!Y16</f>
        <v>8.1192782646245085</v>
      </c>
      <c r="E23" s="27">
        <f>+'[4]Resumen Bogotá'!Z16</f>
        <v>13.340940918785682</v>
      </c>
      <c r="F23" s="27">
        <f>+'[4]Resumen Bogotá'!AA16</f>
        <v>10.385429571265909</v>
      </c>
      <c r="G23" s="27">
        <f>+'[4]Resumen Bogotá'!AB16</f>
        <v>13.908136597801843</v>
      </c>
      <c r="H23" s="27">
        <f>+'[4]Resumen Bogotá'!AC16</f>
        <v>14.3717649057196</v>
      </c>
      <c r="I23" s="164">
        <f>+'[4]Resumen Bogotá'!AD16</f>
        <v>13.58718512873638</v>
      </c>
      <c r="J23" s="18"/>
      <c r="K23" s="11"/>
    </row>
    <row r="24" spans="1:12">
      <c r="A24" s="16"/>
      <c r="B24" s="11" t="s">
        <v>10</v>
      </c>
      <c r="C24" s="27">
        <f>+'[4]Resumen Bogotá'!X17</f>
        <v>5.1151680506600812</v>
      </c>
      <c r="D24" s="27">
        <f>+'[4]Resumen Bogotá'!Y17</f>
        <v>2.6501491411255671</v>
      </c>
      <c r="E24" s="27">
        <f>+'[4]Resumen Bogotá'!Z17</f>
        <v>5.5524681482479421</v>
      </c>
      <c r="F24" s="27">
        <f>+'[4]Resumen Bogotá'!AA17</f>
        <v>3.0483323980131072</v>
      </c>
      <c r="G24" s="27">
        <f>+'[4]Resumen Bogotá'!AB17</f>
        <v>4.465718163752519</v>
      </c>
      <c r="H24" s="27">
        <f>+'[4]Resumen Bogotá'!AC17</f>
        <v>5.9469300458929801</v>
      </c>
      <c r="I24" s="164">
        <f>+'[4]Resumen Bogotá'!AD17</f>
        <v>5.6232855977004377</v>
      </c>
      <c r="J24" s="18"/>
      <c r="K24" s="11"/>
    </row>
    <row r="25" spans="1:12">
      <c r="A25" s="16"/>
      <c r="B25" s="11" t="s">
        <v>19</v>
      </c>
      <c r="C25" s="27">
        <f>+'[4]Resumen Bogotá'!X18</f>
        <v>1.2697977002651704</v>
      </c>
      <c r="D25" s="27">
        <f>+'[4]Resumen Bogotá'!Y18</f>
        <v>5.8092379025897447</v>
      </c>
      <c r="E25" s="27">
        <f>+'[4]Resumen Bogotá'!Z18</f>
        <v>9.3442231045168</v>
      </c>
      <c r="F25" s="27">
        <f>+'[4]Resumen Bogotá'!AA18</f>
        <v>7.1609522775743324</v>
      </c>
      <c r="G25" s="27">
        <f>+'[4]Resumen Bogotá'!AB18</f>
        <v>9.4846010912914505</v>
      </c>
      <c r="H25" s="27">
        <f>+'[4]Resumen Bogotá'!AC18</f>
        <v>9.3109411820487527</v>
      </c>
      <c r="I25" s="164">
        <f>+'[4]Resumen Bogotá'!AD18</f>
        <v>7.9778158568434563</v>
      </c>
      <c r="J25" s="18"/>
      <c r="K25" s="11"/>
    </row>
    <row r="26" spans="1:12">
      <c r="A26" s="16"/>
      <c r="B26" s="11" t="s">
        <v>11</v>
      </c>
      <c r="C26" s="27">
        <f>+'[4]Resumen Bogotá'!X19</f>
        <v>8.385232895085327</v>
      </c>
      <c r="D26" s="27">
        <f>+'[4]Resumen Bogotá'!Y19</f>
        <v>6.6282340734482874</v>
      </c>
      <c r="E26" s="27">
        <f>+'[4]Resumen Bogotá'!Z19</f>
        <v>10.576815896699362</v>
      </c>
      <c r="F26" s="27">
        <f>+'[4]Resumen Bogotá'!AA19</f>
        <v>8.8737089175056383</v>
      </c>
      <c r="G26" s="27">
        <f>+'[4]Resumen Bogotá'!AB19</f>
        <v>11.490258450513485</v>
      </c>
      <c r="H26" s="27">
        <f>+'[4]Resumen Bogotá'!AC19</f>
        <v>11.349233172002011</v>
      </c>
      <c r="I26" s="164">
        <f>+'[4]Resumen Bogotá'!AD19</f>
        <v>10.585572585037733</v>
      </c>
      <c r="J26" s="18"/>
      <c r="K26" s="11"/>
    </row>
    <row r="27" spans="1:12" ht="14.25" customHeight="1">
      <c r="A27" s="16"/>
      <c r="B27" s="12"/>
      <c r="C27" s="4"/>
      <c r="D27" s="4"/>
      <c r="E27" s="4"/>
      <c r="F27" s="4"/>
      <c r="G27" s="24"/>
      <c r="H27" s="24"/>
      <c r="I27" s="24"/>
      <c r="J27" s="18"/>
      <c r="K27" s="11"/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tr">
        <f>IF(F28="","",1)</f>
        <v/>
      </c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  <c r="K29" s="11"/>
      <c r="L29" s="96"/>
    </row>
    <row r="30" spans="1:12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6"/>
    </row>
    <row r="31" spans="1:12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6"/>
    </row>
    <row r="32" spans="1:12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6"/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6"/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6"/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6"/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6"/>
    </row>
    <row r="37" spans="1:12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6"/>
    </row>
    <row r="38" spans="1:12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6"/>
    </row>
    <row r="39" spans="1:12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6"/>
    </row>
    <row r="40" spans="1:12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6"/>
    </row>
    <row r="41" spans="1:12">
      <c r="A41" s="16"/>
      <c r="B41" s="67" t="str">
        <f>+Índice!B49</f>
        <v>Fuente: Departamento Administrativo Nacional de Estadística, Gran Encuesta Integrada de Hogares (GEIH) Abril 2012.</v>
      </c>
      <c r="C41" s="59"/>
      <c r="D41" s="59"/>
      <c r="E41" s="59"/>
      <c r="F41" s="59"/>
      <c r="G41" s="59"/>
      <c r="H41" s="59"/>
      <c r="I41" s="59"/>
      <c r="J41" s="82"/>
      <c r="K41" s="11"/>
      <c r="L41" s="56"/>
    </row>
    <row r="42" spans="1:12">
      <c r="A42" s="20"/>
      <c r="B42" s="84" t="s">
        <v>101</v>
      </c>
      <c r="C42" s="87"/>
      <c r="D42" s="87"/>
      <c r="E42" s="87"/>
      <c r="F42" s="87"/>
      <c r="G42" s="87"/>
      <c r="H42" s="88"/>
      <c r="I42" s="88"/>
      <c r="J42" s="89"/>
      <c r="K42" s="11"/>
      <c r="L42" s="56"/>
    </row>
    <row r="43" spans="1:12">
      <c r="B43" s="23" t="s">
        <v>23</v>
      </c>
      <c r="E43" s="23" t="s">
        <v>21</v>
      </c>
      <c r="K43" s="56"/>
      <c r="L43" s="56"/>
    </row>
    <row r="44" spans="1:12">
      <c r="B44" s="23" t="s">
        <v>24</v>
      </c>
      <c r="C44" s="23"/>
      <c r="D44" s="23"/>
      <c r="E44" s="23" t="s">
        <v>22</v>
      </c>
      <c r="F44" s="57"/>
      <c r="G44" s="57"/>
      <c r="H44" s="56"/>
      <c r="I44" s="56"/>
      <c r="J44" s="56"/>
      <c r="K44" s="56"/>
      <c r="L44" s="56"/>
    </row>
    <row r="45" spans="1:12">
      <c r="B45" s="57"/>
      <c r="C45" s="57"/>
      <c r="D45" s="57"/>
      <c r="E45" s="57"/>
      <c r="F45" s="57"/>
      <c r="G45" s="57"/>
      <c r="H45" s="56"/>
      <c r="I45" s="56"/>
      <c r="J45" s="56"/>
      <c r="K45" s="56"/>
      <c r="L45" s="56"/>
    </row>
    <row r="46" spans="1:12">
      <c r="B46" s="57"/>
      <c r="C46" s="57"/>
      <c r="D46" s="57"/>
      <c r="E46" s="57"/>
      <c r="F46" s="57"/>
      <c r="G46" s="57"/>
      <c r="H46" s="56"/>
      <c r="I46" s="56"/>
      <c r="J46" s="56"/>
      <c r="K46" s="56"/>
      <c r="L46" s="56"/>
    </row>
    <row r="47" spans="1:12">
      <c r="B47" s="57"/>
      <c r="C47" s="57"/>
      <c r="D47" s="57"/>
      <c r="E47" s="57"/>
      <c r="F47" s="57"/>
      <c r="G47" s="57"/>
      <c r="H47" s="56"/>
      <c r="I47" s="56"/>
      <c r="J47" s="56"/>
      <c r="K47" s="56"/>
      <c r="L47" s="56"/>
    </row>
    <row r="48" spans="1:12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</row>
    <row r="49" spans="2:12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</row>
    <row r="50" spans="2:12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</row>
    <row r="51" spans="2:12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</row>
    <row r="52" spans="2:12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</row>
  </sheetData>
  <mergeCells count="3">
    <mergeCell ref="C7:I7"/>
    <mergeCell ref="C8:I8"/>
    <mergeCell ref="C10:I10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</oddFooter>
  </headerFooter>
  <colBreaks count="1" manualBreakCount="1">
    <brk id="10" max="50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O53"/>
  <sheetViews>
    <sheetView zoomScaleNormal="100" zoomScaleSheetLayoutView="100" workbookViewId="0">
      <pane ySplit="11" topLeftCell="A45" activePane="bottomLeft" state="frozen"/>
      <selection activeCell="G19" sqref="G19"/>
      <selection pane="bottomLeft" activeCell="I15" sqref="I15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>
      <c r="A1" s="13"/>
      <c r="B1" s="14"/>
      <c r="C1" s="14"/>
      <c r="D1" s="14"/>
      <c r="E1" s="14"/>
      <c r="F1" s="14"/>
      <c r="G1" s="14"/>
      <c r="H1" s="10"/>
      <c r="I1" s="10"/>
      <c r="J1" s="10"/>
      <c r="K1" s="10"/>
      <c r="L1" s="18"/>
      <c r="M1" s="11"/>
    </row>
    <row r="2" spans="1:14">
      <c r="A2" s="16"/>
      <c r="B2" s="161"/>
      <c r="C2" s="161"/>
      <c r="D2" s="161"/>
      <c r="E2" s="161"/>
      <c r="F2" s="161"/>
      <c r="G2" s="161"/>
      <c r="H2" s="10"/>
      <c r="I2" s="10"/>
      <c r="J2" s="10"/>
      <c r="K2" s="10"/>
      <c r="L2" s="18"/>
      <c r="M2" s="11"/>
    </row>
    <row r="3" spans="1:14">
      <c r="A3" s="16"/>
      <c r="B3" s="161"/>
      <c r="C3" s="161"/>
      <c r="D3" s="161"/>
      <c r="E3" s="161"/>
      <c r="F3" s="161"/>
      <c r="G3" s="161"/>
      <c r="H3" s="10"/>
      <c r="I3" s="10"/>
      <c r="J3" s="10"/>
      <c r="K3" s="10"/>
      <c r="L3" s="18"/>
      <c r="M3" s="11"/>
    </row>
    <row r="4" spans="1:14">
      <c r="A4" s="16"/>
      <c r="B4" s="161"/>
      <c r="C4" s="161"/>
      <c r="D4" s="161"/>
      <c r="E4" s="161"/>
      <c r="F4" s="161"/>
      <c r="G4" s="161"/>
      <c r="H4" s="10"/>
      <c r="I4" s="10"/>
      <c r="J4" s="10"/>
      <c r="K4" s="10"/>
      <c r="L4" s="18"/>
      <c r="M4" s="11"/>
    </row>
    <row r="5" spans="1:14">
      <c r="A5" s="16"/>
      <c r="B5" s="161"/>
      <c r="C5" s="161"/>
      <c r="D5" s="161"/>
      <c r="E5" s="161"/>
      <c r="F5" s="161"/>
      <c r="G5" s="161"/>
      <c r="H5" s="10"/>
      <c r="I5" s="10"/>
      <c r="J5" s="10"/>
      <c r="K5" s="10"/>
      <c r="L5" s="18"/>
      <c r="M5" s="11"/>
    </row>
    <row r="6" spans="1:14">
      <c r="A6" s="16"/>
      <c r="B6" s="161"/>
      <c r="C6" s="161"/>
      <c r="D6" s="161"/>
      <c r="E6" s="161"/>
      <c r="F6" s="161"/>
      <c r="G6" s="161"/>
      <c r="H6" s="10"/>
      <c r="I6" s="10"/>
      <c r="J6" s="10"/>
      <c r="K6" s="10"/>
      <c r="L6" s="18"/>
      <c r="M6" s="11"/>
    </row>
    <row r="7" spans="1:14">
      <c r="A7" s="16"/>
      <c r="B7" s="161"/>
      <c r="C7" s="167" t="s">
        <v>5</v>
      </c>
      <c r="D7" s="167"/>
      <c r="E7" s="167"/>
      <c r="F7" s="167"/>
      <c r="G7" s="167"/>
      <c r="H7" s="167"/>
      <c r="I7" s="167"/>
      <c r="J7" s="167"/>
      <c r="K7" s="167"/>
      <c r="L7" s="18"/>
      <c r="M7" s="11"/>
    </row>
    <row r="8" spans="1:14">
      <c r="A8" s="16"/>
      <c r="B8" s="161"/>
      <c r="C8" s="167" t="s">
        <v>169</v>
      </c>
      <c r="D8" s="167"/>
      <c r="E8" s="167"/>
      <c r="F8" s="167"/>
      <c r="G8" s="167"/>
      <c r="H8" s="167"/>
      <c r="I8" s="167"/>
      <c r="J8" s="167"/>
      <c r="K8" s="167"/>
      <c r="L8" s="18"/>
      <c r="M8" s="11"/>
    </row>
    <row r="9" spans="1:14">
      <c r="A9" s="16"/>
      <c r="B9" s="10"/>
      <c r="C9" s="77"/>
      <c r="D9" s="77"/>
      <c r="E9" s="77"/>
      <c r="F9" s="77"/>
      <c r="G9" s="77"/>
      <c r="H9" s="77"/>
      <c r="I9" s="10"/>
      <c r="J9" s="10"/>
      <c r="K9" s="10"/>
      <c r="L9" s="18"/>
      <c r="M9" s="11"/>
    </row>
    <row r="10" spans="1:14" ht="15.75" customHeight="1">
      <c r="A10" s="16"/>
      <c r="B10" s="11"/>
      <c r="C10" s="168" t="s">
        <v>1</v>
      </c>
      <c r="D10" s="168"/>
      <c r="E10" s="168"/>
      <c r="F10" s="168"/>
      <c r="G10" s="168"/>
      <c r="H10" s="168"/>
      <c r="I10" s="168"/>
      <c r="J10" s="168"/>
      <c r="K10" s="163" t="s">
        <v>161</v>
      </c>
      <c r="L10" s="18"/>
      <c r="M10" s="11"/>
    </row>
    <row r="11" spans="1:14">
      <c r="A11" s="16"/>
      <c r="B11" s="11"/>
      <c r="C11" s="160">
        <v>2005</v>
      </c>
      <c r="D11" s="160">
        <v>2006</v>
      </c>
      <c r="E11" s="165">
        <v>2007</v>
      </c>
      <c r="F11" s="165">
        <v>2008</v>
      </c>
      <c r="G11" s="165">
        <v>2009</v>
      </c>
      <c r="H11" s="165">
        <v>2010</v>
      </c>
      <c r="I11" s="165">
        <v>2011</v>
      </c>
      <c r="J11" s="165">
        <v>2012</v>
      </c>
      <c r="K11" s="18"/>
      <c r="L11" s="11"/>
      <c r="N11" s="2"/>
    </row>
    <row r="12" spans="1:14" ht="12" customHeight="1">
      <c r="A12" s="16"/>
      <c r="B12" s="11"/>
      <c r="C12" s="77"/>
      <c r="D12" s="77"/>
      <c r="E12" s="77"/>
      <c r="F12" s="77"/>
      <c r="G12" s="77"/>
      <c r="H12" s="77"/>
      <c r="I12" s="77"/>
      <c r="J12" s="77"/>
      <c r="K12" s="77"/>
      <c r="L12" s="18"/>
      <c r="M12" s="11"/>
    </row>
    <row r="13" spans="1:14">
      <c r="A13" s="16"/>
      <c r="B13" s="11" t="str">
        <f>+'[4]Tasas Bogotá'!N5</f>
        <v>Medellín</v>
      </c>
      <c r="C13" s="27">
        <f>+'[4]Tasas Bogotá'!O5</f>
        <v>81.238183511197505</v>
      </c>
      <c r="D13" s="27">
        <f>+'[4]Tasas Bogotá'!P5</f>
        <v>81.620835128373457</v>
      </c>
      <c r="E13" s="27">
        <f>+'[4]Tasas Bogotá'!Q5</f>
        <v>82.036317342799364</v>
      </c>
      <c r="F13" s="27">
        <f>+'[4]Tasas Bogotá'!R5</f>
        <v>82.430443640593651</v>
      </c>
      <c r="G13" s="27">
        <f>+'[4]Tasas Bogotá'!S5</f>
        <v>82.788519717151615</v>
      </c>
      <c r="H13" s="27">
        <f>+'[4]Tasas Bogotá'!T5</f>
        <v>83.107002700108623</v>
      </c>
      <c r="I13" s="27">
        <f>+'[4]Tasas Bogotá'!U5</f>
        <v>83.386287083501102</v>
      </c>
      <c r="J13" s="34">
        <f>+'[4]Tasas Bogotá'!V5</f>
        <v>83.648887456483919</v>
      </c>
      <c r="K13" s="43">
        <f>+'[4]Tasas Bogotá'!W5</f>
        <v>1</v>
      </c>
      <c r="L13" s="18"/>
      <c r="M13" s="11"/>
    </row>
    <row r="14" spans="1:14">
      <c r="A14" s="16"/>
      <c r="B14" s="11" t="str">
        <f>+'[4]Tasas Bogotá'!N6</f>
        <v>Manizales</v>
      </c>
      <c r="C14" s="27">
        <f>+'[4]Tasas Bogotá'!O6</f>
        <v>81.727865769672206</v>
      </c>
      <c r="D14" s="27">
        <f>+'[4]Tasas Bogotá'!P6</f>
        <v>81.993051926720128</v>
      </c>
      <c r="E14" s="27">
        <f>+'[4]Tasas Bogotá'!Q6</f>
        <v>82.206895502223915</v>
      </c>
      <c r="F14" s="27">
        <f>+'[4]Tasas Bogotá'!R6</f>
        <v>82.460774095912527</v>
      </c>
      <c r="G14" s="27">
        <f>+'[4]Tasas Bogotá'!S6</f>
        <v>82.687612744533595</v>
      </c>
      <c r="H14" s="27">
        <f>+'[4]Tasas Bogotá'!T6</f>
        <v>82.8916469870247</v>
      </c>
      <c r="I14" s="27">
        <f>+'[4]Tasas Bogotá'!U6</f>
        <v>83.055686983070871</v>
      </c>
      <c r="J14" s="34">
        <f>+'[4]Tasas Bogotá'!V6</f>
        <v>83.328744831790445</v>
      </c>
      <c r="K14" s="43">
        <f>+'[4]Tasas Bogotá'!W6</f>
        <v>2</v>
      </c>
      <c r="L14" s="18"/>
      <c r="M14" s="11"/>
    </row>
    <row r="15" spans="1:14">
      <c r="A15" s="16"/>
      <c r="B15" s="11" t="str">
        <f>+'[4]Tasas Bogotá'!N7</f>
        <v>Popayán</v>
      </c>
      <c r="C15" s="27">
        <f>+'[4]Tasas Bogotá'!O7</f>
        <v>0</v>
      </c>
      <c r="D15" s="27">
        <f>+'[4]Tasas Bogotá'!P7</f>
        <v>0</v>
      </c>
      <c r="E15" s="27">
        <f>+'[4]Tasas Bogotá'!Q7</f>
        <v>80.471464163289838</v>
      </c>
      <c r="F15" s="27">
        <f>+'[4]Tasas Bogotá'!R7</f>
        <v>80.952033156039022</v>
      </c>
      <c r="G15" s="27">
        <f>+'[4]Tasas Bogotá'!S7</f>
        <v>81.459897091640087</v>
      </c>
      <c r="H15" s="27">
        <f>+'[4]Tasas Bogotá'!T7</f>
        <v>81.94618709047819</v>
      </c>
      <c r="I15" s="27">
        <f>+'[4]Tasas Bogotá'!U7</f>
        <v>82.377835308314559</v>
      </c>
      <c r="J15" s="34">
        <f>+'[4]Tasas Bogotá'!V7</f>
        <v>82.520017771909522</v>
      </c>
      <c r="K15" s="43">
        <f>+'[4]Tasas Bogotá'!W7</f>
        <v>3</v>
      </c>
      <c r="L15" s="18"/>
      <c r="M15" s="11"/>
    </row>
    <row r="16" spans="1:14">
      <c r="A16" s="16"/>
      <c r="B16" s="11" t="str">
        <f>+'[4]Tasas Bogotá'!N8</f>
        <v>Pereira</v>
      </c>
      <c r="C16" s="27">
        <f>+'[4]Tasas Bogotá'!O8</f>
        <v>79.108580840904736</v>
      </c>
      <c r="D16" s="27">
        <f>+'[4]Tasas Bogotá'!P8</f>
        <v>79.554822227570753</v>
      </c>
      <c r="E16" s="27">
        <f>+'[4]Tasas Bogotá'!Q8</f>
        <v>80.055066529134578</v>
      </c>
      <c r="F16" s="27">
        <f>+'[4]Tasas Bogotá'!R8</f>
        <v>80.498362684033978</v>
      </c>
      <c r="G16" s="27">
        <f>+'[4]Tasas Bogotá'!S8</f>
        <v>80.907223289931608</v>
      </c>
      <c r="H16" s="27">
        <f>+'[4]Tasas Bogotá'!T8</f>
        <v>81.265034278576579</v>
      </c>
      <c r="I16" s="27">
        <f>+'[4]Tasas Bogotá'!U8</f>
        <v>81.562980336886028</v>
      </c>
      <c r="J16" s="34">
        <f>+'[4]Tasas Bogotá'!V8</f>
        <v>81.733605162917939</v>
      </c>
      <c r="K16" s="43">
        <f>+'[4]Tasas Bogotá'!W8</f>
        <v>4</v>
      </c>
      <c r="L16" s="18"/>
      <c r="M16" s="11"/>
    </row>
    <row r="17" spans="1:15">
      <c r="A17" s="16"/>
      <c r="B17" s="11" t="str">
        <f>+'[4]Tasas Bogotá'!N9</f>
        <v>Bucaramanga</v>
      </c>
      <c r="C17" s="27">
        <f>+'[4]Tasas Bogotá'!O9</f>
        <v>78.965651708455695</v>
      </c>
      <c r="D17" s="27">
        <f>+'[4]Tasas Bogotá'!P9</f>
        <v>79.371111744720892</v>
      </c>
      <c r="E17" s="27">
        <f>+'[4]Tasas Bogotá'!Q9</f>
        <v>79.816642545754391</v>
      </c>
      <c r="F17" s="27">
        <f>+'[4]Tasas Bogotá'!R9</f>
        <v>80.250228013708735</v>
      </c>
      <c r="G17" s="27">
        <f>+'[4]Tasas Bogotá'!S9</f>
        <v>80.673814026955483</v>
      </c>
      <c r="H17" s="27">
        <f>+'[4]Tasas Bogotá'!T9</f>
        <v>81.061598973125029</v>
      </c>
      <c r="I17" s="27">
        <f>+'[4]Tasas Bogotá'!U9</f>
        <v>81.394715861564194</v>
      </c>
      <c r="J17" s="34">
        <f>+'[4]Tasas Bogotá'!V9</f>
        <v>81.677350427350433</v>
      </c>
      <c r="K17" s="43">
        <f>+'[4]Tasas Bogotá'!W9</f>
        <v>5</v>
      </c>
      <c r="L17" s="18"/>
      <c r="M17" s="11"/>
    </row>
    <row r="18" spans="1:15">
      <c r="A18" s="16"/>
      <c r="B18" s="11" t="str">
        <f>+'[4]Tasas Bogotá'!N10</f>
        <v>Cali</v>
      </c>
      <c r="C18" s="27">
        <f>+'[4]Tasas Bogotá'!O10</f>
        <v>78.772553075117528</v>
      </c>
      <c r="D18" s="27">
        <f>+'[4]Tasas Bogotá'!P10</f>
        <v>79.087598848781525</v>
      </c>
      <c r="E18" s="27">
        <f>+'[4]Tasas Bogotá'!Q10</f>
        <v>79.498394752704968</v>
      </c>
      <c r="F18" s="27">
        <f>+'[4]Tasas Bogotá'!R10</f>
        <v>79.879437877875176</v>
      </c>
      <c r="G18" s="27">
        <f>+'[4]Tasas Bogotá'!S10</f>
        <v>80.262625464805907</v>
      </c>
      <c r="H18" s="27">
        <f>+'[4]Tasas Bogotá'!T10</f>
        <v>80.612101066075965</v>
      </c>
      <c r="I18" s="27">
        <f>+'[4]Tasas Bogotá'!U10</f>
        <v>80.900796510085925</v>
      </c>
      <c r="J18" s="34">
        <f>+'[4]Tasas Bogotá'!V10</f>
        <v>81.224903368367634</v>
      </c>
      <c r="K18" s="43">
        <f>+'[4]Tasas Bogotá'!W10</f>
        <v>6</v>
      </c>
      <c r="L18" s="18"/>
      <c r="M18" s="11"/>
    </row>
    <row r="19" spans="1:15">
      <c r="A19" s="16"/>
      <c r="B19" s="11" t="str">
        <f>+'[4]Tasas Bogotá'!N11</f>
        <v>Armenia</v>
      </c>
      <c r="C19" s="27">
        <f>+'[4]Tasas Bogotá'!O11</f>
        <v>0</v>
      </c>
      <c r="D19" s="27">
        <f>+'[4]Tasas Bogotá'!P11</f>
        <v>0</v>
      </c>
      <c r="E19" s="27">
        <f>+'[4]Tasas Bogotá'!Q11</f>
        <v>79.680782641075126</v>
      </c>
      <c r="F19" s="27">
        <f>+'[4]Tasas Bogotá'!R11</f>
        <v>80.063034376814286</v>
      </c>
      <c r="G19" s="27">
        <f>+'[4]Tasas Bogotá'!S11</f>
        <v>80.402313343555903</v>
      </c>
      <c r="H19" s="27">
        <f>+'[4]Tasas Bogotá'!T11</f>
        <v>80.686815145824937</v>
      </c>
      <c r="I19" s="27">
        <f>+'[4]Tasas Bogotá'!U11</f>
        <v>80.914580597577697</v>
      </c>
      <c r="J19" s="34">
        <f>+'[4]Tasas Bogotá'!V11</f>
        <v>81.139047341368553</v>
      </c>
      <c r="K19" s="43">
        <f>+'[4]Tasas Bogotá'!W11</f>
        <v>7</v>
      </c>
      <c r="L19" s="18"/>
      <c r="M19" s="11"/>
    </row>
    <row r="20" spans="1:15">
      <c r="A20" s="16"/>
      <c r="B20" s="11" t="str">
        <f>+'[4]Tasas Bogotá'!N12</f>
        <v>Pasto</v>
      </c>
      <c r="C20" s="27">
        <f>+'[4]Tasas Bogotá'!O12</f>
        <v>77.856732994779847</v>
      </c>
      <c r="D20" s="27">
        <f>+'[4]Tasas Bogotá'!P12</f>
        <v>78.295564099287986</v>
      </c>
      <c r="E20" s="27">
        <f>+'[4]Tasas Bogotá'!Q12</f>
        <v>78.775801539962444</v>
      </c>
      <c r="F20" s="27">
        <f>+'[4]Tasas Bogotá'!R12</f>
        <v>79.248672585373242</v>
      </c>
      <c r="G20" s="27">
        <f>+'[4]Tasas Bogotá'!S12</f>
        <v>79.773773372775707</v>
      </c>
      <c r="H20" s="27">
        <f>+'[4]Tasas Bogotá'!T12</f>
        <v>80.306179669527296</v>
      </c>
      <c r="I20" s="27">
        <f>+'[4]Tasas Bogotá'!U12</f>
        <v>80.815055457622876</v>
      </c>
      <c r="J20" s="34">
        <f>+'[4]Tasas Bogotá'!V12</f>
        <v>81.098277822830241</v>
      </c>
      <c r="K20" s="43">
        <f>+'[4]Tasas Bogotá'!W12</f>
        <v>8</v>
      </c>
      <c r="L20" s="18"/>
      <c r="M20" s="11"/>
    </row>
    <row r="21" spans="1:15">
      <c r="A21" s="16"/>
      <c r="B21" s="12" t="str">
        <f>+'[4]Tasas Bogotá'!N13</f>
        <v>Bogotá</v>
      </c>
      <c r="C21" s="48">
        <f>+'[4]Tasas Bogotá'!O13</f>
        <v>78.302707665004036</v>
      </c>
      <c r="D21" s="48">
        <f>+'[4]Tasas Bogotá'!P13</f>
        <v>78.745252874520205</v>
      </c>
      <c r="E21" s="48">
        <f>+'[4]Tasas Bogotá'!Q13</f>
        <v>79.199077682842997</v>
      </c>
      <c r="F21" s="48">
        <f>+'[4]Tasas Bogotá'!R13</f>
        <v>79.605497004337792</v>
      </c>
      <c r="G21" s="48">
        <f>+'[4]Tasas Bogotá'!S13</f>
        <v>79.983951791154723</v>
      </c>
      <c r="H21" s="48">
        <f>+'[4]Tasas Bogotá'!T13</f>
        <v>80.330822996634907</v>
      </c>
      <c r="I21" s="48">
        <f>+'[4]Tasas Bogotá'!U13</f>
        <v>80.646864986253377</v>
      </c>
      <c r="J21" s="48">
        <f>+'[4]Tasas Bogotá'!V13</f>
        <v>80.933394621253285</v>
      </c>
      <c r="K21" s="98">
        <f>+'[4]Tasas Bogotá'!W13</f>
        <v>9</v>
      </c>
      <c r="L21" s="18"/>
      <c r="M21" s="11"/>
    </row>
    <row r="22" spans="1:15">
      <c r="A22" s="16"/>
      <c r="B22" s="11" t="str">
        <f>+'[4]Tasas Bogotá'!N14</f>
        <v>Neiva</v>
      </c>
      <c r="C22" s="27">
        <f>+'[4]Tasas Bogotá'!O14</f>
        <v>0</v>
      </c>
      <c r="D22" s="27">
        <f>+'[4]Tasas Bogotá'!P14</f>
        <v>0</v>
      </c>
      <c r="E22" s="27">
        <f>+'[4]Tasas Bogotá'!Q14</f>
        <v>77.556752733523538</v>
      </c>
      <c r="F22" s="27">
        <f>+'[4]Tasas Bogotá'!R14</f>
        <v>78.109856731512053</v>
      </c>
      <c r="G22" s="27">
        <f>+'[4]Tasas Bogotá'!S14</f>
        <v>78.696898579031966</v>
      </c>
      <c r="H22" s="27">
        <f>+'[4]Tasas Bogotá'!T14</f>
        <v>79.254958001668285</v>
      </c>
      <c r="I22" s="27">
        <f>+'[4]Tasas Bogotá'!U14</f>
        <v>79.746975942009797</v>
      </c>
      <c r="J22" s="34">
        <f>+'[4]Tasas Bogotá'!V14</f>
        <v>80.071037655672697</v>
      </c>
      <c r="K22" s="43">
        <f>+'[4]Tasas Bogotá'!W14</f>
        <v>10</v>
      </c>
      <c r="L22" s="18"/>
      <c r="M22" s="11"/>
    </row>
    <row r="23" spans="1:15">
      <c r="A23" s="16"/>
      <c r="B23" s="11" t="str">
        <f>+'[4]Tasas Bogotá'!N15</f>
        <v>Ibagué</v>
      </c>
      <c r="C23" s="27">
        <f>+'[4]Tasas Bogotá'!O15</f>
        <v>77.208120375996288</v>
      </c>
      <c r="D23" s="27">
        <f>+'[4]Tasas Bogotá'!P15</f>
        <v>77.494716572527309</v>
      </c>
      <c r="E23" s="27">
        <f>+'[4]Tasas Bogotá'!Q15</f>
        <v>77.839806079207563</v>
      </c>
      <c r="F23" s="27">
        <f>+'[4]Tasas Bogotá'!R15</f>
        <v>78.213580773773046</v>
      </c>
      <c r="G23" s="27">
        <f>+'[4]Tasas Bogotá'!S15</f>
        <v>78.601683939589762</v>
      </c>
      <c r="H23" s="27">
        <f>+'[4]Tasas Bogotá'!T15</f>
        <v>78.963592817116066</v>
      </c>
      <c r="I23" s="27">
        <f>+'[4]Tasas Bogotá'!U15</f>
        <v>79.278603531974383</v>
      </c>
      <c r="J23" s="34">
        <f>+'[4]Tasas Bogotá'!V15</f>
        <v>79.687614408683146</v>
      </c>
      <c r="K23" s="43">
        <f>+'[4]Tasas Bogotá'!W15</f>
        <v>11</v>
      </c>
      <c r="L23" s="18"/>
      <c r="M23" s="11"/>
      <c r="N23" s="23"/>
      <c r="O23" s="32"/>
    </row>
    <row r="24" spans="1:15">
      <c r="A24" s="16"/>
      <c r="B24" s="11" t="str">
        <f>+'[4]Tasas Bogotá'!N16</f>
        <v>Tunja</v>
      </c>
      <c r="C24" s="27">
        <f>+'[4]Tasas Bogotá'!O16</f>
        <v>0</v>
      </c>
      <c r="D24" s="27">
        <f>+'[4]Tasas Bogotá'!P16</f>
        <v>0</v>
      </c>
      <c r="E24" s="27">
        <f>+'[4]Tasas Bogotá'!Q16</f>
        <v>77.166838295258017</v>
      </c>
      <c r="F24" s="27">
        <f>+'[4]Tasas Bogotá'!R16</f>
        <v>77.424710573212479</v>
      </c>
      <c r="G24" s="27">
        <f>+'[4]Tasas Bogotá'!S16</f>
        <v>77.744165675376777</v>
      </c>
      <c r="H24" s="27">
        <f>+'[4]Tasas Bogotá'!T16</f>
        <v>78.109803311060205</v>
      </c>
      <c r="I24" s="27">
        <f>+'[4]Tasas Bogotá'!U16</f>
        <v>78.475340832074707</v>
      </c>
      <c r="J24" s="34">
        <f>+'[4]Tasas Bogotá'!V16</f>
        <v>79.100747240261001</v>
      </c>
      <c r="K24" s="43">
        <f>+'[4]Tasas Bogotá'!W16</f>
        <v>12</v>
      </c>
      <c r="L24" s="18"/>
      <c r="M24" s="11"/>
      <c r="N24" s="23"/>
      <c r="O24" s="32"/>
    </row>
    <row r="25" spans="1:15">
      <c r="A25" s="16"/>
      <c r="B25" s="12" t="str">
        <f>+'[4]Tasas Bogotá'!N17</f>
        <v>Colombia</v>
      </c>
      <c r="C25" s="28">
        <f>+'[4]Tasas Bogotá'!O17</f>
        <v>76.458659444694419</v>
      </c>
      <c r="D25" s="28">
        <f>+'[4]Tasas Bogotá'!P17</f>
        <v>76.86407576084963</v>
      </c>
      <c r="E25" s="28">
        <f>+'[4]Tasas Bogotá'!Q17</f>
        <v>77.264469660212399</v>
      </c>
      <c r="F25" s="28">
        <f>+'[4]Tasas Bogotá'!R17</f>
        <v>77.663416457953659</v>
      </c>
      <c r="G25" s="28">
        <f>+'[4]Tasas Bogotá'!S17</f>
        <v>78.047604003126168</v>
      </c>
      <c r="H25" s="28">
        <f>+'[4]Tasas Bogotá'!T17</f>
        <v>78.397656246799812</v>
      </c>
      <c r="I25" s="28">
        <f>+'[4]Tasas Bogotá'!U17</f>
        <v>78.692456709970543</v>
      </c>
      <c r="J25" s="48">
        <f>+'[4]Tasas Bogotá'!V17</f>
        <v>78.968551847066678</v>
      </c>
      <c r="K25" s="43" t="str">
        <f>+'[4]Tasas Bogotá'!W17</f>
        <v/>
      </c>
      <c r="L25" s="18"/>
      <c r="M25" s="11"/>
    </row>
    <row r="26" spans="1:15">
      <c r="A26" s="16"/>
      <c r="B26" s="11" t="str">
        <f>+'[4]Tasas Bogotá'!N18</f>
        <v>Barranquilla</v>
      </c>
      <c r="C26" s="27">
        <f>+'[4]Tasas Bogotá'!O18</f>
        <v>76.387728166445029</v>
      </c>
      <c r="D26" s="27">
        <f>+'[4]Tasas Bogotá'!P18</f>
        <v>76.617473142487171</v>
      </c>
      <c r="E26" s="27">
        <f>+'[4]Tasas Bogotá'!Q18</f>
        <v>76.934281206089182</v>
      </c>
      <c r="F26" s="27">
        <f>+'[4]Tasas Bogotá'!R18</f>
        <v>77.262438111308967</v>
      </c>
      <c r="G26" s="27">
        <f>+'[4]Tasas Bogotá'!S18</f>
        <v>77.600680246421277</v>
      </c>
      <c r="H26" s="27">
        <f>+'[4]Tasas Bogotá'!T18</f>
        <v>77.922022188249983</v>
      </c>
      <c r="I26" s="27">
        <f>+'[4]Tasas Bogotá'!U18</f>
        <v>78.211793306329042</v>
      </c>
      <c r="J26" s="34">
        <f>+'[4]Tasas Bogotá'!V18</f>
        <v>78.611283570414997</v>
      </c>
      <c r="K26" s="43">
        <f>+'[4]Tasas Bogotá'!W18</f>
        <v>13</v>
      </c>
      <c r="L26" s="18"/>
      <c r="M26" s="11"/>
    </row>
    <row r="27" spans="1:15">
      <c r="A27" s="16"/>
      <c r="B27" s="11" t="str">
        <f>+'[4]Tasas Bogotá'!N19</f>
        <v>Cartagena</v>
      </c>
      <c r="C27" s="27">
        <f>+'[4]Tasas Bogotá'!O19</f>
        <v>76.176524154802593</v>
      </c>
      <c r="D27" s="27">
        <f>+'[4]Tasas Bogotá'!P19</f>
        <v>76.423725932291802</v>
      </c>
      <c r="E27" s="27">
        <f>+'[4]Tasas Bogotá'!Q19</f>
        <v>76.713977664807857</v>
      </c>
      <c r="F27" s="27">
        <f>+'[4]Tasas Bogotá'!R19</f>
        <v>77.033776691109082</v>
      </c>
      <c r="G27" s="27">
        <f>+'[4]Tasas Bogotá'!S19</f>
        <v>77.401734370072361</v>
      </c>
      <c r="H27" s="27">
        <f>+'[4]Tasas Bogotá'!T19</f>
        <v>77.780222644178863</v>
      </c>
      <c r="I27" s="27">
        <f>+'[4]Tasas Bogotá'!U19</f>
        <v>78.134496329739775</v>
      </c>
      <c r="J27" s="34">
        <f>+'[4]Tasas Bogotá'!V19</f>
        <v>78.567313852228096</v>
      </c>
      <c r="K27" s="43">
        <f>+'[4]Tasas Bogotá'!W19</f>
        <v>14</v>
      </c>
      <c r="L27" s="18"/>
      <c r="M27" s="11"/>
    </row>
    <row r="28" spans="1:15">
      <c r="A28" s="16"/>
      <c r="B28" s="11" t="str">
        <f>+'[4]Tasas Bogotá'!N20</f>
        <v>Villavicencio</v>
      </c>
      <c r="C28" s="27">
        <f>+'[4]Tasas Bogotá'!O20</f>
        <v>75.994484901520138</v>
      </c>
      <c r="D28" s="27">
        <f>+'[4]Tasas Bogotá'!P20</f>
        <v>76.325379250778724</v>
      </c>
      <c r="E28" s="27">
        <f>+'[4]Tasas Bogotá'!Q20</f>
        <v>76.630887921165808</v>
      </c>
      <c r="F28" s="27">
        <f>+'[4]Tasas Bogotá'!R20</f>
        <v>76.950980980484772</v>
      </c>
      <c r="G28" s="27">
        <f>+'[4]Tasas Bogotá'!S20</f>
        <v>77.250876216944448</v>
      </c>
      <c r="H28" s="27">
        <f>+'[4]Tasas Bogotá'!T20</f>
        <v>77.516642332153737</v>
      </c>
      <c r="I28" s="27">
        <f>+'[4]Tasas Bogotá'!U20</f>
        <v>77.736303605947825</v>
      </c>
      <c r="J28" s="34">
        <f>+'[4]Tasas Bogotá'!V20</f>
        <v>78.044281600361373</v>
      </c>
      <c r="K28" s="43">
        <f>+'[4]Tasas Bogotá'!W20</f>
        <v>15</v>
      </c>
      <c r="L28" s="18"/>
      <c r="M28" s="11"/>
    </row>
    <row r="29" spans="1:15">
      <c r="A29" s="16"/>
      <c r="B29" s="11" t="str">
        <f>+'[4]Tasas Bogotá'!N21</f>
        <v>Sincelejo</v>
      </c>
      <c r="C29" s="27">
        <f>+'[4]Tasas Bogotá'!O21</f>
        <v>0</v>
      </c>
      <c r="D29" s="27">
        <f>+'[4]Tasas Bogotá'!P21</f>
        <v>0</v>
      </c>
      <c r="E29" s="27">
        <f>+'[4]Tasas Bogotá'!Q21</f>
        <v>75.72621882311978</v>
      </c>
      <c r="F29" s="27">
        <f>+'[4]Tasas Bogotá'!R21</f>
        <v>76.203205064018576</v>
      </c>
      <c r="G29" s="27">
        <f>+'[4]Tasas Bogotá'!S21</f>
        <v>76.692447504322587</v>
      </c>
      <c r="H29" s="27">
        <f>+'[4]Tasas Bogotá'!T21</f>
        <v>77.144238213873706</v>
      </c>
      <c r="I29" s="27">
        <f>+'[4]Tasas Bogotá'!U21</f>
        <v>77.52508305670824</v>
      </c>
      <c r="J29" s="34">
        <f>+'[4]Tasas Bogotá'!V21</f>
        <v>77.908882467620046</v>
      </c>
      <c r="K29" s="43">
        <f>+'[4]Tasas Bogotá'!W21</f>
        <v>16</v>
      </c>
      <c r="L29" s="18"/>
      <c r="M29" s="11"/>
    </row>
    <row r="30" spans="1:15">
      <c r="A30" s="16"/>
      <c r="B30" s="11" t="str">
        <f>+'[4]Tasas Bogotá'!N22</f>
        <v>Montería</v>
      </c>
      <c r="C30" s="27">
        <f>+'[4]Tasas Bogotá'!O22</f>
        <v>75.638312201692472</v>
      </c>
      <c r="D30" s="27">
        <f>+'[4]Tasas Bogotá'!P22</f>
        <v>75.990046925251917</v>
      </c>
      <c r="E30" s="27">
        <f>+'[4]Tasas Bogotá'!Q22</f>
        <v>76.330706936825365</v>
      </c>
      <c r="F30" s="27">
        <f>+'[4]Tasas Bogotá'!R22</f>
        <v>76.677324795004722</v>
      </c>
      <c r="G30" s="27">
        <f>+'[4]Tasas Bogotá'!S22</f>
        <v>77.015239393734774</v>
      </c>
      <c r="H30" s="27">
        <f>+'[4]Tasas Bogotá'!T22</f>
        <v>77.32223365807836</v>
      </c>
      <c r="I30" s="27">
        <f>+'[4]Tasas Bogotá'!U22</f>
        <v>77.58806120786177</v>
      </c>
      <c r="J30" s="34">
        <f>+'[4]Tasas Bogotá'!V22</f>
        <v>77.893089233503105</v>
      </c>
      <c r="K30" s="43">
        <f>+'[4]Tasas Bogotá'!W22</f>
        <v>17</v>
      </c>
      <c r="L30" s="18"/>
      <c r="M30" s="11"/>
    </row>
    <row r="31" spans="1:15">
      <c r="A31" s="16"/>
      <c r="B31" s="11" t="str">
        <f>+'[4]Tasas Bogotá'!N23</f>
        <v>Cúcuta</v>
      </c>
      <c r="C31" s="27">
        <f>+'[4]Tasas Bogotá'!O23</f>
        <v>74.591548718292785</v>
      </c>
      <c r="D31" s="27">
        <f>+'[4]Tasas Bogotá'!P23</f>
        <v>74.942256903865783</v>
      </c>
      <c r="E31" s="27">
        <f>+'[4]Tasas Bogotá'!Q23</f>
        <v>75.4157609609708</v>
      </c>
      <c r="F31" s="27">
        <f>+'[4]Tasas Bogotá'!R23</f>
        <v>75.882254136976741</v>
      </c>
      <c r="G31" s="27">
        <f>+'[4]Tasas Bogotá'!S23</f>
        <v>76.399156117394469</v>
      </c>
      <c r="H31" s="27">
        <f>+'[4]Tasas Bogotá'!T23</f>
        <v>76.911807074220079</v>
      </c>
      <c r="I31" s="27">
        <f>+'[4]Tasas Bogotá'!U23</f>
        <v>77.377322378680816</v>
      </c>
      <c r="J31" s="34">
        <f>+'[4]Tasas Bogotá'!V23</f>
        <v>77.803572353714145</v>
      </c>
      <c r="K31" s="43">
        <f>+'[4]Tasas Bogotá'!W23</f>
        <v>18</v>
      </c>
      <c r="L31" s="18"/>
      <c r="M31" s="11"/>
    </row>
    <row r="32" spans="1:15">
      <c r="A32" s="16"/>
      <c r="B32" s="11" t="str">
        <f>+'[4]Tasas Bogotá'!N24</f>
        <v>Florencia</v>
      </c>
      <c r="C32" s="27">
        <f>+'[4]Tasas Bogotá'!O24</f>
        <v>0</v>
      </c>
      <c r="D32" s="27">
        <f>+'[4]Tasas Bogotá'!P24</f>
        <v>0</v>
      </c>
      <c r="E32" s="27">
        <f>+'[4]Tasas Bogotá'!Q24</f>
        <v>73.521455976181471</v>
      </c>
      <c r="F32" s="27">
        <f>+'[4]Tasas Bogotá'!R24</f>
        <v>73.93154208872717</v>
      </c>
      <c r="G32" s="27">
        <f>+'[4]Tasas Bogotá'!S24</f>
        <v>74.354290289397525</v>
      </c>
      <c r="H32" s="27">
        <f>+'[4]Tasas Bogotá'!T24</f>
        <v>74.756836344167056</v>
      </c>
      <c r="I32" s="27">
        <f>+'[4]Tasas Bogotá'!U24</f>
        <v>75.134959711892193</v>
      </c>
      <c r="J32" s="34">
        <f>+'[4]Tasas Bogotá'!V24</f>
        <v>75.571707102126666</v>
      </c>
      <c r="K32" s="43">
        <f>+'[4]Tasas Bogotá'!W24</f>
        <v>19</v>
      </c>
      <c r="L32" s="18"/>
      <c r="M32" s="11"/>
    </row>
    <row r="33" spans="1:14">
      <c r="A33" s="16"/>
      <c r="B33" s="11" t="str">
        <f>+'[4]Tasas Bogotá'!N25</f>
        <v>Valledupar</v>
      </c>
      <c r="C33" s="27">
        <f>+'[4]Tasas Bogotá'!O25</f>
        <v>0</v>
      </c>
      <c r="D33" s="27">
        <f>+'[4]Tasas Bogotá'!P25</f>
        <v>0</v>
      </c>
      <c r="E33" s="27">
        <f>+'[4]Tasas Bogotá'!Q25</f>
        <v>73.162621184767389</v>
      </c>
      <c r="F33" s="27">
        <f>+'[4]Tasas Bogotá'!R25</f>
        <v>73.579732116407499</v>
      </c>
      <c r="G33" s="27">
        <f>+'[4]Tasas Bogotá'!S25</f>
        <v>74.047408471525955</v>
      </c>
      <c r="H33" s="27">
        <f>+'[4]Tasas Bogotá'!T25</f>
        <v>74.512709438385855</v>
      </c>
      <c r="I33" s="27">
        <f>+'[4]Tasas Bogotá'!U25</f>
        <v>74.959174903308977</v>
      </c>
      <c r="J33" s="34">
        <f>+'[4]Tasas Bogotá'!V25</f>
        <v>75.49176671277344</v>
      </c>
      <c r="K33" s="43">
        <f>+'[4]Tasas Bogotá'!W25</f>
        <v>20</v>
      </c>
      <c r="L33" s="18"/>
      <c r="M33" s="11"/>
    </row>
    <row r="34" spans="1:14">
      <c r="A34" s="16"/>
      <c r="B34" s="11" t="str">
        <f>+'[4]Tasas Bogotá'!N26</f>
        <v>Santa Marta</v>
      </c>
      <c r="C34" s="27">
        <f>+'[4]Tasas Bogotá'!O26</f>
        <v>0</v>
      </c>
      <c r="D34" s="27">
        <f>+'[4]Tasas Bogotá'!P26</f>
        <v>0</v>
      </c>
      <c r="E34" s="27">
        <f>+'[4]Tasas Bogotá'!Q26</f>
        <v>73.465012117884925</v>
      </c>
      <c r="F34" s="27">
        <f>+'[4]Tasas Bogotá'!R26</f>
        <v>73.637097997728333</v>
      </c>
      <c r="G34" s="27">
        <f>+'[4]Tasas Bogotá'!S26</f>
        <v>73.903389909562733</v>
      </c>
      <c r="H34" s="27">
        <f>+'[4]Tasas Bogotá'!T26</f>
        <v>74.205358142998463</v>
      </c>
      <c r="I34" s="27">
        <f>+'[4]Tasas Bogotá'!U26</f>
        <v>74.508287823061011</v>
      </c>
      <c r="J34" s="34">
        <f>+'[4]Tasas Bogotá'!V26</f>
        <v>75.054653068851465</v>
      </c>
      <c r="K34" s="43">
        <f>+'[4]Tasas Bogotá'!W26</f>
        <v>21</v>
      </c>
      <c r="L34" s="18"/>
      <c r="M34" s="11"/>
    </row>
    <row r="35" spans="1:14">
      <c r="A35" s="16"/>
      <c r="B35" s="11" t="str">
        <f>+'[4]Tasas Bogotá'!N27</f>
        <v>Quibdó</v>
      </c>
      <c r="C35" s="27">
        <f>+'[4]Tasas Bogotá'!O27</f>
        <v>0</v>
      </c>
      <c r="D35" s="27">
        <f>+'[4]Tasas Bogotá'!P27</f>
        <v>0</v>
      </c>
      <c r="E35" s="27">
        <f>+'[4]Tasas Bogotá'!Q27</f>
        <v>67.100946607208186</v>
      </c>
      <c r="F35" s="27">
        <f>+'[4]Tasas Bogotá'!R27</f>
        <v>67.513219369382384</v>
      </c>
      <c r="G35" s="27">
        <f>+'[4]Tasas Bogotá'!S27</f>
        <v>67.912025716929364</v>
      </c>
      <c r="H35" s="27">
        <f>+'[4]Tasas Bogotá'!T27</f>
        <v>68.226078923891649</v>
      </c>
      <c r="I35" s="27">
        <f>+'[4]Tasas Bogotá'!U27</f>
        <v>68.411201952564298</v>
      </c>
      <c r="J35" s="34">
        <f>+'[4]Tasas Bogotá'!V27</f>
        <v>68.698614380567918</v>
      </c>
      <c r="K35" s="43">
        <f>+'[4]Tasas Bogotá'!W27</f>
        <v>22</v>
      </c>
      <c r="L35" s="18"/>
      <c r="M35" s="11"/>
    </row>
    <row r="36" spans="1:14" ht="14.25" customHeight="1">
      <c r="A36" s="16"/>
      <c r="B36" s="11" t="str">
        <f>+'[4]Tasas Bogotá'!N28</f>
        <v>Riohacha</v>
      </c>
      <c r="C36" s="27">
        <f>+'[4]Tasas Bogotá'!O28</f>
        <v>0</v>
      </c>
      <c r="D36" s="27">
        <f>+'[4]Tasas Bogotá'!P28</f>
        <v>0</v>
      </c>
      <c r="E36" s="27">
        <f>+'[4]Tasas Bogotá'!Q28</f>
        <v>68.692102792955694</v>
      </c>
      <c r="F36" s="27">
        <f>+'[4]Tasas Bogotá'!R28</f>
        <v>68.587139738594601</v>
      </c>
      <c r="G36" s="27">
        <f>+'[4]Tasas Bogotá'!S28</f>
        <v>68.442411736530346</v>
      </c>
      <c r="H36" s="27">
        <f>+'[4]Tasas Bogotá'!T28</f>
        <v>68.246734040877797</v>
      </c>
      <c r="I36" s="27">
        <f>+'[4]Tasas Bogotá'!U28</f>
        <v>68.042947086305659</v>
      </c>
      <c r="J36" s="34">
        <f>+'[4]Tasas Bogotá'!V28</f>
        <v>68.628250626914351</v>
      </c>
      <c r="K36" s="43">
        <f>+'[4]Tasas Bogotá'!W28</f>
        <v>23</v>
      </c>
      <c r="L36" s="18"/>
      <c r="M36" s="11"/>
    </row>
    <row r="37" spans="1:14">
      <c r="A37" s="16"/>
      <c r="B37" s="11" t="str">
        <f>+'[4]Tasas Bogotá'!N29</f>
        <v>San Andrés</v>
      </c>
      <c r="C37" s="27">
        <f>+'[4]Tasas Bogotá'!O29</f>
        <v>0</v>
      </c>
      <c r="D37" s="27">
        <f>+'[4]Tasas Bogotá'!P29</f>
        <v>0</v>
      </c>
      <c r="E37" s="27">
        <f>+'[4]Tasas Bogotá'!Q29</f>
        <v>78.528340851040696</v>
      </c>
      <c r="F37" s="27">
        <f>+'[4]Tasas Bogotá'!R29</f>
        <v>78.975136446331106</v>
      </c>
      <c r="G37" s="27">
        <f>+'[4]Tasas Bogotá'!S29</f>
        <v>79.374039682009482</v>
      </c>
      <c r="H37" s="27">
        <f>+'[4]Tasas Bogotá'!T29</f>
        <v>79.680636077521953</v>
      </c>
      <c r="I37" s="27">
        <f>+'[4]Tasas Bogotá'!U29</f>
        <v>79.942066682430834</v>
      </c>
      <c r="J37" s="34">
        <f>+'[4]Tasas Bogotá'!V29</f>
        <v>0</v>
      </c>
      <c r="K37" s="43">
        <f>+'[4]Tasas Bogotá'!W29</f>
        <v>24</v>
      </c>
      <c r="L37" s="18"/>
      <c r="M37" s="11"/>
      <c r="N37" s="23">
        <f>IF(F37="","",1)</f>
        <v>1</v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8"/>
      <c r="L38" s="18"/>
      <c r="M38" s="11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8"/>
      <c r="L39" s="18"/>
      <c r="M39" s="11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tr">
        <f>IF(F46="","",1)</f>
        <v/>
      </c>
    </row>
    <row r="47" spans="1:14">
      <c r="A47" s="16"/>
      <c r="B47" s="67" t="str">
        <f>+Índice!B49</f>
        <v>Fuente: Departamento Administrativo Nacional de Estadística, Gran Encuesta Integrada de Hogares (GEIH) Abril 2012.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  <c r="M47" s="11"/>
    </row>
    <row r="48" spans="1:14">
      <c r="A48" s="16"/>
      <c r="B48" s="67" t="s">
        <v>99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1"/>
    </row>
    <row r="49" spans="1:13">
      <c r="A49" s="16"/>
      <c r="B49" s="67" t="s">
        <v>105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>
      <c r="A50" s="16"/>
      <c r="B50" s="67" t="s">
        <v>100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>
      <c r="A51" s="20"/>
      <c r="B51" s="84" t="s">
        <v>101</v>
      </c>
      <c r="C51" s="87"/>
      <c r="D51" s="87"/>
      <c r="E51" s="87"/>
      <c r="F51" s="87"/>
      <c r="G51" s="87"/>
      <c r="H51" s="88"/>
      <c r="I51" s="88"/>
      <c r="J51" s="88"/>
      <c r="K51" s="88"/>
      <c r="L51" s="89"/>
      <c r="M51" s="11"/>
    </row>
    <row r="53" spans="1:13">
      <c r="B53" s="23" t="s">
        <v>24</v>
      </c>
      <c r="C53" s="23"/>
      <c r="D53" s="23"/>
      <c r="E53" s="23" t="s">
        <v>22</v>
      </c>
    </row>
  </sheetData>
  <mergeCells count="3">
    <mergeCell ref="C7:K7"/>
    <mergeCell ref="C8:K8"/>
    <mergeCell ref="C10:J10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 codeName="Hoja4">
    <tabColor rgb="FF53722D"/>
  </sheetPr>
  <dimension ref="A1:O53"/>
  <sheetViews>
    <sheetView zoomScaleNormal="100" zoomScaleSheetLayoutView="100" workbookViewId="0">
      <pane ySplit="11" topLeftCell="A39" activePane="bottomLeft" state="frozen"/>
      <selection activeCell="G19" sqref="G19"/>
      <selection pane="bottomLeft" activeCell="D27" sqref="D27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4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>
      <c r="A1" s="13"/>
      <c r="B1" s="14"/>
      <c r="C1" s="14"/>
      <c r="D1" s="14"/>
      <c r="E1" s="14"/>
      <c r="F1" s="14"/>
      <c r="G1" s="14"/>
      <c r="H1" s="154"/>
      <c r="I1" s="154"/>
      <c r="J1" s="154"/>
      <c r="K1" s="154"/>
      <c r="L1" s="18"/>
      <c r="M1" s="11"/>
    </row>
    <row r="2" spans="1:14">
      <c r="A2" s="16"/>
      <c r="B2" s="161"/>
      <c r="C2" s="161"/>
      <c r="D2" s="161"/>
      <c r="E2" s="161"/>
      <c r="F2" s="161"/>
      <c r="G2" s="161"/>
      <c r="H2" s="154"/>
      <c r="I2" s="154"/>
      <c r="J2" s="154"/>
      <c r="K2" s="154"/>
      <c r="L2" s="18"/>
      <c r="M2" s="11"/>
    </row>
    <row r="3" spans="1:14">
      <c r="A3" s="16"/>
      <c r="B3" s="161"/>
      <c r="C3" s="161"/>
      <c r="D3" s="161"/>
      <c r="E3" s="161"/>
      <c r="F3" s="161"/>
      <c r="G3" s="161"/>
      <c r="H3" s="154"/>
      <c r="I3" s="154"/>
      <c r="J3" s="154"/>
      <c r="K3" s="154"/>
      <c r="L3" s="18"/>
      <c r="M3" s="11"/>
    </row>
    <row r="4" spans="1:14">
      <c r="A4" s="16"/>
      <c r="B4" s="161"/>
      <c r="C4" s="161"/>
      <c r="D4" s="161"/>
      <c r="E4" s="161"/>
      <c r="F4" s="161"/>
      <c r="G4" s="161"/>
      <c r="H4" s="154"/>
      <c r="I4" s="154"/>
      <c r="J4" s="154"/>
      <c r="K4" s="154"/>
      <c r="L4" s="18"/>
      <c r="M4" s="11"/>
    </row>
    <row r="5" spans="1:14">
      <c r="A5" s="16"/>
      <c r="B5" s="161"/>
      <c r="C5" s="161"/>
      <c r="D5" s="161"/>
      <c r="E5" s="161"/>
      <c r="F5" s="161"/>
      <c r="G5" s="161"/>
      <c r="H5" s="154"/>
      <c r="I5" s="154"/>
      <c r="J5" s="154"/>
      <c r="K5" s="154"/>
      <c r="L5" s="18"/>
      <c r="M5" s="11"/>
    </row>
    <row r="6" spans="1:14">
      <c r="A6" s="16"/>
      <c r="B6" s="161"/>
      <c r="C6" s="161"/>
      <c r="D6" s="161"/>
      <c r="E6" s="161"/>
      <c r="F6" s="161"/>
      <c r="G6" s="161"/>
      <c r="H6" s="10"/>
      <c r="I6" s="10"/>
      <c r="J6" s="10"/>
      <c r="K6" s="10"/>
      <c r="L6" s="18"/>
    </row>
    <row r="7" spans="1:14">
      <c r="A7" s="16"/>
      <c r="B7" s="161"/>
      <c r="C7" s="167" t="s">
        <v>28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4">
      <c r="A8" s="16"/>
      <c r="B8" s="161"/>
      <c r="C8" s="167" t="s">
        <v>170</v>
      </c>
      <c r="D8" s="167"/>
      <c r="E8" s="167"/>
      <c r="F8" s="167"/>
      <c r="G8" s="167"/>
      <c r="H8" s="167"/>
      <c r="I8" s="167"/>
      <c r="J8" s="167"/>
      <c r="K8" s="167"/>
      <c r="L8" s="18"/>
    </row>
    <row r="9" spans="1:14">
      <c r="A9" s="16"/>
      <c r="B9" s="10"/>
      <c r="C9" s="77"/>
      <c r="D9" s="77"/>
      <c r="E9" s="77"/>
      <c r="F9" s="77"/>
      <c r="G9" s="77"/>
      <c r="H9" s="77"/>
      <c r="I9" s="10"/>
      <c r="J9" s="10"/>
      <c r="K9" s="10"/>
      <c r="L9" s="18"/>
    </row>
    <row r="10" spans="1:14" ht="15.75" customHeight="1">
      <c r="A10" s="16"/>
      <c r="B10" s="11"/>
      <c r="C10" s="168" t="s">
        <v>1</v>
      </c>
      <c r="D10" s="168"/>
      <c r="E10" s="168"/>
      <c r="F10" s="168"/>
      <c r="G10" s="168"/>
      <c r="H10" s="168"/>
      <c r="I10" s="168"/>
      <c r="J10" s="168"/>
      <c r="K10" s="163" t="s">
        <v>161</v>
      </c>
      <c r="L10" s="18"/>
    </row>
    <row r="11" spans="1:14">
      <c r="A11" s="16"/>
      <c r="B11" s="11"/>
      <c r="C11" s="155">
        <f>+'Población en edad de trabajar %'!C11</f>
        <v>2005</v>
      </c>
      <c r="D11" s="155">
        <f>+'Población en edad de trabajar %'!D11</f>
        <v>2006</v>
      </c>
      <c r="E11" s="162">
        <f>+'Población en edad de trabajar %'!E11</f>
        <v>2007</v>
      </c>
      <c r="F11" s="162">
        <f>+'Población en edad de trabajar %'!F11</f>
        <v>2008</v>
      </c>
      <c r="G11" s="162">
        <f>+'Población en edad de trabajar %'!G11</f>
        <v>2009</v>
      </c>
      <c r="H11" s="162">
        <f>+'Población en edad de trabajar %'!H11</f>
        <v>2010</v>
      </c>
      <c r="I11" s="162">
        <f>+'Población en edad de trabajar %'!I11</f>
        <v>2011</v>
      </c>
      <c r="J11" s="162">
        <f>+'Población en edad de trabajar %'!J11</f>
        <v>2012</v>
      </c>
      <c r="K11" s="18"/>
      <c r="N11" s="2"/>
    </row>
    <row r="12" spans="1:14" ht="12" customHeight="1">
      <c r="A12" s="16"/>
      <c r="B12" s="11"/>
      <c r="C12" s="77"/>
      <c r="D12" s="77"/>
      <c r="E12" s="77"/>
      <c r="F12" s="77"/>
      <c r="G12" s="77"/>
      <c r="H12" s="77"/>
      <c r="I12" s="77"/>
      <c r="J12" s="77"/>
      <c r="K12" s="115"/>
      <c r="L12" s="18"/>
    </row>
    <row r="13" spans="1:14">
      <c r="A13" s="16"/>
      <c r="B13" s="12" t="str">
        <f>+'[4]Tasas Bogotá'!N38</f>
        <v>Bogotá</v>
      </c>
      <c r="C13" s="48">
        <f>+'[4]Tasas Bogotá'!O38</f>
        <v>66.028487724714552</v>
      </c>
      <c r="D13" s="48">
        <f>+'[4]Tasas Bogotá'!P38</f>
        <v>66.921926042544627</v>
      </c>
      <c r="E13" s="48">
        <f>+'[4]Tasas Bogotá'!Q38</f>
        <v>63.927060534836791</v>
      </c>
      <c r="F13" s="48">
        <f>+'[4]Tasas Bogotá'!R38</f>
        <v>66.189235243359818</v>
      </c>
      <c r="G13" s="48">
        <f>+'[4]Tasas Bogotá'!S38</f>
        <v>65.814080089276402</v>
      </c>
      <c r="H13" s="48">
        <f>+'[4]Tasas Bogotá'!T38</f>
        <v>67.201338687964068</v>
      </c>
      <c r="I13" s="48">
        <f>+'[4]Tasas Bogotá'!U38</f>
        <v>69.853719626449603</v>
      </c>
      <c r="J13" s="48">
        <f>+'[4]Tasas Bogotá'!V38</f>
        <v>71.38587691188529</v>
      </c>
      <c r="K13" s="98">
        <f>+'[4]Tasas Bogotá'!W38</f>
        <v>1</v>
      </c>
      <c r="L13" s="18"/>
    </row>
    <row r="14" spans="1:14">
      <c r="A14" s="16"/>
      <c r="B14" s="11" t="str">
        <f>+'[4]Tasas Bogotá'!N39</f>
        <v>Bucaramanga</v>
      </c>
      <c r="C14" s="27">
        <f>+'[4]Tasas Bogotá'!O39</f>
        <v>65.103332305807527</v>
      </c>
      <c r="D14" s="27">
        <f>+'[4]Tasas Bogotá'!P39</f>
        <v>62.864331155883512</v>
      </c>
      <c r="E14" s="27">
        <f>+'[4]Tasas Bogotá'!Q39</f>
        <v>57.242655653891347</v>
      </c>
      <c r="F14" s="27">
        <f>+'[4]Tasas Bogotá'!R39</f>
        <v>61.387670230761337</v>
      </c>
      <c r="G14" s="27">
        <f>+'[4]Tasas Bogotá'!S39</f>
        <v>66.74094608610632</v>
      </c>
      <c r="H14" s="27">
        <f>+'[4]Tasas Bogotá'!T39</f>
        <v>71.629632674289553</v>
      </c>
      <c r="I14" s="27">
        <f>+'[4]Tasas Bogotá'!U39</f>
        <v>69.11020931174528</v>
      </c>
      <c r="J14" s="34">
        <f>+'[4]Tasas Bogotá'!V39</f>
        <v>70.082327526408633</v>
      </c>
      <c r="K14" s="43">
        <f>+'[4]Tasas Bogotá'!W39</f>
        <v>2</v>
      </c>
      <c r="L14" s="18"/>
    </row>
    <row r="15" spans="1:14">
      <c r="A15" s="16"/>
      <c r="B15" s="11" t="str">
        <f>+'[4]Tasas Bogotá'!N40</f>
        <v>Ibagué</v>
      </c>
      <c r="C15" s="27">
        <f>+'[4]Tasas Bogotá'!O40</f>
        <v>67.840567057030668</v>
      </c>
      <c r="D15" s="27">
        <f>+'[4]Tasas Bogotá'!P40</f>
        <v>67.07831487170985</v>
      </c>
      <c r="E15" s="27">
        <f>+'[4]Tasas Bogotá'!Q40</f>
        <v>66.813006993508353</v>
      </c>
      <c r="F15" s="27">
        <f>+'[4]Tasas Bogotá'!R40</f>
        <v>69.121439967561955</v>
      </c>
      <c r="G15" s="27">
        <f>+'[4]Tasas Bogotá'!S40</f>
        <v>68.669039948313923</v>
      </c>
      <c r="H15" s="27">
        <f>+'[4]Tasas Bogotá'!T40</f>
        <v>66.548802204537822</v>
      </c>
      <c r="I15" s="27">
        <f>+'[4]Tasas Bogotá'!U40</f>
        <v>68.866316303814898</v>
      </c>
      <c r="J15" s="34">
        <f>+'[4]Tasas Bogotá'!V40</f>
        <v>68.741546097670408</v>
      </c>
      <c r="K15" s="43">
        <f>+'[4]Tasas Bogotá'!W40</f>
        <v>3</v>
      </c>
      <c r="L15" s="18"/>
    </row>
    <row r="16" spans="1:14">
      <c r="A16" s="16"/>
      <c r="B16" s="11" t="str">
        <f>+'[4]Tasas Bogotá'!N41</f>
        <v>Montería</v>
      </c>
      <c r="C16" s="27">
        <f>+'[4]Tasas Bogotá'!O41</f>
        <v>65.716705818226302</v>
      </c>
      <c r="D16" s="27">
        <f>+'[4]Tasas Bogotá'!P41</f>
        <v>64.294241992764086</v>
      </c>
      <c r="E16" s="27">
        <f>+'[4]Tasas Bogotá'!Q41</f>
        <v>62.856678006212107</v>
      </c>
      <c r="F16" s="27">
        <f>+'[4]Tasas Bogotá'!R41</f>
        <v>65.805629778718583</v>
      </c>
      <c r="G16" s="27">
        <f>+'[4]Tasas Bogotá'!S41</f>
        <v>66.990755273509862</v>
      </c>
      <c r="H16" s="27">
        <f>+'[4]Tasas Bogotá'!T41</f>
        <v>64.727272224120895</v>
      </c>
      <c r="I16" s="27">
        <f>+'[4]Tasas Bogotá'!U41</f>
        <v>68.563263713303144</v>
      </c>
      <c r="J16" s="34">
        <f>+'[4]Tasas Bogotá'!V41</f>
        <v>67.757697944783033</v>
      </c>
      <c r="K16" s="43">
        <f>+'[4]Tasas Bogotá'!W41</f>
        <v>4</v>
      </c>
      <c r="L16" s="18"/>
    </row>
    <row r="17" spans="1:15">
      <c r="A17" s="16"/>
      <c r="B17" s="11" t="str">
        <f>+'[4]Tasas Bogotá'!N42</f>
        <v>Pasto</v>
      </c>
      <c r="C17" s="27">
        <f>+'[4]Tasas Bogotá'!O42</f>
        <v>63.534307264458867</v>
      </c>
      <c r="D17" s="27">
        <f>+'[4]Tasas Bogotá'!P42</f>
        <v>63.897868713392327</v>
      </c>
      <c r="E17" s="27">
        <f>+'[4]Tasas Bogotá'!Q42</f>
        <v>61.97267247860092</v>
      </c>
      <c r="F17" s="27">
        <f>+'[4]Tasas Bogotá'!R42</f>
        <v>62.244040899267816</v>
      </c>
      <c r="G17" s="27">
        <f>+'[4]Tasas Bogotá'!S42</f>
        <v>61.729622517241452</v>
      </c>
      <c r="H17" s="27">
        <f>+'[4]Tasas Bogotá'!T42</f>
        <v>67.404671315281689</v>
      </c>
      <c r="I17" s="27">
        <f>+'[4]Tasas Bogotá'!U42</f>
        <v>66.287559809766933</v>
      </c>
      <c r="J17" s="34">
        <f>+'[4]Tasas Bogotá'!V42</f>
        <v>66.587380479030585</v>
      </c>
      <c r="K17" s="43">
        <f>+'[4]Tasas Bogotá'!W42</f>
        <v>5</v>
      </c>
      <c r="L17" s="18"/>
    </row>
    <row r="18" spans="1:15">
      <c r="A18" s="16"/>
      <c r="B18" s="11" t="str">
        <f>+'[4]Tasas Bogotá'!N43</f>
        <v>Villavicencio</v>
      </c>
      <c r="C18" s="27">
        <f>+'[4]Tasas Bogotá'!O43</f>
        <v>65.147861814084962</v>
      </c>
      <c r="D18" s="27">
        <f>+'[4]Tasas Bogotá'!P43</f>
        <v>65.529113777760656</v>
      </c>
      <c r="E18" s="27">
        <f>+'[4]Tasas Bogotá'!Q43</f>
        <v>63.443828315869879</v>
      </c>
      <c r="F18" s="27">
        <f>+'[4]Tasas Bogotá'!R43</f>
        <v>65.671447801021003</v>
      </c>
      <c r="G18" s="27">
        <f>+'[4]Tasas Bogotá'!S43</f>
        <v>63.54795358432407</v>
      </c>
      <c r="H18" s="27">
        <f>+'[4]Tasas Bogotá'!T43</f>
        <v>66.672519529940573</v>
      </c>
      <c r="I18" s="27">
        <f>+'[4]Tasas Bogotá'!U43</f>
        <v>65.323903684348807</v>
      </c>
      <c r="J18" s="34">
        <f>+'[4]Tasas Bogotá'!V43</f>
        <v>66.395384825634679</v>
      </c>
      <c r="K18" s="43">
        <f>+'[4]Tasas Bogotá'!W43</f>
        <v>6</v>
      </c>
      <c r="L18" s="18"/>
    </row>
    <row r="19" spans="1:15">
      <c r="A19" s="16"/>
      <c r="B19" s="11" t="str">
        <f>+'[4]Tasas Bogotá'!N44</f>
        <v>Cúcuta</v>
      </c>
      <c r="C19" s="27">
        <f>+'[4]Tasas Bogotá'!O44</f>
        <v>61.074854679307556</v>
      </c>
      <c r="D19" s="27">
        <f>+'[4]Tasas Bogotá'!P44</f>
        <v>60.416991545975293</v>
      </c>
      <c r="E19" s="27">
        <f>+'[4]Tasas Bogotá'!Q44</f>
        <v>59.253343523578707</v>
      </c>
      <c r="F19" s="27">
        <f>+'[4]Tasas Bogotá'!R44</f>
        <v>59.967602067691203</v>
      </c>
      <c r="G19" s="27">
        <f>+'[4]Tasas Bogotá'!S44</f>
        <v>62.094339250011913</v>
      </c>
      <c r="H19" s="27">
        <f>+'[4]Tasas Bogotá'!T44</f>
        <v>62.978266310814746</v>
      </c>
      <c r="I19" s="27">
        <f>+'[4]Tasas Bogotá'!U44</f>
        <v>66.006842031284734</v>
      </c>
      <c r="J19" s="34">
        <f>+'[4]Tasas Bogotá'!V44</f>
        <v>66.293387572442157</v>
      </c>
      <c r="K19" s="43">
        <f>+'[4]Tasas Bogotá'!W44</f>
        <v>7</v>
      </c>
      <c r="L19" s="18"/>
    </row>
    <row r="20" spans="1:15">
      <c r="A20" s="16"/>
      <c r="B20" s="11" t="str">
        <f>+'[4]Tasas Bogotá'!N45</f>
        <v>Neiva</v>
      </c>
      <c r="C20" s="27">
        <f>+'[4]Tasas Bogotá'!O45</f>
        <v>0</v>
      </c>
      <c r="D20" s="27">
        <f>+'[4]Tasas Bogotá'!P45</f>
        <v>0</v>
      </c>
      <c r="E20" s="27">
        <f>+'[4]Tasas Bogotá'!Q45</f>
        <v>58.52031897999521</v>
      </c>
      <c r="F20" s="27">
        <f>+'[4]Tasas Bogotá'!R45</f>
        <v>65.017869886992628</v>
      </c>
      <c r="G20" s="27">
        <f>+'[4]Tasas Bogotá'!S45</f>
        <v>62.941645511719415</v>
      </c>
      <c r="H20" s="27">
        <f>+'[4]Tasas Bogotá'!T45</f>
        <v>64.629549552489664</v>
      </c>
      <c r="I20" s="27">
        <f>+'[4]Tasas Bogotá'!U45</f>
        <v>65.210420519848284</v>
      </c>
      <c r="J20" s="34">
        <f>+'[4]Tasas Bogotá'!V45</f>
        <v>65.761507470735665</v>
      </c>
      <c r="K20" s="43">
        <f>+'[4]Tasas Bogotá'!W45</f>
        <v>8</v>
      </c>
      <c r="L20" s="18"/>
    </row>
    <row r="21" spans="1:15">
      <c r="A21" s="16"/>
      <c r="B21" s="11" t="str">
        <f>+'[4]Tasas Bogotá'!N46</f>
        <v>Pereira</v>
      </c>
      <c r="C21" s="27">
        <f>+'[4]Tasas Bogotá'!O46</f>
        <v>62.155615479770397</v>
      </c>
      <c r="D21" s="27">
        <f>+'[4]Tasas Bogotá'!P46</f>
        <v>62.807276661262293</v>
      </c>
      <c r="E21" s="27">
        <f>+'[4]Tasas Bogotá'!Q46</f>
        <v>57.857765998881824</v>
      </c>
      <c r="F21" s="27">
        <f>+'[4]Tasas Bogotá'!R46</f>
        <v>56.602972338942756</v>
      </c>
      <c r="G21" s="27">
        <f>+'[4]Tasas Bogotá'!S46</f>
        <v>59.487670483137322</v>
      </c>
      <c r="H21" s="27">
        <f>+'[4]Tasas Bogotá'!T46</f>
        <v>63.731901594457426</v>
      </c>
      <c r="I21" s="27">
        <f>+'[4]Tasas Bogotá'!U46</f>
        <v>65.696376878462587</v>
      </c>
      <c r="J21" s="34">
        <f>+'[4]Tasas Bogotá'!V46</f>
        <v>65.246771390994212</v>
      </c>
      <c r="K21" s="43">
        <f>+'[4]Tasas Bogotá'!W46</f>
        <v>9</v>
      </c>
      <c r="L21" s="18"/>
    </row>
    <row r="22" spans="1:15">
      <c r="A22" s="16"/>
      <c r="B22" s="11" t="str">
        <f>+'[4]Tasas Bogotá'!N47</f>
        <v>Riohacha</v>
      </c>
      <c r="C22" s="27">
        <f>+'[4]Tasas Bogotá'!O47</f>
        <v>0</v>
      </c>
      <c r="D22" s="27">
        <f>+'[4]Tasas Bogotá'!P47</f>
        <v>0</v>
      </c>
      <c r="E22" s="27">
        <f>+'[4]Tasas Bogotá'!Q47</f>
        <v>57.048884134588732</v>
      </c>
      <c r="F22" s="27">
        <f>+'[4]Tasas Bogotá'!R47</f>
        <v>60.015247634602218</v>
      </c>
      <c r="G22" s="27">
        <f>+'[4]Tasas Bogotá'!S47</f>
        <v>61.618598498158875</v>
      </c>
      <c r="H22" s="27">
        <f>+'[4]Tasas Bogotá'!T47</f>
        <v>65.828509355749233</v>
      </c>
      <c r="I22" s="27">
        <f>+'[4]Tasas Bogotá'!U47</f>
        <v>66.712601849002581</v>
      </c>
      <c r="J22" s="34">
        <f>+'[4]Tasas Bogotá'!V47</f>
        <v>65.208870682243457</v>
      </c>
      <c r="K22" s="43">
        <f>+'[4]Tasas Bogotá'!W47</f>
        <v>10</v>
      </c>
      <c r="L22" s="18"/>
    </row>
    <row r="23" spans="1:15">
      <c r="A23" s="16"/>
      <c r="B23" s="11" t="str">
        <f>+'[4]Tasas Bogotá'!N48</f>
        <v>Medellín</v>
      </c>
      <c r="C23" s="27">
        <f>+'[4]Tasas Bogotá'!O48</f>
        <v>59.99799809740022</v>
      </c>
      <c r="D23" s="27">
        <f>+'[4]Tasas Bogotá'!P48</f>
        <v>59.815017709349227</v>
      </c>
      <c r="E23" s="27">
        <f>+'[4]Tasas Bogotá'!Q48</f>
        <v>57.831797308687925</v>
      </c>
      <c r="F23" s="27">
        <f>+'[4]Tasas Bogotá'!R48</f>
        <v>60.540725257987319</v>
      </c>
      <c r="G23" s="27">
        <f>+'[4]Tasas Bogotá'!S48</f>
        <v>62.673288042801566</v>
      </c>
      <c r="H23" s="27">
        <f>+'[4]Tasas Bogotá'!T48</f>
        <v>63.342109086236519</v>
      </c>
      <c r="I23" s="27">
        <f>+'[4]Tasas Bogotá'!U48</f>
        <v>62.722319962681837</v>
      </c>
      <c r="J23" s="34">
        <f>+'[4]Tasas Bogotá'!V48</f>
        <v>65.124088857131255</v>
      </c>
      <c r="K23" s="43">
        <f>+'[4]Tasas Bogotá'!W48</f>
        <v>11</v>
      </c>
      <c r="L23" s="18"/>
      <c r="N23" s="23"/>
      <c r="O23" s="32"/>
    </row>
    <row r="24" spans="1:15">
      <c r="A24" s="16"/>
      <c r="B24" s="11" t="str">
        <f>+'[4]Tasas Bogotá'!N49</f>
        <v>Sincelejo</v>
      </c>
      <c r="C24" s="27">
        <f>+'[4]Tasas Bogotá'!O49</f>
        <v>0</v>
      </c>
      <c r="D24" s="27">
        <f>+'[4]Tasas Bogotá'!P49</f>
        <v>0</v>
      </c>
      <c r="E24" s="27">
        <f>+'[4]Tasas Bogotá'!Q49</f>
        <v>57.309095018040423</v>
      </c>
      <c r="F24" s="27">
        <f>+'[4]Tasas Bogotá'!R49</f>
        <v>59.788350720034124</v>
      </c>
      <c r="G24" s="27">
        <f>+'[4]Tasas Bogotá'!S49</f>
        <v>56.731583719168121</v>
      </c>
      <c r="H24" s="27">
        <f>+'[4]Tasas Bogotá'!T49</f>
        <v>55.784534623420093</v>
      </c>
      <c r="I24" s="27">
        <f>+'[4]Tasas Bogotá'!U49</f>
        <v>63.839235515543315</v>
      </c>
      <c r="J24" s="34">
        <f>+'[4]Tasas Bogotá'!V49</f>
        <v>64.552360168291173</v>
      </c>
      <c r="K24" s="43">
        <f>+'[4]Tasas Bogotá'!W49</f>
        <v>12</v>
      </c>
      <c r="L24" s="18"/>
      <c r="N24" s="23"/>
      <c r="O24" s="32"/>
    </row>
    <row r="25" spans="1:15">
      <c r="A25" s="16"/>
      <c r="B25" s="12" t="str">
        <f>+'[4]Tasas Bogotá'!N50</f>
        <v>Colombia</v>
      </c>
      <c r="C25" s="28">
        <f>+'[4]Tasas Bogotá'!O50</f>
        <v>60.194891795755787</v>
      </c>
      <c r="D25" s="28">
        <f>+'[4]Tasas Bogotá'!P50</f>
        <v>60.463313177145764</v>
      </c>
      <c r="E25" s="28">
        <f>+'[4]Tasas Bogotá'!Q50</f>
        <v>57.634872169786341</v>
      </c>
      <c r="F25" s="28">
        <f>+'[4]Tasas Bogotá'!R50</f>
        <v>58.780791922668861</v>
      </c>
      <c r="G25" s="28">
        <f>+'[4]Tasas Bogotá'!S50</f>
        <v>59.656424703475807</v>
      </c>
      <c r="H25" s="28">
        <f>+'[4]Tasas Bogotá'!T50</f>
        <v>62.02418674655452</v>
      </c>
      <c r="I25" s="28">
        <f>+'[4]Tasas Bogotá'!U50</f>
        <v>62.528631730669069</v>
      </c>
      <c r="J25" s="48">
        <f>+'[4]Tasas Bogotá'!V50</f>
        <v>64.159041219202024</v>
      </c>
      <c r="K25" s="43" t="str">
        <f>+'[4]Tasas Bogotá'!W50</f>
        <v/>
      </c>
      <c r="L25" s="18"/>
    </row>
    <row r="26" spans="1:15">
      <c r="A26" s="16"/>
      <c r="B26" s="11" t="str">
        <f>+'[4]Tasas Bogotá'!N51</f>
        <v>Cali</v>
      </c>
      <c r="C26" s="27">
        <f>+'[4]Tasas Bogotá'!O51</f>
        <v>65.558509645479077</v>
      </c>
      <c r="D26" s="27">
        <f>+'[4]Tasas Bogotá'!P51</f>
        <v>67.364932798527363</v>
      </c>
      <c r="E26" s="27">
        <f>+'[4]Tasas Bogotá'!Q51</f>
        <v>65.737466681022511</v>
      </c>
      <c r="F26" s="27">
        <f>+'[4]Tasas Bogotá'!R51</f>
        <v>64.47087550030443</v>
      </c>
      <c r="G26" s="27">
        <f>+'[4]Tasas Bogotá'!S51</f>
        <v>66.425605704681047</v>
      </c>
      <c r="H26" s="27">
        <f>+'[4]Tasas Bogotá'!T51</f>
        <v>66.846508421818157</v>
      </c>
      <c r="I26" s="27">
        <f>+'[4]Tasas Bogotá'!U51</f>
        <v>63.998184194343857</v>
      </c>
      <c r="J26" s="34">
        <f>+'[4]Tasas Bogotá'!V51</f>
        <v>63.898731872003481</v>
      </c>
      <c r="K26" s="43">
        <f>+'[4]Tasas Bogotá'!W51</f>
        <v>13</v>
      </c>
      <c r="L26" s="18"/>
    </row>
    <row r="27" spans="1:15">
      <c r="A27" s="16"/>
      <c r="B27" s="11" t="str">
        <f>+'[4]Tasas Bogotá'!N52</f>
        <v>Armenia</v>
      </c>
      <c r="C27" s="27">
        <f>+'[4]Tasas Bogotá'!O52</f>
        <v>0</v>
      </c>
      <c r="D27" s="27">
        <f>+'[4]Tasas Bogotá'!P52</f>
        <v>0</v>
      </c>
      <c r="E27" s="27">
        <f>+'[4]Tasas Bogotá'!Q52</f>
        <v>56.803747052700892</v>
      </c>
      <c r="F27" s="27">
        <f>+'[4]Tasas Bogotá'!R52</f>
        <v>56.099395555395418</v>
      </c>
      <c r="G27" s="27">
        <f>+'[4]Tasas Bogotá'!S52</f>
        <v>54.455023151761097</v>
      </c>
      <c r="H27" s="27">
        <f>+'[4]Tasas Bogotá'!T52</f>
        <v>59.190620328023392</v>
      </c>
      <c r="I27" s="27">
        <f>+'[4]Tasas Bogotá'!U52</f>
        <v>59.992520928982429</v>
      </c>
      <c r="J27" s="34">
        <f>+'[4]Tasas Bogotá'!V52</f>
        <v>63.382495917607393</v>
      </c>
      <c r="K27" s="43">
        <f>+'[4]Tasas Bogotá'!W52</f>
        <v>14</v>
      </c>
      <c r="L27" s="18"/>
    </row>
    <row r="28" spans="1:15">
      <c r="A28" s="16"/>
      <c r="B28" s="11" t="str">
        <f>+'[4]Tasas Bogotá'!N53</f>
        <v>Valledupar</v>
      </c>
      <c r="C28" s="27">
        <f>+'[4]Tasas Bogotá'!O53</f>
        <v>0</v>
      </c>
      <c r="D28" s="27">
        <f>+'[4]Tasas Bogotá'!P53</f>
        <v>0</v>
      </c>
      <c r="E28" s="27">
        <f>+'[4]Tasas Bogotá'!Q53</f>
        <v>58.80269989915832</v>
      </c>
      <c r="F28" s="27">
        <f>+'[4]Tasas Bogotá'!R53</f>
        <v>54.820680278174038</v>
      </c>
      <c r="G28" s="27">
        <f>+'[4]Tasas Bogotá'!S53</f>
        <v>58.527305191795342</v>
      </c>
      <c r="H28" s="27">
        <f>+'[4]Tasas Bogotá'!T53</f>
        <v>62.927606860202992</v>
      </c>
      <c r="I28" s="27">
        <f>+'[4]Tasas Bogotá'!U53</f>
        <v>61.280615592373898</v>
      </c>
      <c r="J28" s="34">
        <f>+'[4]Tasas Bogotá'!V53</f>
        <v>62.697023417959095</v>
      </c>
      <c r="K28" s="43">
        <f>+'[4]Tasas Bogotá'!W53</f>
        <v>15</v>
      </c>
      <c r="L28" s="18"/>
    </row>
    <row r="29" spans="1:15">
      <c r="A29" s="16"/>
      <c r="B29" s="11" t="str">
        <f>+'[4]Tasas Bogotá'!N54</f>
        <v>Tunja</v>
      </c>
      <c r="C29" s="27">
        <f>+'[4]Tasas Bogotá'!O54</f>
        <v>0</v>
      </c>
      <c r="D29" s="27">
        <f>+'[4]Tasas Bogotá'!P54</f>
        <v>0</v>
      </c>
      <c r="E29" s="27">
        <f>+'[4]Tasas Bogotá'!Q54</f>
        <v>58.815462901050573</v>
      </c>
      <c r="F29" s="27">
        <f>+'[4]Tasas Bogotá'!R54</f>
        <v>58.138559320864481</v>
      </c>
      <c r="G29" s="27">
        <f>+'[4]Tasas Bogotá'!S54</f>
        <v>61.511632909894708</v>
      </c>
      <c r="H29" s="27">
        <f>+'[4]Tasas Bogotá'!T54</f>
        <v>61.393115457439727</v>
      </c>
      <c r="I29" s="27">
        <f>+'[4]Tasas Bogotá'!U54</f>
        <v>61.102227005971145</v>
      </c>
      <c r="J29" s="34">
        <f>+'[4]Tasas Bogotá'!V54</f>
        <v>62.052635122834424</v>
      </c>
      <c r="K29" s="43">
        <f>+'[4]Tasas Bogotá'!W54</f>
        <v>16</v>
      </c>
      <c r="L29" s="18"/>
    </row>
    <row r="30" spans="1:15">
      <c r="A30" s="16"/>
      <c r="B30" s="11" t="str">
        <f>+'[4]Tasas Bogotá'!N55</f>
        <v>Santa Marta</v>
      </c>
      <c r="C30" s="27">
        <f>+'[4]Tasas Bogotá'!O55</f>
        <v>0</v>
      </c>
      <c r="D30" s="27">
        <f>+'[4]Tasas Bogotá'!P55</f>
        <v>0</v>
      </c>
      <c r="E30" s="27">
        <f>+'[4]Tasas Bogotá'!Q55</f>
        <v>58.255131263285243</v>
      </c>
      <c r="F30" s="27">
        <f>+'[4]Tasas Bogotá'!R55</f>
        <v>54.509330051620161</v>
      </c>
      <c r="G30" s="27">
        <f>+'[4]Tasas Bogotá'!S55</f>
        <v>59.38341608641575</v>
      </c>
      <c r="H30" s="27">
        <f>+'[4]Tasas Bogotá'!T55</f>
        <v>59.267448720878932</v>
      </c>
      <c r="I30" s="27">
        <f>+'[4]Tasas Bogotá'!U55</f>
        <v>59.205076771733289</v>
      </c>
      <c r="J30" s="34">
        <f>+'[4]Tasas Bogotá'!V55</f>
        <v>61.958193837770871</v>
      </c>
      <c r="K30" s="43">
        <f>+'[4]Tasas Bogotá'!W55</f>
        <v>17</v>
      </c>
      <c r="L30" s="18"/>
    </row>
    <row r="31" spans="1:15">
      <c r="A31" s="16"/>
      <c r="B31" s="11" t="str">
        <f>+'[4]Tasas Bogotá'!N56</f>
        <v>Quibdó</v>
      </c>
      <c r="C31" s="27">
        <f>+'[4]Tasas Bogotá'!O56</f>
        <v>0</v>
      </c>
      <c r="D31" s="27">
        <f>+'[4]Tasas Bogotá'!P56</f>
        <v>0</v>
      </c>
      <c r="E31" s="27">
        <f>+'[4]Tasas Bogotá'!Q56</f>
        <v>52.451990598410227</v>
      </c>
      <c r="F31" s="27">
        <f>+'[4]Tasas Bogotá'!R56</f>
        <v>50.471164898215072</v>
      </c>
      <c r="G31" s="27">
        <f>+'[4]Tasas Bogotá'!S56</f>
        <v>56.529047119634434</v>
      </c>
      <c r="H31" s="27">
        <f>+'[4]Tasas Bogotá'!T56</f>
        <v>56.047833667185998</v>
      </c>
      <c r="I31" s="27">
        <f>+'[4]Tasas Bogotá'!U56</f>
        <v>63.730093444123014</v>
      </c>
      <c r="J31" s="34">
        <f>+'[4]Tasas Bogotá'!V56</f>
        <v>61.191181732277698</v>
      </c>
      <c r="K31" s="43">
        <f>+'[4]Tasas Bogotá'!W56</f>
        <v>18</v>
      </c>
      <c r="L31" s="18"/>
    </row>
    <row r="32" spans="1:15">
      <c r="A32" s="16"/>
      <c r="B32" s="11" t="str">
        <f>+'[4]Tasas Bogotá'!N57</f>
        <v>Florencia</v>
      </c>
      <c r="C32" s="27">
        <f>+'[4]Tasas Bogotá'!O57</f>
        <v>0</v>
      </c>
      <c r="D32" s="27">
        <f>+'[4]Tasas Bogotá'!P57</f>
        <v>0</v>
      </c>
      <c r="E32" s="27">
        <f>+'[4]Tasas Bogotá'!Q57</f>
        <v>58.870431176790028</v>
      </c>
      <c r="F32" s="27">
        <f>+'[4]Tasas Bogotá'!R57</f>
        <v>58.664543004165637</v>
      </c>
      <c r="G32" s="27">
        <f>+'[4]Tasas Bogotá'!S57</f>
        <v>55.724912510265348</v>
      </c>
      <c r="H32" s="27">
        <f>+'[4]Tasas Bogotá'!T57</f>
        <v>57.530844548779314</v>
      </c>
      <c r="I32" s="27">
        <f>+'[4]Tasas Bogotá'!U57</f>
        <v>59.093004290323726</v>
      </c>
      <c r="J32" s="34">
        <f>+'[4]Tasas Bogotá'!V57</f>
        <v>61.186590511539265</v>
      </c>
      <c r="K32" s="43">
        <f>+'[4]Tasas Bogotá'!W57</f>
        <v>19</v>
      </c>
      <c r="L32" s="18"/>
    </row>
    <row r="33" spans="1:14">
      <c r="A33" s="16"/>
      <c r="B33" s="11" t="str">
        <f>+'[4]Tasas Bogotá'!N58</f>
        <v>Cartagena</v>
      </c>
      <c r="C33" s="27">
        <f>+'[4]Tasas Bogotá'!O58</f>
        <v>52.817596208055797</v>
      </c>
      <c r="D33" s="27">
        <f>+'[4]Tasas Bogotá'!P58</f>
        <v>55.306924782841214</v>
      </c>
      <c r="E33" s="27">
        <f>+'[4]Tasas Bogotá'!Q58</f>
        <v>56.977155828710366</v>
      </c>
      <c r="F33" s="27">
        <f>+'[4]Tasas Bogotá'!R58</f>
        <v>53.672508711458434</v>
      </c>
      <c r="G33" s="27">
        <f>+'[4]Tasas Bogotá'!S58</f>
        <v>56.610703452147945</v>
      </c>
      <c r="H33" s="27">
        <f>+'[4]Tasas Bogotá'!T58</f>
        <v>56.513788958780786</v>
      </c>
      <c r="I33" s="27">
        <f>+'[4]Tasas Bogotá'!U58</f>
        <v>57.416055702266455</v>
      </c>
      <c r="J33" s="34">
        <f>+'[4]Tasas Bogotá'!V58</f>
        <v>60.725800605680313</v>
      </c>
      <c r="K33" s="43">
        <f>+'[4]Tasas Bogotá'!W58</f>
        <v>20</v>
      </c>
      <c r="L33" s="18"/>
    </row>
    <row r="34" spans="1:14">
      <c r="A34" s="16"/>
      <c r="B34" s="11" t="str">
        <f>+'[4]Tasas Bogotá'!N59</f>
        <v>Popayán</v>
      </c>
      <c r="C34" s="27">
        <f>+'[4]Tasas Bogotá'!O59</f>
        <v>0</v>
      </c>
      <c r="D34" s="27">
        <f>+'[4]Tasas Bogotá'!P59</f>
        <v>0</v>
      </c>
      <c r="E34" s="27">
        <f>+'[4]Tasas Bogotá'!Q59</f>
        <v>55.746893182961003</v>
      </c>
      <c r="F34" s="27">
        <f>+'[4]Tasas Bogotá'!R59</f>
        <v>61.72127507885655</v>
      </c>
      <c r="G34" s="27">
        <f>+'[4]Tasas Bogotá'!S59</f>
        <v>57.991327214782054</v>
      </c>
      <c r="H34" s="27">
        <f>+'[4]Tasas Bogotá'!T59</f>
        <v>59.023546110990821</v>
      </c>
      <c r="I34" s="27">
        <f>+'[4]Tasas Bogotá'!U59</f>
        <v>57.97696387873502</v>
      </c>
      <c r="J34" s="34">
        <f>+'[4]Tasas Bogotá'!V59</f>
        <v>60.294556974630495</v>
      </c>
      <c r="K34" s="43">
        <f>+'[4]Tasas Bogotá'!W59</f>
        <v>21</v>
      </c>
      <c r="L34" s="18"/>
    </row>
    <row r="35" spans="1:14">
      <c r="A35" s="16"/>
      <c r="B35" s="11" t="str">
        <f>+'[4]Tasas Bogotá'!N60</f>
        <v>Barranquilla</v>
      </c>
      <c r="C35" s="27">
        <f>+'[4]Tasas Bogotá'!O60</f>
        <v>56.907772764824884</v>
      </c>
      <c r="D35" s="27">
        <f>+'[4]Tasas Bogotá'!P60</f>
        <v>53.729136218325436</v>
      </c>
      <c r="E35" s="27">
        <f>+'[4]Tasas Bogotá'!Q60</f>
        <v>57.799347399926994</v>
      </c>
      <c r="F35" s="27">
        <f>+'[4]Tasas Bogotá'!R60</f>
        <v>55.788957640824385</v>
      </c>
      <c r="G35" s="27">
        <f>+'[4]Tasas Bogotá'!S60</f>
        <v>54.811865569203086</v>
      </c>
      <c r="H35" s="27">
        <f>+'[4]Tasas Bogotá'!T60</f>
        <v>58.667976768637651</v>
      </c>
      <c r="I35" s="27">
        <f>+'[4]Tasas Bogotá'!U60</f>
        <v>58.986517104499157</v>
      </c>
      <c r="J35" s="34">
        <f>+'[4]Tasas Bogotá'!V60</f>
        <v>58.507938741187537</v>
      </c>
      <c r="K35" s="43">
        <f>+'[4]Tasas Bogotá'!W60</f>
        <v>22</v>
      </c>
      <c r="L35" s="18"/>
    </row>
    <row r="36" spans="1:14" ht="14.25" customHeight="1">
      <c r="A36" s="16"/>
      <c r="B36" s="11" t="str">
        <f>+'[4]Tasas Bogotá'!N61</f>
        <v>Manizales</v>
      </c>
      <c r="C36" s="27">
        <f>+'[4]Tasas Bogotá'!O61</f>
        <v>58.244120780931453</v>
      </c>
      <c r="D36" s="27">
        <f>+'[4]Tasas Bogotá'!P61</f>
        <v>55.165763633721539</v>
      </c>
      <c r="E36" s="27">
        <f>+'[4]Tasas Bogotá'!Q61</f>
        <v>52.932380469514086</v>
      </c>
      <c r="F36" s="27">
        <f>+'[4]Tasas Bogotá'!R61</f>
        <v>56.427731936294037</v>
      </c>
      <c r="G36" s="27">
        <f>+'[4]Tasas Bogotá'!S61</f>
        <v>55.791632022086425</v>
      </c>
      <c r="H36" s="27">
        <f>+'[4]Tasas Bogotá'!T61</f>
        <v>58.139167316887729</v>
      </c>
      <c r="I36" s="27">
        <f>+'[4]Tasas Bogotá'!U61</f>
        <v>59.191750776590148</v>
      </c>
      <c r="J36" s="34">
        <f>+'[4]Tasas Bogotá'!V61</f>
        <v>57.87464637912877</v>
      </c>
      <c r="K36" s="43">
        <f>+'[4]Tasas Bogotá'!W61</f>
        <v>23</v>
      </c>
      <c r="L36" s="18"/>
    </row>
    <row r="37" spans="1:14">
      <c r="A37" s="16"/>
      <c r="B37" s="11" t="str">
        <f>+'[4]Tasas Bogotá'!N62</f>
        <v>San Andrés</v>
      </c>
      <c r="C37" s="27">
        <f>+'[4]Tasas Bogotá'!O62</f>
        <v>0</v>
      </c>
      <c r="D37" s="27">
        <f>+'[4]Tasas Bogotá'!P62</f>
        <v>0</v>
      </c>
      <c r="E37" s="27">
        <f>+'[4]Tasas Bogotá'!Q62</f>
        <v>62.319204152249128</v>
      </c>
      <c r="F37" s="27">
        <f>+'[4]Tasas Bogotá'!R62</f>
        <v>62.641309819379401</v>
      </c>
      <c r="G37" s="27">
        <f>+'[4]Tasas Bogotá'!S62</f>
        <v>64.996843832849393</v>
      </c>
      <c r="H37" s="27">
        <f>+'[4]Tasas Bogotá'!T62</f>
        <v>64.061434582314675</v>
      </c>
      <c r="I37" s="27">
        <f>+'[4]Tasas Bogotá'!U62</f>
        <v>63.451568110297686</v>
      </c>
      <c r="J37" s="34">
        <f>+'[4]Tasas Bogotá'!V62</f>
        <v>0</v>
      </c>
      <c r="K37" s="43">
        <f>+'[4]Tasas Bogotá'!W62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67" t="str">
        <f>+Índice!B49</f>
        <v>Fuente: Departamento Administrativo Nacional de Estadística, Gran Encuesta Integrada de Hogares (GEIH) Abril 2012.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116"/>
      <c r="L51" s="22"/>
    </row>
    <row r="52" spans="1:12">
      <c r="B52" s="23" t="s">
        <v>23</v>
      </c>
      <c r="C52" s="23"/>
      <c r="D52" s="23"/>
      <c r="E52" s="23" t="s">
        <v>21</v>
      </c>
    </row>
    <row r="53" spans="1:12">
      <c r="B53" s="23" t="s">
        <v>24</v>
      </c>
      <c r="C53" s="23"/>
      <c r="D53" s="23"/>
      <c r="E53" s="23" t="s">
        <v>22</v>
      </c>
    </row>
  </sheetData>
  <mergeCells count="3">
    <mergeCell ref="C7:K7"/>
    <mergeCell ref="C8:K8"/>
    <mergeCell ref="C10:J10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 codeName="Hoja5">
    <tabColor rgb="FF53722D"/>
  </sheetPr>
  <dimension ref="A1:O53"/>
  <sheetViews>
    <sheetView zoomScaleNormal="100" zoomScaleSheetLayoutView="100" workbookViewId="0">
      <pane ySplit="11" topLeftCell="A36" activePane="bottomLeft" state="frozen"/>
      <selection activeCell="G19" sqref="G19"/>
      <selection pane="bottomLeft" activeCell="C9" sqref="C9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4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>
      <c r="A1" s="13"/>
      <c r="B1" s="14"/>
      <c r="C1" s="14"/>
      <c r="D1" s="14"/>
      <c r="E1" s="14"/>
      <c r="F1" s="14"/>
      <c r="G1" s="14"/>
      <c r="H1" s="154"/>
      <c r="I1" s="154"/>
      <c r="J1" s="154"/>
      <c r="K1" s="154"/>
      <c r="L1" s="18"/>
      <c r="M1" s="11"/>
    </row>
    <row r="2" spans="1:14">
      <c r="A2" s="16"/>
      <c r="B2" s="161"/>
      <c r="C2" s="161"/>
      <c r="D2" s="161"/>
      <c r="E2" s="161"/>
      <c r="F2" s="161"/>
      <c r="G2" s="161"/>
      <c r="H2" s="154"/>
      <c r="I2" s="154"/>
      <c r="J2" s="154"/>
      <c r="K2" s="154"/>
      <c r="L2" s="18"/>
      <c r="M2" s="11"/>
    </row>
    <row r="3" spans="1:14">
      <c r="A3" s="16"/>
      <c r="B3" s="161"/>
      <c r="C3" s="161"/>
      <c r="D3" s="161"/>
      <c r="E3" s="161"/>
      <c r="F3" s="161"/>
      <c r="G3" s="161"/>
      <c r="H3" s="154"/>
      <c r="I3" s="154"/>
      <c r="J3" s="154"/>
      <c r="K3" s="154"/>
      <c r="L3" s="18"/>
      <c r="M3" s="11"/>
    </row>
    <row r="4" spans="1:14">
      <c r="A4" s="16"/>
      <c r="B4" s="161"/>
      <c r="C4" s="161"/>
      <c r="D4" s="161"/>
      <c r="E4" s="161"/>
      <c r="F4" s="161"/>
      <c r="G4" s="161"/>
      <c r="H4" s="154"/>
      <c r="I4" s="154"/>
      <c r="J4" s="154"/>
      <c r="K4" s="154"/>
      <c r="L4" s="18"/>
      <c r="M4" s="11"/>
    </row>
    <row r="5" spans="1:14">
      <c r="A5" s="16"/>
      <c r="B5" s="161"/>
      <c r="C5" s="161"/>
      <c r="D5" s="161"/>
      <c r="E5" s="161"/>
      <c r="F5" s="161"/>
      <c r="G5" s="161"/>
      <c r="H5" s="154"/>
      <c r="I5" s="154"/>
      <c r="J5" s="154"/>
      <c r="K5" s="154"/>
      <c r="L5" s="18"/>
      <c r="M5" s="11"/>
    </row>
    <row r="6" spans="1:14">
      <c r="A6" s="16"/>
      <c r="B6" s="161"/>
      <c r="C6" s="161"/>
      <c r="D6" s="161"/>
      <c r="E6" s="161"/>
      <c r="F6" s="161"/>
      <c r="G6" s="161"/>
      <c r="H6" s="10"/>
      <c r="I6" s="10"/>
      <c r="J6" s="10"/>
      <c r="K6" s="10"/>
      <c r="L6" s="18"/>
    </row>
    <row r="7" spans="1:14">
      <c r="A7" s="16"/>
      <c r="B7" s="161"/>
      <c r="C7" s="169" t="s">
        <v>27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4">
      <c r="A8" s="16"/>
      <c r="B8" s="161"/>
      <c r="C8" s="167" t="s">
        <v>170</v>
      </c>
      <c r="D8" s="167"/>
      <c r="E8" s="167"/>
      <c r="F8" s="167"/>
      <c r="G8" s="167"/>
      <c r="H8" s="167"/>
      <c r="I8" s="167"/>
      <c r="J8" s="167"/>
      <c r="K8" s="167"/>
      <c r="L8" s="18"/>
    </row>
    <row r="9" spans="1:14">
      <c r="A9" s="16"/>
      <c r="B9" s="10"/>
      <c r="C9" s="77"/>
      <c r="D9" s="77"/>
      <c r="E9" s="77"/>
      <c r="F9" s="77"/>
      <c r="G9" s="77"/>
      <c r="H9" s="77"/>
      <c r="I9" s="10"/>
      <c r="J9" s="10"/>
      <c r="K9" s="10"/>
      <c r="L9" s="18"/>
    </row>
    <row r="10" spans="1:14" ht="15.75" customHeight="1">
      <c r="A10" s="16"/>
      <c r="B10" s="11"/>
      <c r="C10" s="168" t="s">
        <v>1</v>
      </c>
      <c r="D10" s="168"/>
      <c r="E10" s="168"/>
      <c r="F10" s="168"/>
      <c r="G10" s="168"/>
      <c r="H10" s="168"/>
      <c r="I10" s="168"/>
      <c r="J10" s="168"/>
      <c r="K10" s="163" t="s">
        <v>161</v>
      </c>
      <c r="L10" s="18"/>
    </row>
    <row r="11" spans="1:14">
      <c r="A11" s="16"/>
      <c r="B11" s="11"/>
      <c r="C11" s="155">
        <f>+'Población en edad de trabajar %'!C11</f>
        <v>2005</v>
      </c>
      <c r="D11" s="162">
        <f>+'Población en edad de trabajar %'!D11</f>
        <v>2006</v>
      </c>
      <c r="E11" s="162">
        <f>+'Población en edad de trabajar %'!E11</f>
        <v>2007</v>
      </c>
      <c r="F11" s="162">
        <f>+'Población en edad de trabajar %'!F11</f>
        <v>2008</v>
      </c>
      <c r="G11" s="162">
        <f>+'Población en edad de trabajar %'!G11</f>
        <v>2009</v>
      </c>
      <c r="H11" s="162">
        <f>+'Población en edad de trabajar %'!H11</f>
        <v>2010</v>
      </c>
      <c r="I11" s="162">
        <f>+'Población en edad de trabajar %'!I11</f>
        <v>2011</v>
      </c>
      <c r="J11" s="162">
        <f>+'Población en edad de trabajar %'!J11</f>
        <v>2012</v>
      </c>
      <c r="K11" s="18"/>
      <c r="N11" s="2"/>
    </row>
    <row r="12" spans="1:14" ht="12" customHeight="1">
      <c r="A12" s="16"/>
      <c r="B12" s="11"/>
      <c r="C12" s="77"/>
      <c r="D12" s="77"/>
      <c r="E12" s="77"/>
      <c r="F12" s="77"/>
      <c r="G12" s="77"/>
      <c r="H12" s="77"/>
      <c r="I12" s="77"/>
      <c r="J12" s="77"/>
      <c r="K12" s="115"/>
      <c r="L12" s="18"/>
    </row>
    <row r="13" spans="1:14">
      <c r="A13" s="16"/>
      <c r="B13" s="12" t="str">
        <f>+'[4]Tasas Bogotá'!N70</f>
        <v>Bogotá</v>
      </c>
      <c r="C13" s="48">
        <f>+'[4]Tasas Bogotá'!O70</f>
        <v>56.076826419707217</v>
      </c>
      <c r="D13" s="48">
        <f>+'[4]Tasas Bogotá'!P70</f>
        <v>58.604349441847049</v>
      </c>
      <c r="E13" s="48">
        <f>+'[4]Tasas Bogotá'!Q70</f>
        <v>56.56134613635129</v>
      </c>
      <c r="F13" s="48">
        <f>+'[4]Tasas Bogotá'!R70</f>
        <v>58.787983658590981</v>
      </c>
      <c r="G13" s="48">
        <f>+'[4]Tasas Bogotá'!S70</f>
        <v>57.651468555221584</v>
      </c>
      <c r="H13" s="48">
        <f>+'[4]Tasas Bogotá'!T70</f>
        <v>58.604075790250135</v>
      </c>
      <c r="I13" s="48">
        <f>+'[4]Tasas Bogotá'!U70</f>
        <v>61.678947073486434</v>
      </c>
      <c r="J13" s="48">
        <f>+'[4]Tasas Bogotá'!V70</f>
        <v>63.762215260364464</v>
      </c>
      <c r="K13" s="98">
        <f>+'[4]Tasas Bogotá'!W70</f>
        <v>1</v>
      </c>
      <c r="L13" s="18"/>
    </row>
    <row r="14" spans="1:14" s="49" customFormat="1">
      <c r="A14" s="85"/>
      <c r="B14" s="11" t="str">
        <f>+'[4]Tasas Bogotá'!N71</f>
        <v>Bucaramanga</v>
      </c>
      <c r="C14" s="27">
        <f>+'[4]Tasas Bogotá'!O71</f>
        <v>52.977897347971989</v>
      </c>
      <c r="D14" s="27">
        <f>+'[4]Tasas Bogotá'!P71</f>
        <v>52.138302472061262</v>
      </c>
      <c r="E14" s="27">
        <f>+'[4]Tasas Bogotá'!Q71</f>
        <v>49.512137062380795</v>
      </c>
      <c r="F14" s="27">
        <f>+'[4]Tasas Bogotá'!R71</f>
        <v>55.285249846459564</v>
      </c>
      <c r="G14" s="27">
        <f>+'[4]Tasas Bogotá'!S71</f>
        <v>59.643607428107103</v>
      </c>
      <c r="H14" s="27">
        <f>+'[4]Tasas Bogotá'!T71</f>
        <v>63.224006377869223</v>
      </c>
      <c r="I14" s="27">
        <f>+'[4]Tasas Bogotá'!U71</f>
        <v>61.581513799898758</v>
      </c>
      <c r="J14" s="34">
        <f>+'[4]Tasas Bogotá'!V71</f>
        <v>62.030164298313409</v>
      </c>
      <c r="K14" s="43">
        <f>+'[4]Tasas Bogotá'!W71</f>
        <v>2</v>
      </c>
      <c r="L14" s="86"/>
    </row>
    <row r="15" spans="1:14">
      <c r="A15" s="16"/>
      <c r="B15" s="11" t="str">
        <f>+'[4]Tasas Bogotá'!N72</f>
        <v>Montería</v>
      </c>
      <c r="C15" s="27">
        <f>+'[4]Tasas Bogotá'!O72</f>
        <v>54.014286577028436</v>
      </c>
      <c r="D15" s="27">
        <f>+'[4]Tasas Bogotá'!P72</f>
        <v>54.252948003468134</v>
      </c>
      <c r="E15" s="27">
        <f>+'[4]Tasas Bogotá'!Q72</f>
        <v>53.742937435290642</v>
      </c>
      <c r="F15" s="27">
        <f>+'[4]Tasas Bogotá'!R72</f>
        <v>56.001376502296097</v>
      </c>
      <c r="G15" s="27">
        <f>+'[4]Tasas Bogotá'!S72</f>
        <v>56.362430607991364</v>
      </c>
      <c r="H15" s="27">
        <f>+'[4]Tasas Bogotá'!T72</f>
        <v>53.442357105201609</v>
      </c>
      <c r="I15" s="27">
        <f>+'[4]Tasas Bogotá'!U72</f>
        <v>57.677308856567556</v>
      </c>
      <c r="J15" s="34">
        <f>+'[4]Tasas Bogotá'!V72</f>
        <v>58.85348206410368</v>
      </c>
      <c r="K15" s="43">
        <f>+'[4]Tasas Bogotá'!W72</f>
        <v>3</v>
      </c>
      <c r="L15" s="18"/>
    </row>
    <row r="16" spans="1:14">
      <c r="A16" s="16"/>
      <c r="B16" s="11" t="str">
        <f>+'[4]Tasas Bogotá'!N73</f>
        <v>Villavicencio</v>
      </c>
      <c r="C16" s="27">
        <f>+'[4]Tasas Bogotá'!O73</f>
        <v>56.692362120614845</v>
      </c>
      <c r="D16" s="27">
        <f>+'[4]Tasas Bogotá'!P73</f>
        <v>56.155738967968105</v>
      </c>
      <c r="E16" s="27">
        <f>+'[4]Tasas Bogotá'!Q73</f>
        <v>55.920023789948758</v>
      </c>
      <c r="F16" s="27">
        <f>+'[4]Tasas Bogotá'!R73</f>
        <v>57.408648537461126</v>
      </c>
      <c r="G16" s="27">
        <f>+'[4]Tasas Bogotá'!S73</f>
        <v>55.494048963145005</v>
      </c>
      <c r="H16" s="27">
        <f>+'[4]Tasas Bogotá'!T73</f>
        <v>58.431475208867397</v>
      </c>
      <c r="I16" s="27">
        <f>+'[4]Tasas Bogotá'!U73</f>
        <v>55.788641803673791</v>
      </c>
      <c r="J16" s="34">
        <f>+'[4]Tasas Bogotá'!V73</f>
        <v>58.130717719504155</v>
      </c>
      <c r="K16" s="43">
        <f>+'[4]Tasas Bogotá'!W73</f>
        <v>4</v>
      </c>
      <c r="L16" s="18"/>
    </row>
    <row r="17" spans="1:15">
      <c r="A17" s="16"/>
      <c r="B17" s="11" t="str">
        <f>+'[4]Tasas Bogotá'!N74</f>
        <v>Pasto</v>
      </c>
      <c r="C17" s="27">
        <f>+'[4]Tasas Bogotá'!O74</f>
        <v>54.35184354534853</v>
      </c>
      <c r="D17" s="27">
        <f>+'[4]Tasas Bogotá'!P74</f>
        <v>52.552540402466974</v>
      </c>
      <c r="E17" s="27">
        <f>+'[4]Tasas Bogotá'!Q74</f>
        <v>52.72022262961449</v>
      </c>
      <c r="F17" s="27">
        <f>+'[4]Tasas Bogotá'!R74</f>
        <v>53.029190723478372</v>
      </c>
      <c r="G17" s="27">
        <f>+'[4]Tasas Bogotá'!S74</f>
        <v>51.533121531834567</v>
      </c>
      <c r="H17" s="27">
        <f>+'[4]Tasas Bogotá'!T74</f>
        <v>55.798801821941254</v>
      </c>
      <c r="I17" s="27">
        <f>+'[4]Tasas Bogotá'!U74</f>
        <v>55.693600264453877</v>
      </c>
      <c r="J17" s="34">
        <f>+'[4]Tasas Bogotá'!V74</f>
        <v>57.495976521821454</v>
      </c>
      <c r="K17" s="43">
        <f>+'[4]Tasas Bogotá'!W74</f>
        <v>5</v>
      </c>
      <c r="L17" s="18"/>
    </row>
    <row r="18" spans="1:15">
      <c r="A18" s="16"/>
      <c r="B18" s="11" t="str">
        <f>+'[4]Tasas Bogotá'!N75</f>
        <v>Neiva</v>
      </c>
      <c r="C18" s="27">
        <f>+'[4]Tasas Bogotá'!O75</f>
        <v>0</v>
      </c>
      <c r="D18" s="27">
        <f>+'[4]Tasas Bogotá'!P75</f>
        <v>0</v>
      </c>
      <c r="E18" s="27">
        <f>+'[4]Tasas Bogotá'!Q75</f>
        <v>48.945349541294888</v>
      </c>
      <c r="F18" s="27">
        <f>+'[4]Tasas Bogotá'!R75</f>
        <v>55.824852629626918</v>
      </c>
      <c r="G18" s="27">
        <f>+'[4]Tasas Bogotá'!S75</f>
        <v>52.652947850348731</v>
      </c>
      <c r="H18" s="27">
        <f>+'[4]Tasas Bogotá'!T75</f>
        <v>54.654053157320767</v>
      </c>
      <c r="I18" s="27">
        <f>+'[4]Tasas Bogotá'!U75</f>
        <v>55.77622594744772</v>
      </c>
      <c r="J18" s="34">
        <f>+'[4]Tasas Bogotá'!V75</f>
        <v>57.290311835802434</v>
      </c>
      <c r="K18" s="43">
        <f>+'[4]Tasas Bogotá'!W75</f>
        <v>6</v>
      </c>
      <c r="L18" s="18"/>
    </row>
    <row r="19" spans="1:15">
      <c r="A19" s="16"/>
      <c r="B19" s="11" t="str">
        <f>+'[4]Tasas Bogotá'!N76</f>
        <v>Ibagué</v>
      </c>
      <c r="C19" s="27">
        <f>+'[4]Tasas Bogotá'!O76</f>
        <v>52.783947456862911</v>
      </c>
      <c r="D19" s="27">
        <f>+'[4]Tasas Bogotá'!P76</f>
        <v>52.270547418029381</v>
      </c>
      <c r="E19" s="27">
        <f>+'[4]Tasas Bogotá'!Q76</f>
        <v>54.861133514712904</v>
      </c>
      <c r="F19" s="27">
        <f>+'[4]Tasas Bogotá'!R76</f>
        <v>55.343376202103187</v>
      </c>
      <c r="G19" s="27">
        <f>+'[4]Tasas Bogotá'!S76</f>
        <v>55.099361295274107</v>
      </c>
      <c r="H19" s="27">
        <f>+'[4]Tasas Bogotá'!T76</f>
        <v>54.948685421401009</v>
      </c>
      <c r="I19" s="27">
        <f>+'[4]Tasas Bogotá'!U76</f>
        <v>55.376253203179338</v>
      </c>
      <c r="J19" s="34">
        <f>+'[4]Tasas Bogotá'!V76</f>
        <v>57.220894983700632</v>
      </c>
      <c r="K19" s="43">
        <f>+'[4]Tasas Bogotá'!W76</f>
        <v>7</v>
      </c>
      <c r="L19" s="18"/>
    </row>
    <row r="20" spans="1:15">
      <c r="A20" s="16"/>
      <c r="B20" s="12" t="str">
        <f>+'[4]Tasas Bogotá'!N77</f>
        <v>Colombia</v>
      </c>
      <c r="C20" s="28">
        <f>+'[4]Tasas Bogotá'!O77</f>
        <v>52.089874829180197</v>
      </c>
      <c r="D20" s="28">
        <f>+'[4]Tasas Bogotá'!P77</f>
        <v>52.854362862550509</v>
      </c>
      <c r="E20" s="28">
        <f>+'[4]Tasas Bogotá'!Q77</f>
        <v>50.207821262395832</v>
      </c>
      <c r="F20" s="28">
        <f>+'[4]Tasas Bogotá'!R77</f>
        <v>51.668609904067452</v>
      </c>
      <c r="G20" s="28">
        <f>+'[4]Tasas Bogotá'!S77</f>
        <v>51.970900119920692</v>
      </c>
      <c r="H20" s="28">
        <f>+'[4]Tasas Bogotá'!T77</f>
        <v>53.96336533746797</v>
      </c>
      <c r="I20" s="28">
        <f>+'[4]Tasas Bogotá'!U77</f>
        <v>54.775217173946558</v>
      </c>
      <c r="J20" s="48">
        <f>+'[4]Tasas Bogotá'!V77</f>
        <v>56.736867407572568</v>
      </c>
      <c r="K20" s="43" t="str">
        <f>+'[4]Tasas Bogotá'!W77</f>
        <v/>
      </c>
      <c r="L20" s="18"/>
    </row>
    <row r="21" spans="1:15">
      <c r="A21" s="16"/>
      <c r="B21" s="11" t="str">
        <f>+'[4]Tasas Bogotá'!N78</f>
        <v>Medellín</v>
      </c>
      <c r="C21" s="27">
        <f>+'[4]Tasas Bogotá'!O78</f>
        <v>50.963937230053467</v>
      </c>
      <c r="D21" s="27">
        <f>+'[4]Tasas Bogotá'!P78</f>
        <v>51.256079196028551</v>
      </c>
      <c r="E21" s="27">
        <f>+'[4]Tasas Bogotá'!Q78</f>
        <v>49.461892362741004</v>
      </c>
      <c r="F21" s="27">
        <f>+'[4]Tasas Bogotá'!R78</f>
        <v>51.831556193921955</v>
      </c>
      <c r="G21" s="27">
        <f>+'[4]Tasas Bogotá'!S78</f>
        <v>51.401697686921096</v>
      </c>
      <c r="H21" s="27">
        <f>+'[4]Tasas Bogotá'!T78</f>
        <v>53.80664064466545</v>
      </c>
      <c r="I21" s="27">
        <f>+'[4]Tasas Bogotá'!U78</f>
        <v>54.115979055761599</v>
      </c>
      <c r="J21" s="34">
        <f>+'[4]Tasas Bogotá'!V78</f>
        <v>56.421886484978934</v>
      </c>
      <c r="K21" s="43">
        <f>+'[4]Tasas Bogotá'!W78</f>
        <v>8</v>
      </c>
      <c r="L21" s="18"/>
    </row>
    <row r="22" spans="1:15" s="49" customFormat="1">
      <c r="A22" s="85"/>
      <c r="B22" s="11" t="str">
        <f>+'[4]Tasas Bogotá'!N79</f>
        <v>Sincelejo</v>
      </c>
      <c r="C22" s="27">
        <f>+'[4]Tasas Bogotá'!O79</f>
        <v>0</v>
      </c>
      <c r="D22" s="27">
        <f>+'[4]Tasas Bogotá'!P79</f>
        <v>0</v>
      </c>
      <c r="E22" s="27">
        <f>+'[4]Tasas Bogotá'!Q79</f>
        <v>47.747870607763225</v>
      </c>
      <c r="F22" s="27">
        <f>+'[4]Tasas Bogotá'!R79</f>
        <v>52.617526860834033</v>
      </c>
      <c r="G22" s="27">
        <f>+'[4]Tasas Bogotá'!S79</f>
        <v>49.882434417394123</v>
      </c>
      <c r="H22" s="27">
        <f>+'[4]Tasas Bogotá'!T79</f>
        <v>49.638893493161277</v>
      </c>
      <c r="I22" s="27">
        <f>+'[4]Tasas Bogotá'!U79</f>
        <v>54.952139403469381</v>
      </c>
      <c r="J22" s="34">
        <f>+'[4]Tasas Bogotá'!V79</f>
        <v>56.301126487673692</v>
      </c>
      <c r="K22" s="43">
        <f>+'[4]Tasas Bogotá'!W79</f>
        <v>9</v>
      </c>
      <c r="L22" s="86"/>
    </row>
    <row r="23" spans="1:15">
      <c r="A23" s="16"/>
      <c r="B23" s="11" t="str">
        <f>+'[4]Tasas Bogotá'!N80</f>
        <v>Riohacha</v>
      </c>
      <c r="C23" s="27">
        <f>+'[4]Tasas Bogotá'!O80</f>
        <v>0</v>
      </c>
      <c r="D23" s="27">
        <f>+'[4]Tasas Bogotá'!P80</f>
        <v>0</v>
      </c>
      <c r="E23" s="27">
        <f>+'[4]Tasas Bogotá'!Q80</f>
        <v>44.979665582816679</v>
      </c>
      <c r="F23" s="27">
        <f>+'[4]Tasas Bogotá'!R80</f>
        <v>46.910029658508769</v>
      </c>
      <c r="G23" s="27">
        <f>+'[4]Tasas Bogotá'!S80</f>
        <v>50.078694585281013</v>
      </c>
      <c r="H23" s="27">
        <f>+'[4]Tasas Bogotá'!T80</f>
        <v>55.426728541156002</v>
      </c>
      <c r="I23" s="27">
        <f>+'[4]Tasas Bogotá'!U80</f>
        <v>58.920032645197537</v>
      </c>
      <c r="J23" s="34">
        <f>+'[4]Tasas Bogotá'!V80</f>
        <v>55.973802660193194</v>
      </c>
      <c r="K23" s="43">
        <f>+'[4]Tasas Bogotá'!W80</f>
        <v>10</v>
      </c>
      <c r="L23" s="18"/>
      <c r="N23" s="23"/>
      <c r="O23" s="32"/>
    </row>
    <row r="24" spans="1:15">
      <c r="A24" s="16"/>
      <c r="B24" s="11" t="str">
        <f>+'[4]Tasas Bogotá'!N81</f>
        <v>Santa Marta</v>
      </c>
      <c r="C24" s="27">
        <f>+'[4]Tasas Bogotá'!O81</f>
        <v>0</v>
      </c>
      <c r="D24" s="27">
        <f>+'[4]Tasas Bogotá'!P81</f>
        <v>0</v>
      </c>
      <c r="E24" s="27">
        <f>+'[4]Tasas Bogotá'!Q81</f>
        <v>49.525091871769114</v>
      </c>
      <c r="F24" s="27">
        <f>+'[4]Tasas Bogotá'!R81</f>
        <v>48.284952194274446</v>
      </c>
      <c r="G24" s="27">
        <f>+'[4]Tasas Bogotá'!S81</f>
        <v>52.654899515668689</v>
      </c>
      <c r="H24" s="27">
        <f>+'[4]Tasas Bogotá'!T81</f>
        <v>54.217192790360215</v>
      </c>
      <c r="I24" s="27">
        <f>+'[4]Tasas Bogotá'!U81</f>
        <v>52.94938290713533</v>
      </c>
      <c r="J24" s="34">
        <f>+'[4]Tasas Bogotá'!V81</f>
        <v>55.289428833985774</v>
      </c>
      <c r="K24" s="43">
        <f>+'[4]Tasas Bogotá'!W81</f>
        <v>11</v>
      </c>
      <c r="L24" s="18"/>
      <c r="N24" s="23"/>
      <c r="O24" s="32"/>
    </row>
    <row r="25" spans="1:15">
      <c r="A25" s="16"/>
      <c r="B25" s="11" t="str">
        <f>+'[4]Tasas Bogotá'!N82</f>
        <v>Valledupar</v>
      </c>
      <c r="C25" s="27">
        <f>+'[4]Tasas Bogotá'!O82</f>
        <v>0</v>
      </c>
      <c r="D25" s="27">
        <f>+'[4]Tasas Bogotá'!P82</f>
        <v>0</v>
      </c>
      <c r="E25" s="27">
        <f>+'[4]Tasas Bogotá'!Q82</f>
        <v>47.201715175663928</v>
      </c>
      <c r="F25" s="27">
        <f>+'[4]Tasas Bogotá'!R82</f>
        <v>46.033986046718972</v>
      </c>
      <c r="G25" s="27">
        <f>+'[4]Tasas Bogotá'!S82</f>
        <v>51.423132059400054</v>
      </c>
      <c r="H25" s="27">
        <f>+'[4]Tasas Bogotá'!T82</f>
        <v>54.694477690275043</v>
      </c>
      <c r="I25" s="27">
        <f>+'[4]Tasas Bogotá'!U82</f>
        <v>52.66601693133827</v>
      </c>
      <c r="J25" s="34">
        <f>+'[4]Tasas Bogotá'!V82</f>
        <v>55.247825510622519</v>
      </c>
      <c r="K25" s="43">
        <f>+'[4]Tasas Bogotá'!W82</f>
        <v>12</v>
      </c>
      <c r="L25" s="18"/>
    </row>
    <row r="26" spans="1:15">
      <c r="A26" s="16"/>
      <c r="B26" s="11" t="str">
        <f>+'[4]Tasas Bogotá'!N83</f>
        <v>Cúcuta</v>
      </c>
      <c r="C26" s="27">
        <f>+'[4]Tasas Bogotá'!O83</f>
        <v>49.530089160007037</v>
      </c>
      <c r="D26" s="27">
        <f>+'[4]Tasas Bogotá'!P83</f>
        <v>50.325759296664444</v>
      </c>
      <c r="E26" s="27">
        <f>+'[4]Tasas Bogotá'!Q83</f>
        <v>48.935961179022627</v>
      </c>
      <c r="F26" s="27">
        <f>+'[4]Tasas Bogotá'!R83</f>
        <v>53.425930419610637</v>
      </c>
      <c r="G26" s="27">
        <f>+'[4]Tasas Bogotá'!S83</f>
        <v>54.160030297855343</v>
      </c>
      <c r="H26" s="27">
        <f>+'[4]Tasas Bogotá'!T83</f>
        <v>52.539607152692305</v>
      </c>
      <c r="I26" s="27">
        <f>+'[4]Tasas Bogotá'!U83</f>
        <v>53.636586107506915</v>
      </c>
      <c r="J26" s="34">
        <f>+'[4]Tasas Bogotá'!V83</f>
        <v>54.602812443076722</v>
      </c>
      <c r="K26" s="43">
        <f>+'[4]Tasas Bogotá'!W83</f>
        <v>13</v>
      </c>
      <c r="L26" s="18"/>
    </row>
    <row r="27" spans="1:15">
      <c r="A27" s="16"/>
      <c r="B27" s="11" t="str">
        <f>+'[4]Tasas Bogotá'!N84</f>
        <v>Cartagena</v>
      </c>
      <c r="C27" s="27">
        <f>+'[4]Tasas Bogotá'!O84</f>
        <v>45.562318598484062</v>
      </c>
      <c r="D27" s="27">
        <f>+'[4]Tasas Bogotá'!P84</f>
        <v>47.663150994777091</v>
      </c>
      <c r="E27" s="27">
        <f>+'[4]Tasas Bogotá'!Q84</f>
        <v>48.181733248154821</v>
      </c>
      <c r="F27" s="27">
        <f>+'[4]Tasas Bogotá'!R84</f>
        <v>46.724829070814152</v>
      </c>
      <c r="G27" s="27">
        <f>+'[4]Tasas Bogotá'!S84</f>
        <v>49.114787623109983</v>
      </c>
      <c r="H27" s="27">
        <f>+'[4]Tasas Bogotá'!T84</f>
        <v>49.475443719996029</v>
      </c>
      <c r="I27" s="27">
        <f>+'[4]Tasas Bogotá'!U84</f>
        <v>50.493208910782116</v>
      </c>
      <c r="J27" s="34">
        <f>+'[4]Tasas Bogotá'!V84</f>
        <v>54.399954936423875</v>
      </c>
      <c r="K27" s="43">
        <f>+'[4]Tasas Bogotá'!W84</f>
        <v>14</v>
      </c>
      <c r="L27" s="18"/>
    </row>
    <row r="28" spans="1:15">
      <c r="A28" s="16"/>
      <c r="B28" s="11" t="str">
        <f>+'[4]Tasas Bogotá'!N85</f>
        <v>Tunja</v>
      </c>
      <c r="C28" s="27">
        <f>+'[4]Tasas Bogotá'!O85</f>
        <v>0</v>
      </c>
      <c r="D28" s="27">
        <f>+'[4]Tasas Bogotá'!P85</f>
        <v>0</v>
      </c>
      <c r="E28" s="27">
        <f>+'[4]Tasas Bogotá'!Q85</f>
        <v>48.882838265126878</v>
      </c>
      <c r="F28" s="27">
        <f>+'[4]Tasas Bogotá'!R85</f>
        <v>49.464733691557456</v>
      </c>
      <c r="G28" s="27">
        <f>+'[4]Tasas Bogotá'!S85</f>
        <v>52.578278781099087</v>
      </c>
      <c r="H28" s="27">
        <f>+'[4]Tasas Bogotá'!T85</f>
        <v>52.321946511835279</v>
      </c>
      <c r="I28" s="27">
        <f>+'[4]Tasas Bogotá'!U85</f>
        <v>52.884088055149789</v>
      </c>
      <c r="J28" s="34">
        <f>+'[4]Tasas Bogotá'!V85</f>
        <v>54.308743176212701</v>
      </c>
      <c r="K28" s="43">
        <f>+'[4]Tasas Bogotá'!W85</f>
        <v>15</v>
      </c>
      <c r="L28" s="18"/>
    </row>
    <row r="29" spans="1:15">
      <c r="A29" s="16"/>
      <c r="B29" s="11" t="str">
        <f>+'[4]Tasas Bogotá'!N86</f>
        <v>Barranquilla</v>
      </c>
      <c r="C29" s="27">
        <f>+'[4]Tasas Bogotá'!O86</f>
        <v>47.876904839243295</v>
      </c>
      <c r="D29" s="27">
        <f>+'[4]Tasas Bogotá'!P86</f>
        <v>47.013565727804327</v>
      </c>
      <c r="E29" s="27">
        <f>+'[4]Tasas Bogotá'!Q86</f>
        <v>49.894508471281419</v>
      </c>
      <c r="F29" s="27">
        <f>+'[4]Tasas Bogotá'!R86</f>
        <v>49.393125469328155</v>
      </c>
      <c r="G29" s="27">
        <f>+'[4]Tasas Bogotá'!S86</f>
        <v>48.451762113864064</v>
      </c>
      <c r="H29" s="27">
        <f>+'[4]Tasas Bogotá'!T86</f>
        <v>53.111550593300947</v>
      </c>
      <c r="I29" s="27">
        <f>+'[4]Tasas Bogotá'!U86</f>
        <v>53.525596136365373</v>
      </c>
      <c r="J29" s="34">
        <f>+'[4]Tasas Bogotá'!V86</f>
        <v>54.112845460767048</v>
      </c>
      <c r="K29" s="43">
        <f>+'[4]Tasas Bogotá'!W86</f>
        <v>16</v>
      </c>
      <c r="L29" s="18"/>
    </row>
    <row r="30" spans="1:15">
      <c r="A30" s="16"/>
      <c r="B30" s="11" t="str">
        <f>+'[4]Tasas Bogotá'!N87</f>
        <v>Cali</v>
      </c>
      <c r="C30" s="27">
        <f>+'[4]Tasas Bogotá'!O87</f>
        <v>55.878824506232341</v>
      </c>
      <c r="D30" s="27">
        <f>+'[4]Tasas Bogotá'!P87</f>
        <v>57.652608396469084</v>
      </c>
      <c r="E30" s="27">
        <f>+'[4]Tasas Bogotá'!Q87</f>
        <v>57.408904391696161</v>
      </c>
      <c r="F30" s="27">
        <f>+'[4]Tasas Bogotá'!R87</f>
        <v>57.097970141462206</v>
      </c>
      <c r="G30" s="27">
        <f>+'[4]Tasas Bogotá'!S87</f>
        <v>57.012661667359744</v>
      </c>
      <c r="H30" s="27">
        <f>+'[4]Tasas Bogotá'!T87</f>
        <v>57.777794637189686</v>
      </c>
      <c r="I30" s="27">
        <f>+'[4]Tasas Bogotá'!U87</f>
        <v>53.261592882070289</v>
      </c>
      <c r="J30" s="34">
        <f>+'[4]Tasas Bogotá'!V87</f>
        <v>54.009242170071346</v>
      </c>
      <c r="K30" s="43">
        <f>+'[4]Tasas Bogotá'!W87</f>
        <v>17</v>
      </c>
      <c r="L30" s="18"/>
    </row>
    <row r="31" spans="1:15">
      <c r="A31" s="16"/>
      <c r="B31" s="11" t="str">
        <f>+'[4]Tasas Bogotá'!N88</f>
        <v>Pereira</v>
      </c>
      <c r="C31" s="27">
        <f>+'[4]Tasas Bogotá'!O88</f>
        <v>50.734630289201291</v>
      </c>
      <c r="D31" s="27">
        <f>+'[4]Tasas Bogotá'!P88</f>
        <v>53.326096718883043</v>
      </c>
      <c r="E31" s="27">
        <f>+'[4]Tasas Bogotá'!Q88</f>
        <v>48.788559076608664</v>
      </c>
      <c r="F31" s="27">
        <f>+'[4]Tasas Bogotá'!R88</f>
        <v>48.046810474577448</v>
      </c>
      <c r="G31" s="27">
        <f>+'[4]Tasas Bogotá'!S88</f>
        <v>49.172771409994489</v>
      </c>
      <c r="H31" s="27">
        <f>+'[4]Tasas Bogotá'!T88</f>
        <v>49.737875624023346</v>
      </c>
      <c r="I31" s="27">
        <f>+'[4]Tasas Bogotá'!U88</f>
        <v>53.123417169925467</v>
      </c>
      <c r="J31" s="34">
        <f>+'[4]Tasas Bogotá'!V88</f>
        <v>53.995054621857285</v>
      </c>
      <c r="K31" s="43">
        <f>+'[4]Tasas Bogotá'!W88</f>
        <v>18</v>
      </c>
      <c r="L31" s="18"/>
    </row>
    <row r="32" spans="1:15">
      <c r="A32" s="16"/>
      <c r="B32" s="11" t="str">
        <f>+'[4]Tasas Bogotá'!N89</f>
        <v>Armenia</v>
      </c>
      <c r="C32" s="27">
        <f>+'[4]Tasas Bogotá'!O89</f>
        <v>0</v>
      </c>
      <c r="D32" s="27">
        <f>+'[4]Tasas Bogotá'!P89</f>
        <v>0</v>
      </c>
      <c r="E32" s="27">
        <f>+'[4]Tasas Bogotá'!Q89</f>
        <v>47.455688097615152</v>
      </c>
      <c r="F32" s="27">
        <f>+'[4]Tasas Bogotá'!R89</f>
        <v>47.732206718253153</v>
      </c>
      <c r="G32" s="27">
        <f>+'[4]Tasas Bogotá'!S89</f>
        <v>44.18589786468668</v>
      </c>
      <c r="H32" s="27">
        <f>+'[4]Tasas Bogotá'!T89</f>
        <v>48.725245428367323</v>
      </c>
      <c r="I32" s="27">
        <f>+'[4]Tasas Bogotá'!U89</f>
        <v>48.144912843989793</v>
      </c>
      <c r="J32" s="34">
        <f>+'[4]Tasas Bogotá'!V89</f>
        <v>53.325827816488669</v>
      </c>
      <c r="K32" s="43">
        <f>+'[4]Tasas Bogotá'!W89</f>
        <v>19</v>
      </c>
      <c r="L32" s="18"/>
    </row>
    <row r="33" spans="1:14">
      <c r="A33" s="16"/>
      <c r="B33" s="11" t="str">
        <f>+'[4]Tasas Bogotá'!N90</f>
        <v>Florencia</v>
      </c>
      <c r="C33" s="27">
        <f>+'[4]Tasas Bogotá'!O90</f>
        <v>0</v>
      </c>
      <c r="D33" s="27">
        <f>+'[4]Tasas Bogotá'!P90</f>
        <v>0</v>
      </c>
      <c r="E33" s="27">
        <f>+'[4]Tasas Bogotá'!Q90</f>
        <v>50.433550438225808</v>
      </c>
      <c r="F33" s="27">
        <f>+'[4]Tasas Bogotá'!R90</f>
        <v>48.55217558721602</v>
      </c>
      <c r="G33" s="27">
        <f>+'[4]Tasas Bogotá'!S90</f>
        <v>47.371218858936224</v>
      </c>
      <c r="H33" s="27">
        <f>+'[4]Tasas Bogotá'!T90</f>
        <v>49.089667200498688</v>
      </c>
      <c r="I33" s="27">
        <f>+'[4]Tasas Bogotá'!U90</f>
        <v>50.437574339286918</v>
      </c>
      <c r="J33" s="34">
        <f>+'[4]Tasas Bogotá'!V90</f>
        <v>52.591238816544305</v>
      </c>
      <c r="K33" s="43">
        <f>+'[4]Tasas Bogotá'!W90</f>
        <v>20</v>
      </c>
      <c r="L33" s="18"/>
    </row>
    <row r="34" spans="1:14">
      <c r="A34" s="16"/>
      <c r="B34" s="11" t="str">
        <f>+'[4]Tasas Bogotá'!N91</f>
        <v>Manizales</v>
      </c>
      <c r="C34" s="27">
        <f>+'[4]Tasas Bogotá'!O91</f>
        <v>46.218044986618118</v>
      </c>
      <c r="D34" s="27">
        <f>+'[4]Tasas Bogotá'!P91</f>
        <v>45.74930975067987</v>
      </c>
      <c r="E34" s="27">
        <f>+'[4]Tasas Bogotá'!Q91</f>
        <v>44.513337042495273</v>
      </c>
      <c r="F34" s="27">
        <f>+'[4]Tasas Bogotá'!R91</f>
        <v>48.929814662801995</v>
      </c>
      <c r="G34" s="27">
        <f>+'[4]Tasas Bogotá'!S91</f>
        <v>47.329104676412889</v>
      </c>
      <c r="H34" s="27">
        <f>+'[4]Tasas Bogotá'!T91</f>
        <v>47.894484124602364</v>
      </c>
      <c r="I34" s="27">
        <f>+'[4]Tasas Bogotá'!U91</f>
        <v>49.209912565377486</v>
      </c>
      <c r="J34" s="34">
        <f>+'[4]Tasas Bogotá'!V91</f>
        <v>50.135941843440236</v>
      </c>
      <c r="K34" s="43">
        <f>+'[4]Tasas Bogotá'!W91</f>
        <v>21</v>
      </c>
      <c r="L34" s="18"/>
    </row>
    <row r="35" spans="1:14">
      <c r="A35" s="16"/>
      <c r="B35" s="11" t="str">
        <f>+'[4]Tasas Bogotá'!N92</f>
        <v>Popayán</v>
      </c>
      <c r="C35" s="27">
        <f>+'[4]Tasas Bogotá'!O92</f>
        <v>0</v>
      </c>
      <c r="D35" s="27">
        <f>+'[4]Tasas Bogotá'!P92</f>
        <v>0</v>
      </c>
      <c r="E35" s="27">
        <f>+'[4]Tasas Bogotá'!Q92</f>
        <v>43.964873213131241</v>
      </c>
      <c r="F35" s="27">
        <f>+'[4]Tasas Bogotá'!R92</f>
        <v>47.918771129395495</v>
      </c>
      <c r="G35" s="27">
        <f>+'[4]Tasas Bogotá'!S92</f>
        <v>45.034917538879505</v>
      </c>
      <c r="H35" s="27">
        <f>+'[4]Tasas Bogotá'!T92</f>
        <v>47.220589701025226</v>
      </c>
      <c r="I35" s="27">
        <f>+'[4]Tasas Bogotá'!U92</f>
        <v>47.035487618340319</v>
      </c>
      <c r="J35" s="34">
        <f>+'[4]Tasas Bogotá'!V92</f>
        <v>48.94773352146813</v>
      </c>
      <c r="K35" s="43">
        <f>+'[4]Tasas Bogotá'!W92</f>
        <v>22</v>
      </c>
      <c r="L35" s="18"/>
    </row>
    <row r="36" spans="1:14" ht="14.25" customHeight="1">
      <c r="A36" s="16"/>
      <c r="B36" s="11" t="str">
        <f>+'[4]Tasas Bogotá'!N93</f>
        <v>Quibdó</v>
      </c>
      <c r="C36" s="27">
        <f>+'[4]Tasas Bogotá'!O93</f>
        <v>0</v>
      </c>
      <c r="D36" s="27">
        <f>+'[4]Tasas Bogotá'!P93</f>
        <v>0</v>
      </c>
      <c r="E36" s="27">
        <f>+'[4]Tasas Bogotá'!Q93</f>
        <v>36.936471701118251</v>
      </c>
      <c r="F36" s="27">
        <f>+'[4]Tasas Bogotá'!R93</f>
        <v>38.347693096864276</v>
      </c>
      <c r="G36" s="27">
        <f>+'[4]Tasas Bogotá'!S93</f>
        <v>44.492096786276122</v>
      </c>
      <c r="H36" s="27">
        <f>+'[4]Tasas Bogotá'!T93</f>
        <v>45.760534906150312</v>
      </c>
      <c r="I36" s="27">
        <f>+'[4]Tasas Bogotá'!U93</f>
        <v>48.765169650531917</v>
      </c>
      <c r="J36" s="34">
        <f>+'[4]Tasas Bogotá'!V93</f>
        <v>48.268364510417342</v>
      </c>
      <c r="K36" s="43">
        <f>+'[4]Tasas Bogotá'!W93</f>
        <v>23</v>
      </c>
      <c r="L36" s="18"/>
    </row>
    <row r="37" spans="1:14">
      <c r="A37" s="16"/>
      <c r="B37" s="11" t="str">
        <f>+'[4]Tasas Bogotá'!N94</f>
        <v>San Andrés</v>
      </c>
      <c r="C37" s="27">
        <f>+'[4]Tasas Bogotá'!O94</f>
        <v>0</v>
      </c>
      <c r="D37" s="27">
        <f>+'[4]Tasas Bogotá'!P94</f>
        <v>0</v>
      </c>
      <c r="E37" s="27">
        <f>+'[4]Tasas Bogotá'!Q94</f>
        <v>53.664359861591706</v>
      </c>
      <c r="F37" s="27">
        <f>+'[4]Tasas Bogotá'!R94</f>
        <v>57.982884981272463</v>
      </c>
      <c r="G37" s="27">
        <f>+'[4]Tasas Bogotá'!S94</f>
        <v>59.198754366031238</v>
      </c>
      <c r="H37" s="27">
        <f>+'[4]Tasas Bogotá'!T94</f>
        <v>57.414059771491289</v>
      </c>
      <c r="I37" s="27">
        <f>+'[4]Tasas Bogotá'!U94</f>
        <v>58.224259902881514</v>
      </c>
      <c r="J37" s="34">
        <f>+'[4]Tasas Bogotá'!V94</f>
        <v>0</v>
      </c>
      <c r="K37" s="43">
        <f>+'[4]Tasas Bogotá'!W94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67" t="str">
        <f>+Índice!B49</f>
        <v>Fuente: Departamento Administrativo Nacional de Estadística, Gran Encuesta Integrada de Hogares (GEIH) Abril 2012.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116"/>
      <c r="L51" s="22"/>
    </row>
    <row r="52" spans="1:12">
      <c r="B52" s="23" t="s">
        <v>23</v>
      </c>
      <c r="C52" s="23"/>
      <c r="D52" s="23"/>
      <c r="E52" s="23" t="s">
        <v>21</v>
      </c>
    </row>
    <row r="53" spans="1:12">
      <c r="B53" s="23" t="s">
        <v>24</v>
      </c>
      <c r="C53" s="23"/>
      <c r="D53" s="23"/>
      <c r="E53" s="23" t="s">
        <v>22</v>
      </c>
    </row>
  </sheetData>
  <mergeCells count="3">
    <mergeCell ref="C7:K7"/>
    <mergeCell ref="C8:K8"/>
    <mergeCell ref="C10:J10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 codeName="Hoja6">
    <tabColor rgb="FF53722D"/>
  </sheetPr>
  <dimension ref="A1:U54"/>
  <sheetViews>
    <sheetView zoomScaleNormal="100" zoomScaleSheetLayoutView="100" workbookViewId="0">
      <pane ySplit="11" topLeftCell="A36" activePane="bottomLeft" state="frozen"/>
      <selection activeCell="G19" sqref="G19"/>
      <selection pane="bottomLeft" activeCell="J16" sqref="J16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4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>
      <c r="A1" s="13"/>
      <c r="B1" s="14"/>
      <c r="C1" s="14"/>
      <c r="D1" s="14"/>
      <c r="E1" s="14"/>
      <c r="F1" s="14"/>
      <c r="G1" s="14"/>
      <c r="H1" s="154"/>
      <c r="I1" s="154"/>
      <c r="J1" s="154"/>
      <c r="K1" s="154"/>
      <c r="L1" s="18"/>
      <c r="M1" s="11"/>
    </row>
    <row r="2" spans="1:14">
      <c r="A2" s="16"/>
      <c r="B2" s="161"/>
      <c r="C2" s="161"/>
      <c r="D2" s="161"/>
      <c r="E2" s="161"/>
      <c r="F2" s="161"/>
      <c r="G2" s="161"/>
      <c r="H2" s="154"/>
      <c r="I2" s="154"/>
      <c r="J2" s="154"/>
      <c r="K2" s="154"/>
      <c r="L2" s="18"/>
      <c r="M2" s="11"/>
    </row>
    <row r="3" spans="1:14">
      <c r="A3" s="16"/>
      <c r="B3" s="161"/>
      <c r="C3" s="161"/>
      <c r="D3" s="161"/>
      <c r="E3" s="161"/>
      <c r="F3" s="161"/>
      <c r="G3" s="161"/>
      <c r="H3" s="154"/>
      <c r="I3" s="154"/>
      <c r="J3" s="154"/>
      <c r="K3" s="154"/>
      <c r="L3" s="18"/>
      <c r="M3" s="11"/>
    </row>
    <row r="4" spans="1:14">
      <c r="A4" s="16"/>
      <c r="B4" s="161"/>
      <c r="C4" s="161"/>
      <c r="D4" s="161"/>
      <c r="E4" s="161"/>
      <c r="F4" s="161"/>
      <c r="G4" s="161"/>
      <c r="H4" s="154"/>
      <c r="I4" s="154"/>
      <c r="J4" s="154"/>
      <c r="K4" s="154"/>
      <c r="L4" s="18"/>
      <c r="M4" s="11"/>
    </row>
    <row r="5" spans="1:14">
      <c r="A5" s="16"/>
      <c r="B5" s="161"/>
      <c r="C5" s="161"/>
      <c r="D5" s="161"/>
      <c r="E5" s="161"/>
      <c r="F5" s="161"/>
      <c r="G5" s="161"/>
      <c r="H5" s="154"/>
      <c r="I5" s="154"/>
      <c r="J5" s="154"/>
      <c r="K5" s="154"/>
      <c r="L5" s="18"/>
      <c r="M5" s="11"/>
    </row>
    <row r="6" spans="1:14">
      <c r="A6" s="16"/>
      <c r="B6" s="161"/>
      <c r="C6" s="161"/>
      <c r="D6" s="161"/>
      <c r="E6" s="161"/>
      <c r="F6" s="161"/>
      <c r="G6" s="161"/>
      <c r="H6" s="10"/>
      <c r="I6" s="10"/>
      <c r="J6" s="10"/>
      <c r="K6" s="10"/>
      <c r="L6" s="18"/>
    </row>
    <row r="7" spans="1:14">
      <c r="A7" s="16"/>
      <c r="B7" s="161"/>
      <c r="C7" s="169" t="s">
        <v>29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4">
      <c r="A8" s="16"/>
      <c r="B8" s="161"/>
      <c r="C8" s="167" t="s">
        <v>170</v>
      </c>
      <c r="D8" s="167"/>
      <c r="E8" s="167"/>
      <c r="F8" s="167"/>
      <c r="G8" s="167"/>
      <c r="H8" s="167"/>
      <c r="I8" s="167"/>
      <c r="J8" s="167"/>
      <c r="K8" s="167"/>
      <c r="L8" s="18"/>
    </row>
    <row r="9" spans="1:14">
      <c r="A9" s="16"/>
      <c r="B9" s="10"/>
      <c r="C9" s="77"/>
      <c r="D9" s="77"/>
      <c r="E9" s="77"/>
      <c r="F9" s="77"/>
      <c r="G9" s="77"/>
      <c r="H9" s="77"/>
      <c r="I9" s="10"/>
      <c r="J9" s="10"/>
      <c r="K9" s="10"/>
      <c r="L9" s="18"/>
    </row>
    <row r="10" spans="1:14" ht="15.75" customHeight="1">
      <c r="A10" s="16"/>
      <c r="B10" s="11"/>
      <c r="C10" s="168" t="s">
        <v>1</v>
      </c>
      <c r="D10" s="168"/>
      <c r="E10" s="168"/>
      <c r="F10" s="168"/>
      <c r="G10" s="168"/>
      <c r="H10" s="168"/>
      <c r="I10" s="168"/>
      <c r="J10" s="168"/>
      <c r="K10" s="163" t="s">
        <v>161</v>
      </c>
      <c r="L10" s="18"/>
    </row>
    <row r="11" spans="1:14">
      <c r="A11" s="16"/>
      <c r="B11" s="11"/>
      <c r="C11" s="155">
        <f>+'Población en edad de trabajar %'!C11</f>
        <v>2005</v>
      </c>
      <c r="D11" s="162">
        <f>+'Población en edad de trabajar %'!D11</f>
        <v>2006</v>
      </c>
      <c r="E11" s="162">
        <f>+'Población en edad de trabajar %'!E11</f>
        <v>2007</v>
      </c>
      <c r="F11" s="162">
        <f>+'Población en edad de trabajar %'!F11</f>
        <v>2008</v>
      </c>
      <c r="G11" s="162">
        <f>+'Población en edad de trabajar %'!G11</f>
        <v>2009</v>
      </c>
      <c r="H11" s="162">
        <f>+'Población en edad de trabajar %'!H11</f>
        <v>2010</v>
      </c>
      <c r="I11" s="162">
        <f>+'Población en edad de trabajar %'!I11</f>
        <v>2011</v>
      </c>
      <c r="J11" s="162">
        <f>+'Población en edad de trabajar %'!J11</f>
        <v>2012</v>
      </c>
      <c r="K11" s="18"/>
      <c r="N11" s="2"/>
    </row>
    <row r="12" spans="1:14" ht="12" customHeight="1">
      <c r="A12" s="16"/>
      <c r="B12" s="11"/>
      <c r="C12" s="77"/>
      <c r="D12" s="77"/>
      <c r="E12" s="77"/>
      <c r="F12" s="77"/>
      <c r="G12" s="77"/>
      <c r="H12" s="77"/>
      <c r="I12" s="77"/>
      <c r="J12" s="77"/>
      <c r="K12" s="115"/>
      <c r="L12" s="18"/>
    </row>
    <row r="13" spans="1:14">
      <c r="A13" s="16"/>
      <c r="B13" s="11" t="str">
        <f>+'[4]Tasas Bogotá'!N102</f>
        <v>Quibdó</v>
      </c>
      <c r="C13" s="27">
        <f>+'[4]Tasas Bogotá'!O102</f>
        <v>0</v>
      </c>
      <c r="D13" s="27">
        <f>+'[4]Tasas Bogotá'!P102</f>
        <v>0</v>
      </c>
      <c r="E13" s="27">
        <f>+'[4]Tasas Bogotá'!Q102</f>
        <v>29.579499447920497</v>
      </c>
      <c r="F13" s="27">
        <f>+'[4]Tasas Bogotá'!R102</f>
        <v>24.021531483206758</v>
      </c>
      <c r="G13" s="27">
        <f>+'[4]Tasas Bogotá'!S102</f>
        <v>21.295046257568099</v>
      </c>
      <c r="H13" s="27">
        <f>+'[4]Tasas Bogotá'!T102</f>
        <v>18.353671147880039</v>
      </c>
      <c r="I13" s="27">
        <f>+'[4]Tasas Bogotá'!U102</f>
        <v>23.482447807516873</v>
      </c>
      <c r="J13" s="34">
        <f>+'[4]Tasas Bogotá'!V102</f>
        <v>21.117258129807041</v>
      </c>
      <c r="K13" s="43">
        <f>+'[4]Tasas Bogotá'!W102</f>
        <v>1</v>
      </c>
      <c r="L13" s="18"/>
    </row>
    <row r="14" spans="1:14">
      <c r="A14" s="16"/>
      <c r="B14" s="11" t="str">
        <f>+'[4]Tasas Bogotá'!N103</f>
        <v>Popayán</v>
      </c>
      <c r="C14" s="27">
        <f>+'[4]Tasas Bogotá'!O103</f>
        <v>0</v>
      </c>
      <c r="D14" s="27">
        <f>+'[4]Tasas Bogotá'!P103</f>
        <v>0</v>
      </c>
      <c r="E14" s="27">
        <f>+'[4]Tasas Bogotá'!Q103</f>
        <v>21.134523759668323</v>
      </c>
      <c r="F14" s="27">
        <f>+'[4]Tasas Bogotá'!R103</f>
        <v>22.362349164493104</v>
      </c>
      <c r="G14" s="27">
        <f>+'[4]Tasas Bogotá'!S103</f>
        <v>22.341978185662118</v>
      </c>
      <c r="H14" s="27">
        <f>+'[4]Tasas Bogotá'!T103</f>
        <v>19.997612607760189</v>
      </c>
      <c r="I14" s="27">
        <f>+'[4]Tasas Bogotá'!U103</f>
        <v>18.871522167053502</v>
      </c>
      <c r="J14" s="34">
        <f>+'[4]Tasas Bogotá'!V103</f>
        <v>18.818984701946899</v>
      </c>
      <c r="K14" s="43">
        <f>+'[4]Tasas Bogotá'!W103</f>
        <v>2</v>
      </c>
      <c r="L14" s="18"/>
    </row>
    <row r="15" spans="1:14">
      <c r="A15" s="16"/>
      <c r="B15" s="11" t="str">
        <f>+'[4]Tasas Bogotá'!N104</f>
        <v>Cúcuta</v>
      </c>
      <c r="C15" s="27">
        <f>+'[4]Tasas Bogotá'!O104</f>
        <v>18.902546910172401</v>
      </c>
      <c r="D15" s="27">
        <f>+'[4]Tasas Bogotá'!P104</f>
        <v>16.702639424923632</v>
      </c>
      <c r="E15" s="27">
        <f>+'[4]Tasas Bogotá'!Q104</f>
        <v>17.412320944303278</v>
      </c>
      <c r="F15" s="27">
        <f>+'[4]Tasas Bogotá'!R104</f>
        <v>10.908775084606418</v>
      </c>
      <c r="G15" s="27">
        <f>+'[4]Tasas Bogotá'!S104</f>
        <v>12.777829747427502</v>
      </c>
      <c r="H15" s="27">
        <f>+'[4]Tasas Bogotá'!T104</f>
        <v>16.57492775560754</v>
      </c>
      <c r="I15" s="27">
        <f>+'[4]Tasas Bogotá'!U104</f>
        <v>18.740869193400876</v>
      </c>
      <c r="J15" s="34">
        <f>+'[4]Tasas Bogotá'!V104</f>
        <v>17.634602118635978</v>
      </c>
      <c r="K15" s="43">
        <f>+'[4]Tasas Bogotá'!W104</f>
        <v>3</v>
      </c>
      <c r="L15" s="18"/>
    </row>
    <row r="16" spans="1:14">
      <c r="A16" s="16"/>
      <c r="B16" s="11" t="str">
        <f>+'[4]Tasas Bogotá'!N105</f>
        <v>Pereira</v>
      </c>
      <c r="C16" s="27">
        <f>+'[4]Tasas Bogotá'!O105</f>
        <v>18.374824386199283</v>
      </c>
      <c r="D16" s="27">
        <f>+'[4]Tasas Bogotá'!P105</f>
        <v>15.095555078376638</v>
      </c>
      <c r="E16" s="27">
        <f>+'[4]Tasas Bogotá'!Q105</f>
        <v>15.675003632958195</v>
      </c>
      <c r="F16" s="27">
        <f>+'[4]Tasas Bogotá'!R105</f>
        <v>15.115974684590697</v>
      </c>
      <c r="G16" s="27">
        <f>+'[4]Tasas Bogotá'!S105</f>
        <v>17.339675562729717</v>
      </c>
      <c r="H16" s="27">
        <f>+'[4]Tasas Bogotá'!T105</f>
        <v>21.95743000382976</v>
      </c>
      <c r="I16" s="27">
        <f>+'[4]Tasas Bogotá'!U105</f>
        <v>19.138084412375214</v>
      </c>
      <c r="J16" s="34">
        <f>+'[4]Tasas Bogotá'!V105</f>
        <v>17.244863660318948</v>
      </c>
      <c r="K16" s="43">
        <f>+'[4]Tasas Bogotá'!W105</f>
        <v>4</v>
      </c>
      <c r="L16" s="18"/>
    </row>
    <row r="17" spans="1:21">
      <c r="A17" s="16"/>
      <c r="B17" s="11" t="str">
        <f>+'[4]Tasas Bogotá'!N106</f>
        <v>Ibagué</v>
      </c>
      <c r="C17" s="27">
        <f>+'[4]Tasas Bogotá'!O106</f>
        <v>22.194124037186047</v>
      </c>
      <c r="D17" s="27">
        <f>+'[4]Tasas Bogotá'!P106</f>
        <v>22.075477847121512</v>
      </c>
      <c r="E17" s="27">
        <f>+'[4]Tasas Bogotá'!Q106</f>
        <v>17.888677116962931</v>
      </c>
      <c r="F17" s="27">
        <f>+'[4]Tasas Bogotá'!R106</f>
        <v>19.93312606323693</v>
      </c>
      <c r="G17" s="27">
        <f>+'[4]Tasas Bogotá'!S106</f>
        <v>19.760984955160996</v>
      </c>
      <c r="H17" s="27">
        <f>+'[4]Tasas Bogotá'!T106</f>
        <v>17.430992593200724</v>
      </c>
      <c r="I17" s="27">
        <f>+'[4]Tasas Bogotá'!U106</f>
        <v>19.588890367915276</v>
      </c>
      <c r="J17" s="34">
        <f>+'[4]Tasas Bogotá'!V106</f>
        <v>16.75949196363737</v>
      </c>
      <c r="K17" s="43">
        <f>+'[4]Tasas Bogotá'!W106</f>
        <v>5</v>
      </c>
      <c r="L17" s="18"/>
    </row>
    <row r="18" spans="1:21">
      <c r="A18" s="16"/>
      <c r="B18" s="11" t="str">
        <f>+'[4]Tasas Bogotá'!N107</f>
        <v>Armenia</v>
      </c>
      <c r="C18" s="27">
        <f>+'[4]Tasas Bogotá'!O107</f>
        <v>0</v>
      </c>
      <c r="D18" s="27">
        <f>+'[4]Tasas Bogotá'!P107</f>
        <v>0</v>
      </c>
      <c r="E18" s="27">
        <f>+'[4]Tasas Bogotá'!Q107</f>
        <v>16.45676463282058</v>
      </c>
      <c r="F18" s="27">
        <f>+'[4]Tasas Bogotá'!R107</f>
        <v>14.914935810458196</v>
      </c>
      <c r="G18" s="27">
        <f>+'[4]Tasas Bogotá'!S107</f>
        <v>18.858267501596888</v>
      </c>
      <c r="H18" s="27">
        <f>+'[4]Tasas Bogotá'!T107</f>
        <v>17.68055064774769</v>
      </c>
      <c r="I18" s="27">
        <f>+'[4]Tasas Bogotá'!U107</f>
        <v>19.748475145789456</v>
      </c>
      <c r="J18" s="34">
        <f>+'[4]Tasas Bogotá'!V107</f>
        <v>15.86663313825896</v>
      </c>
      <c r="K18" s="43">
        <f>+'[4]Tasas Bogotá'!W107</f>
        <v>6</v>
      </c>
      <c r="L18" s="18"/>
    </row>
    <row r="19" spans="1:21">
      <c r="A19" s="16"/>
      <c r="B19" s="11" t="str">
        <f>+'[4]Tasas Bogotá'!N108</f>
        <v>Cali</v>
      </c>
      <c r="C19" s="27">
        <f>+'[4]Tasas Bogotá'!O108</f>
        <v>14.76501599306393</v>
      </c>
      <c r="D19" s="27">
        <f>+'[4]Tasas Bogotá'!P108</f>
        <v>14.417506738888545</v>
      </c>
      <c r="E19" s="27">
        <f>+'[4]Tasas Bogotá'!Q108</f>
        <v>12.669458832310895</v>
      </c>
      <c r="F19" s="27">
        <f>+'[4]Tasas Bogotá'!R108</f>
        <v>11.436024874220003</v>
      </c>
      <c r="G19" s="27">
        <f>+'[4]Tasas Bogotá'!S108</f>
        <v>14.170628295983462</v>
      </c>
      <c r="H19" s="27">
        <f>+'[4]Tasas Bogotá'!T108</f>
        <v>13.566500423714157</v>
      </c>
      <c r="I19" s="27">
        <f>+'[4]Tasas Bogotá'!U108</f>
        <v>16.7763721101913</v>
      </c>
      <c r="J19" s="34">
        <f>+'[4]Tasas Bogotá'!V108</f>
        <v>15.476844254882552</v>
      </c>
      <c r="K19" s="43">
        <f>+'[4]Tasas Bogotá'!W108</f>
        <v>7</v>
      </c>
      <c r="L19" s="18"/>
    </row>
    <row r="20" spans="1:21">
      <c r="A20" s="16"/>
      <c r="B20" s="11" t="str">
        <f>+'[4]Tasas Bogotá'!N109</f>
        <v>Riohacha</v>
      </c>
      <c r="C20" s="27">
        <f>+'[4]Tasas Bogotá'!O109</f>
        <v>0</v>
      </c>
      <c r="D20" s="27">
        <f>+'[4]Tasas Bogotá'!P109</f>
        <v>0</v>
      </c>
      <c r="E20" s="27">
        <f>+'[4]Tasas Bogotá'!Q109</f>
        <v>21.155352293840217</v>
      </c>
      <c r="F20" s="27">
        <f>+'[4]Tasas Bogotá'!R109</f>
        <v>21.835964327947412</v>
      </c>
      <c r="G20" s="27">
        <f>+'[4]Tasas Bogotá'!S109</f>
        <v>18.727476614016254</v>
      </c>
      <c r="H20" s="27">
        <f>+'[4]Tasas Bogotá'!T109</f>
        <v>15.801758743485935</v>
      </c>
      <c r="I20" s="27">
        <f>+'[4]Tasas Bogotá'!U109</f>
        <v>11.68080540681467</v>
      </c>
      <c r="J20" s="34">
        <f>+'[4]Tasas Bogotá'!V109</f>
        <v>14.162287930198742</v>
      </c>
      <c r="K20" s="43">
        <f>+'[4]Tasas Bogotá'!W109</f>
        <v>8</v>
      </c>
      <c r="L20" s="18"/>
    </row>
    <row r="21" spans="1:21">
      <c r="A21" s="16"/>
      <c r="B21" s="11" t="str">
        <f>+'[4]Tasas Bogotá'!N110</f>
        <v>Florencia</v>
      </c>
      <c r="C21" s="27">
        <f>+'[4]Tasas Bogotá'!O110</f>
        <v>0</v>
      </c>
      <c r="D21" s="27">
        <f>+'[4]Tasas Bogotá'!P110</f>
        <v>0</v>
      </c>
      <c r="E21" s="27">
        <f>+'[4]Tasas Bogotá'!Q110</f>
        <v>14.330659596434748</v>
      </c>
      <c r="F21" s="27">
        <f>+'[4]Tasas Bogotá'!R110</f>
        <v>17.237613896065923</v>
      </c>
      <c r="G21" s="27">
        <f>+'[4]Tasas Bogotá'!S110</f>
        <v>14.99094978352861</v>
      </c>
      <c r="H21" s="27">
        <f>+'[4]Tasas Bogotá'!T110</f>
        <v>14.672437740981737</v>
      </c>
      <c r="I21" s="27">
        <f>+'[4]Tasas Bogotá'!U110</f>
        <v>14.646585863434536</v>
      </c>
      <c r="J21" s="34">
        <f>+'[4]Tasas Bogotá'!V110</f>
        <v>14.047770309041724</v>
      </c>
      <c r="K21" s="43">
        <f>+'[4]Tasas Bogotá'!W110</f>
        <v>9</v>
      </c>
      <c r="L21" s="18"/>
    </row>
    <row r="22" spans="1:21">
      <c r="A22" s="16"/>
      <c r="B22" s="11" t="str">
        <f>+'[4]Tasas Bogotá'!N111</f>
        <v>Pasto</v>
      </c>
      <c r="C22" s="27">
        <f>+'[4]Tasas Bogotá'!O111</f>
        <v>14.452764363808571</v>
      </c>
      <c r="D22" s="27">
        <f>+'[4]Tasas Bogotá'!P111</f>
        <v>17.755620657340408</v>
      </c>
      <c r="E22" s="27">
        <f>+'[4]Tasas Bogotá'!Q111</f>
        <v>14.929886801608058</v>
      </c>
      <c r="F22" s="27">
        <f>+'[4]Tasas Bogotá'!R111</f>
        <v>14.804596652834146</v>
      </c>
      <c r="G22" s="27">
        <f>+'[4]Tasas Bogotá'!S111</f>
        <v>16.518207534828964</v>
      </c>
      <c r="H22" s="27">
        <f>+'[4]Tasas Bogotá'!T111</f>
        <v>17.218014561880672</v>
      </c>
      <c r="I22" s="27">
        <f>+'[4]Tasas Bogotá'!U111</f>
        <v>15.981639587727937</v>
      </c>
      <c r="J22" s="34">
        <f>+'[4]Tasas Bogotá'!V111</f>
        <v>13.653343759441256</v>
      </c>
      <c r="K22" s="43">
        <f>+'[4]Tasas Bogotá'!W111</f>
        <v>10</v>
      </c>
      <c r="L22" s="18"/>
    </row>
    <row r="23" spans="1:21">
      <c r="A23" s="16"/>
      <c r="B23" s="11" t="str">
        <f>+'[4]Tasas Bogotá'!N112</f>
        <v>Manizales</v>
      </c>
      <c r="C23" s="27">
        <f>+'[4]Tasas Bogotá'!O112</f>
        <v>20.647527612023609</v>
      </c>
      <c r="D23" s="27">
        <f>+'[4]Tasas Bogotá'!P112</f>
        <v>17.069380106043898</v>
      </c>
      <c r="E23" s="27">
        <f>+'[4]Tasas Bogotá'!Q112</f>
        <v>15.905280193978205</v>
      </c>
      <c r="F23" s="27">
        <f>+'[4]Tasas Bogotá'!R112</f>
        <v>13.287646014121316</v>
      </c>
      <c r="G23" s="27">
        <f>+'[4]Tasas Bogotá'!S112</f>
        <v>15.167913417157411</v>
      </c>
      <c r="H23" s="27">
        <f>+'[4]Tasas Bogotá'!T112</f>
        <v>17.621138552703574</v>
      </c>
      <c r="I23" s="27">
        <f>+'[4]Tasas Bogotá'!U112</f>
        <v>16.863730714158766</v>
      </c>
      <c r="J23" s="34">
        <f>+'[4]Tasas Bogotá'!V112</f>
        <v>13.371493425624347</v>
      </c>
      <c r="K23" s="43">
        <f>+'[4]Tasas Bogotá'!W112</f>
        <v>11</v>
      </c>
      <c r="L23" s="18"/>
      <c r="N23" s="23"/>
      <c r="O23" s="32"/>
    </row>
    <row r="24" spans="1:21">
      <c r="A24" s="16"/>
      <c r="B24" s="11" t="str">
        <f>+'[4]Tasas Bogotá'!N113</f>
        <v>Medellín</v>
      </c>
      <c r="C24" s="27">
        <f>+'[4]Tasas Bogotá'!O113</f>
        <v>15.057270498727201</v>
      </c>
      <c r="D24" s="27">
        <f>+'[4]Tasas Bogotá'!P113</f>
        <v>14.309034393294667</v>
      </c>
      <c r="E24" s="27">
        <f>+'[4]Tasas Bogotá'!Q113</f>
        <v>14.472886385892741</v>
      </c>
      <c r="F24" s="27">
        <f>+'[4]Tasas Bogotá'!R113</f>
        <v>14.385637150781106</v>
      </c>
      <c r="G24" s="27">
        <f>+'[4]Tasas Bogotá'!S113</f>
        <v>17.984699566798717</v>
      </c>
      <c r="H24" s="27">
        <f>+'[4]Tasas Bogotá'!T113</f>
        <v>15.053897940213821</v>
      </c>
      <c r="I24" s="27">
        <f>+'[4]Tasas Bogotá'!U113</f>
        <v>13.721318240928468</v>
      </c>
      <c r="J24" s="34">
        <f>+'[4]Tasas Bogotá'!V113</f>
        <v>13.362493855757632</v>
      </c>
      <c r="K24" s="43">
        <f>+'[4]Tasas Bogotá'!W113</f>
        <v>12</v>
      </c>
      <c r="L24" s="18"/>
      <c r="N24" s="23"/>
      <c r="O24" s="32"/>
    </row>
    <row r="25" spans="1:21">
      <c r="A25" s="16"/>
      <c r="B25" s="11" t="str">
        <f>+'[4]Tasas Bogotá'!N114</f>
        <v>Montería</v>
      </c>
      <c r="C25" s="27">
        <f>+'[4]Tasas Bogotá'!O114</f>
        <v>17.807609110573868</v>
      </c>
      <c r="D25" s="27">
        <f>+'[4]Tasas Bogotá'!P114</f>
        <v>15.617718909301443</v>
      </c>
      <c r="E25" s="27">
        <f>+'[4]Tasas Bogotá'!Q114</f>
        <v>14.499475262016027</v>
      </c>
      <c r="F25" s="27">
        <f>+'[4]Tasas Bogotá'!R114</f>
        <v>14.898806241032528</v>
      </c>
      <c r="G25" s="27">
        <f>+'[4]Tasas Bogotá'!S114</f>
        <v>15.865149186943823</v>
      </c>
      <c r="H25" s="27">
        <f>+'[4]Tasas Bogotá'!T114</f>
        <v>17.43498754796439</v>
      </c>
      <c r="I25" s="27">
        <f>+'[4]Tasas Bogotá'!U114</f>
        <v>15.877241349325397</v>
      </c>
      <c r="J25" s="34">
        <f>+'[4]Tasas Bogotá'!V114</f>
        <v>13.141456673106926</v>
      </c>
      <c r="K25" s="43">
        <f>+'[4]Tasas Bogotá'!W114</f>
        <v>13</v>
      </c>
      <c r="L25" s="18"/>
    </row>
    <row r="26" spans="1:21">
      <c r="A26" s="16"/>
      <c r="B26" s="11" t="str">
        <f>+'[4]Tasas Bogotá'!N115</f>
        <v>Neiva</v>
      </c>
      <c r="C26" s="27">
        <f>+'[4]Tasas Bogotá'!O115</f>
        <v>0</v>
      </c>
      <c r="D26" s="27">
        <f>+'[4]Tasas Bogotá'!P115</f>
        <v>0</v>
      </c>
      <c r="E26" s="27">
        <f>+'[4]Tasas Bogotá'!Q115</f>
        <v>16.361786137860012</v>
      </c>
      <c r="F26" s="27">
        <f>+'[4]Tasas Bogotá'!R115</f>
        <v>14.139216300601765</v>
      </c>
      <c r="G26" s="27">
        <f>+'[4]Tasas Bogotá'!S115</f>
        <v>16.346626736690496</v>
      </c>
      <c r="H26" s="27">
        <f>+'[4]Tasas Bogotá'!T115</f>
        <v>15.435095005754414</v>
      </c>
      <c r="I26" s="27">
        <f>+'[4]Tasas Bogotá'!U115</f>
        <v>14.467106127273919</v>
      </c>
      <c r="J26" s="34">
        <f>+'[4]Tasas Bogotá'!V115</f>
        <v>12.881492201318542</v>
      </c>
      <c r="K26" s="43">
        <f>+'[4]Tasas Bogotá'!W115</f>
        <v>14</v>
      </c>
      <c r="L26" s="18"/>
    </row>
    <row r="27" spans="1:21">
      <c r="A27" s="16"/>
      <c r="B27" s="11" t="str">
        <f>+'[4]Tasas Bogotá'!N116</f>
        <v>Sincelejo</v>
      </c>
      <c r="C27" s="27">
        <f>+'[4]Tasas Bogotá'!O116</f>
        <v>0</v>
      </c>
      <c r="D27" s="27">
        <f>+'[4]Tasas Bogotá'!P116</f>
        <v>0</v>
      </c>
      <c r="E27" s="27">
        <f>+'[4]Tasas Bogotá'!Q116</f>
        <v>16.68326744016073</v>
      </c>
      <c r="F27" s="27">
        <f>+'[4]Tasas Bogotá'!R116</f>
        <v>11.993043633363804</v>
      </c>
      <c r="G27" s="27">
        <f>+'[4]Tasas Bogotá'!S116</f>
        <v>12.073231560846907</v>
      </c>
      <c r="H27" s="27">
        <f>+'[4]Tasas Bogotá'!T116</f>
        <v>11.017073672455847</v>
      </c>
      <c r="I27" s="27">
        <f>+'[4]Tasas Bogotá'!U116</f>
        <v>13.921336188819986</v>
      </c>
      <c r="J27" s="34">
        <f>+'[4]Tasas Bogotá'!V116</f>
        <v>12.782504815076676</v>
      </c>
      <c r="K27" s="43">
        <f>+'[4]Tasas Bogotá'!W116</f>
        <v>15</v>
      </c>
      <c r="L27" s="18"/>
    </row>
    <row r="28" spans="1:21">
      <c r="A28" s="16"/>
      <c r="B28" s="11" t="str">
        <f>+'[4]Tasas Bogotá'!N117</f>
        <v>Tunja</v>
      </c>
      <c r="C28" s="27">
        <f>+'[4]Tasas Bogotá'!O117</f>
        <v>0</v>
      </c>
      <c r="D28" s="27">
        <f>+'[4]Tasas Bogotá'!P117</f>
        <v>0</v>
      </c>
      <c r="E28" s="27">
        <f>+'[4]Tasas Bogotá'!Q117</f>
        <v>16.88681426672062</v>
      </c>
      <c r="F28" s="27">
        <f>+'[4]Tasas Bogotá'!R117</f>
        <v>14.919230422337312</v>
      </c>
      <c r="G28" s="27">
        <f>+'[4]Tasas Bogotá'!S117</f>
        <v>14.523469160251279</v>
      </c>
      <c r="H28" s="27">
        <f>+'[4]Tasas Bogotá'!T117</f>
        <v>14.775974677812753</v>
      </c>
      <c r="I28" s="27">
        <f>+'[4]Tasas Bogotá'!U117</f>
        <v>13.4498190221745</v>
      </c>
      <c r="J28" s="34">
        <f>+'[4]Tasas Bogotá'!V117</f>
        <v>12.47915184689518</v>
      </c>
      <c r="K28" s="43">
        <f>+'[4]Tasas Bogotá'!W117</f>
        <v>16</v>
      </c>
      <c r="L28" s="18"/>
      <c r="P28" s="31"/>
    </row>
    <row r="29" spans="1:21" s="49" customFormat="1">
      <c r="A29" s="85"/>
      <c r="B29" s="11" t="str">
        <f>+'[4]Tasas Bogotá'!N118</f>
        <v>Villavicencio</v>
      </c>
      <c r="C29" s="27">
        <f>+'[4]Tasas Bogotá'!O118</f>
        <v>12.978936618978995</v>
      </c>
      <c r="D29" s="27">
        <f>+'[4]Tasas Bogotá'!P118</f>
        <v>14.303954204419364</v>
      </c>
      <c r="E29" s="27">
        <f>+'[4]Tasas Bogotá'!Q118</f>
        <v>11.859185271508768</v>
      </c>
      <c r="F29" s="27">
        <f>+'[4]Tasas Bogotá'!R118</f>
        <v>12.582026954233564</v>
      </c>
      <c r="G29" s="27">
        <f>+'[4]Tasas Bogotá'!S118</f>
        <v>12.673915968357901</v>
      </c>
      <c r="H29" s="27">
        <f>+'[4]Tasas Bogotá'!T118</f>
        <v>12.360481318502419</v>
      </c>
      <c r="I29" s="27">
        <f>+'[4]Tasas Bogotá'!U118</f>
        <v>14.596895382661588</v>
      </c>
      <c r="J29" s="34">
        <f>+'[4]Tasas Bogotá'!V118</f>
        <v>12.447804339107206</v>
      </c>
      <c r="K29" s="43">
        <f>+'[4]Tasas Bogotá'!W118</f>
        <v>17</v>
      </c>
      <c r="L29" s="18"/>
      <c r="N29" s="11"/>
      <c r="O29" s="95"/>
      <c r="P29" s="95"/>
      <c r="Q29" s="95"/>
      <c r="R29" s="95"/>
      <c r="S29" s="95"/>
      <c r="T29" s="95"/>
      <c r="U29" s="95"/>
    </row>
    <row r="30" spans="1:21">
      <c r="A30" s="16"/>
      <c r="B30" s="11" t="str">
        <f>+'[4]Tasas Bogotá'!N119</f>
        <v>Valledupar</v>
      </c>
      <c r="C30" s="27">
        <f>+'[4]Tasas Bogotá'!O119</f>
        <v>0</v>
      </c>
      <c r="D30" s="27">
        <f>+'[4]Tasas Bogotá'!P119</f>
        <v>0</v>
      </c>
      <c r="E30" s="27">
        <f>+'[4]Tasas Bogotá'!Q119</f>
        <v>19.728414292277719</v>
      </c>
      <c r="F30" s="27">
        <f>+'[4]Tasas Bogotá'!R119</f>
        <v>16.028319051830167</v>
      </c>
      <c r="G30" s="27">
        <f>+'[4]Tasas Bogotá'!S119</f>
        <v>12.137990560666998</v>
      </c>
      <c r="H30" s="27">
        <f>+'[4]Tasas Bogotá'!T119</f>
        <v>13.08349320866162</v>
      </c>
      <c r="I30" s="27">
        <f>+'[4]Tasas Bogotá'!U119</f>
        <v>14.057624222214365</v>
      </c>
      <c r="J30" s="34">
        <f>+'[4]Tasas Bogotá'!V119</f>
        <v>11.881262460703706</v>
      </c>
      <c r="K30" s="43">
        <f>+'[4]Tasas Bogotá'!W119</f>
        <v>18</v>
      </c>
      <c r="L30" s="18"/>
    </row>
    <row r="31" spans="1:21">
      <c r="A31" s="16"/>
      <c r="B31" s="12" t="str">
        <f>+'[4]Tasas Bogotá'!N120</f>
        <v>Colombia</v>
      </c>
      <c r="C31" s="28">
        <f>+'[4]Tasas Bogotá'!O120</f>
        <v>13.464622368521544</v>
      </c>
      <c r="D31" s="28">
        <f>+'[4]Tasas Bogotá'!P120</f>
        <v>12.584406778595838</v>
      </c>
      <c r="E31" s="28">
        <f>+'[4]Tasas Bogotá'!Q120</f>
        <v>12.886383933517168</v>
      </c>
      <c r="F31" s="28">
        <f>+'[4]Tasas Bogotá'!R120</f>
        <v>12.099496774203846</v>
      </c>
      <c r="G31" s="28">
        <f>+'[4]Tasas Bogotá'!S120</f>
        <v>12.882978860627773</v>
      </c>
      <c r="H31" s="28">
        <f>+'[4]Tasas Bogotá'!T120</f>
        <v>12.996253342638287</v>
      </c>
      <c r="I31" s="28">
        <f>+'[4]Tasas Bogotá'!U120</f>
        <v>12.399785896797169</v>
      </c>
      <c r="J31" s="48">
        <f>+'[4]Tasas Bogotá'!V120</f>
        <v>11.568397428941312</v>
      </c>
      <c r="K31" s="43" t="str">
        <f>+'[4]Tasas Bogotá'!W120</f>
        <v/>
      </c>
      <c r="L31" s="18"/>
    </row>
    <row r="32" spans="1:21" s="49" customFormat="1">
      <c r="A32" s="85"/>
      <c r="B32" s="11" t="str">
        <f>+'[4]Tasas Bogotá'!N121</f>
        <v>Bucaramanga</v>
      </c>
      <c r="C32" s="27">
        <f>+'[4]Tasas Bogotá'!O121</f>
        <v>18.624974332926261</v>
      </c>
      <c r="D32" s="27">
        <f>+'[4]Tasas Bogotá'!P121</f>
        <v>17.062185322906117</v>
      </c>
      <c r="E32" s="27">
        <f>+'[4]Tasas Bogotá'!Q121</f>
        <v>13.504821715910435</v>
      </c>
      <c r="F32" s="27">
        <f>+'[4]Tasas Bogotá'!R121</f>
        <v>9.9407916302447568</v>
      </c>
      <c r="G32" s="27">
        <f>+'[4]Tasas Bogotá'!S121</f>
        <v>10.634159499091513</v>
      </c>
      <c r="H32" s="27">
        <f>+'[4]Tasas Bogotá'!T121</f>
        <v>11.734844899515203</v>
      </c>
      <c r="I32" s="27">
        <f>+'[4]Tasas Bogotá'!U121</f>
        <v>10.893753016845544</v>
      </c>
      <c r="J32" s="34">
        <f>+'[4]Tasas Bogotá'!V121</f>
        <v>11.489577347528835</v>
      </c>
      <c r="K32" s="43">
        <f>+'[4]Tasas Bogotá'!W121</f>
        <v>19</v>
      </c>
      <c r="L32" s="86"/>
    </row>
    <row r="33" spans="1:14">
      <c r="A33" s="16"/>
      <c r="B33" s="11" t="str">
        <f>+'[4]Tasas Bogotá'!N122</f>
        <v>Santa Marta</v>
      </c>
      <c r="C33" s="27">
        <f>+'[4]Tasas Bogotá'!O122</f>
        <v>0</v>
      </c>
      <c r="D33" s="27">
        <f>+'[4]Tasas Bogotá'!P122</f>
        <v>0</v>
      </c>
      <c r="E33" s="27">
        <f>+'[4]Tasas Bogotá'!Q122</f>
        <v>14.985871977629817</v>
      </c>
      <c r="F33" s="27">
        <f>+'[4]Tasas Bogotá'!R122</f>
        <v>11.419126270324165</v>
      </c>
      <c r="G33" s="27">
        <f>+'[4]Tasas Bogotá'!S122</f>
        <v>11.330449139047852</v>
      </c>
      <c r="H33" s="27">
        <f>+'[4]Tasas Bogotá'!T122</f>
        <v>8.5211292868417292</v>
      </c>
      <c r="I33" s="27">
        <f>+'[4]Tasas Bogotá'!U122</f>
        <v>10.566319789873726</v>
      </c>
      <c r="J33" s="34">
        <f>+'[4]Tasas Bogotá'!V122</f>
        <v>10.76300353316487</v>
      </c>
      <c r="K33" s="43">
        <f>+'[4]Tasas Bogotá'!W122</f>
        <v>20</v>
      </c>
      <c r="L33" s="18"/>
    </row>
    <row r="34" spans="1:14">
      <c r="A34" s="16"/>
      <c r="B34" s="12" t="str">
        <f>+'[4]Tasas Bogotá'!N123</f>
        <v>Bogotá</v>
      </c>
      <c r="C34" s="48">
        <f>+'[4]Tasas Bogotá'!O123</f>
        <v>15.071769243750884</v>
      </c>
      <c r="D34" s="48">
        <f>+'[4]Tasas Bogotá'!P123</f>
        <v>12.428767294945056</v>
      </c>
      <c r="E34" s="48">
        <f>+'[4]Tasas Bogotá'!Q123</f>
        <v>11.522069611239177</v>
      </c>
      <c r="F34" s="48">
        <f>+'[4]Tasas Bogotá'!R123</f>
        <v>11.181947728991396</v>
      </c>
      <c r="G34" s="48">
        <f>+'[4]Tasas Bogotá'!S123</f>
        <v>12.402539559211483</v>
      </c>
      <c r="H34" s="48">
        <f>+'[4]Tasas Bogotá'!T123</f>
        <v>12.793282675845417</v>
      </c>
      <c r="I34" s="48">
        <f>+'[4]Tasas Bogotá'!U123</f>
        <v>11.702701869962921</v>
      </c>
      <c r="J34" s="48">
        <f>+'[4]Tasas Bogotá'!V123</f>
        <v>10.679509703202307</v>
      </c>
      <c r="K34" s="98">
        <f>+'[4]Tasas Bogotá'!W123</f>
        <v>21</v>
      </c>
      <c r="L34" s="18"/>
    </row>
    <row r="35" spans="1:14">
      <c r="A35" s="16"/>
      <c r="B35" s="11" t="str">
        <f>+'[4]Tasas Bogotá'!N124</f>
        <v>Cartagena</v>
      </c>
      <c r="C35" s="27">
        <f>+'[4]Tasas Bogotá'!O124</f>
        <v>13.736577073419024</v>
      </c>
      <c r="D35" s="27">
        <f>+'[4]Tasas Bogotá'!P124</f>
        <v>13.820645096571289</v>
      </c>
      <c r="E35" s="27">
        <f>+'[4]Tasas Bogotá'!Q124</f>
        <v>15.436752594315378</v>
      </c>
      <c r="F35" s="27">
        <f>+'[4]Tasas Bogotá'!R124</f>
        <v>12.944485330828373</v>
      </c>
      <c r="G35" s="27">
        <f>+'[4]Tasas Bogotá'!S124</f>
        <v>13.241163546703033</v>
      </c>
      <c r="H35" s="27">
        <f>+'[4]Tasas Bogotá'!T124</f>
        <v>12.454124030495612</v>
      </c>
      <c r="I35" s="27">
        <f>+'[4]Tasas Bogotá'!U124</f>
        <v>12.057254137947703</v>
      </c>
      <c r="J35" s="34">
        <f>+'[4]Tasas Bogotá'!V124</f>
        <v>10.417064256316639</v>
      </c>
      <c r="K35" s="43">
        <f>+'[4]Tasas Bogotá'!W124</f>
        <v>22</v>
      </c>
      <c r="L35" s="18"/>
    </row>
    <row r="36" spans="1:14" ht="14.25" customHeight="1">
      <c r="A36" s="16"/>
      <c r="B36" s="11" t="str">
        <f>+'[4]Tasas Bogotá'!N125</f>
        <v>Barranquilla</v>
      </c>
      <c r="C36" s="27">
        <f>+'[4]Tasas Bogotá'!O125</f>
        <v>15.869352905168194</v>
      </c>
      <c r="D36" s="27">
        <f>+'[4]Tasas Bogotá'!P125</f>
        <v>12.498836146438306</v>
      </c>
      <c r="E36" s="27">
        <f>+'[4]Tasas Bogotá'!Q125</f>
        <v>13.676300636146326</v>
      </c>
      <c r="F36" s="27">
        <f>+'[4]Tasas Bogotá'!R125</f>
        <v>11.464333520395426</v>
      </c>
      <c r="G36" s="27">
        <f>+'[4]Tasas Bogotá'!S125</f>
        <v>11.603515752093928</v>
      </c>
      <c r="H36" s="27">
        <f>+'[4]Tasas Bogotá'!T125</f>
        <v>9.4708841412028146</v>
      </c>
      <c r="I36" s="27">
        <f>+'[4]Tasas Bogotá'!U125</f>
        <v>9.2579139033744529</v>
      </c>
      <c r="J36" s="34">
        <f>+'[4]Tasas Bogotá'!V125</f>
        <v>7.512001874188873</v>
      </c>
      <c r="K36" s="43">
        <f>+'[4]Tasas Bogotá'!W125</f>
        <v>23</v>
      </c>
      <c r="L36" s="18"/>
    </row>
    <row r="37" spans="1:14">
      <c r="A37" s="16"/>
      <c r="B37" s="11" t="str">
        <f>+'[4]Tasas Bogotá'!N126</f>
        <v>San Andrés</v>
      </c>
      <c r="C37" s="27">
        <f>+'[4]Tasas Bogotá'!O126</f>
        <v>0</v>
      </c>
      <c r="D37" s="27">
        <f>+'[4]Tasas Bogotá'!P126</f>
        <v>0</v>
      </c>
      <c r="E37" s="27">
        <f>+'[4]Tasas Bogotá'!Q126</f>
        <v>13.886536833192212</v>
      </c>
      <c r="F37" s="27">
        <f>+'[4]Tasas Bogotá'!R126</f>
        <v>8.6638518114955065</v>
      </c>
      <c r="G37" s="27">
        <f>+'[4]Tasas Bogotá'!S126</f>
        <v>8.9218656929013527</v>
      </c>
      <c r="H37" s="27">
        <f>+'[4]Tasas Bogotá'!T126</f>
        <v>10.376562520281936</v>
      </c>
      <c r="I37" s="27">
        <f>+'[4]Tasas Bogotá'!U126</f>
        <v>8.2369698931693112</v>
      </c>
      <c r="J37" s="34">
        <f>+'[4]Tasas Bogotá'!V126</f>
        <v>0</v>
      </c>
      <c r="K37" s="43">
        <f>+'[4]Tasas Bogotá'!W126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67" t="str">
        <f>+Índice!B49</f>
        <v>Fuente: Departamento Administrativo Nacional de Estadística, Gran Encuesta Integrada de Hogares (GEIH) Abril 2012.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116"/>
      <c r="L51" s="22"/>
    </row>
    <row r="52" spans="1:12">
      <c r="B52" s="23" t="s">
        <v>23</v>
      </c>
      <c r="C52" s="23"/>
      <c r="D52" s="23"/>
      <c r="E52" s="23" t="s">
        <v>21</v>
      </c>
    </row>
    <row r="53" spans="1:12">
      <c r="B53" s="23" t="s">
        <v>24</v>
      </c>
      <c r="C53" s="23"/>
      <c r="D53" s="23"/>
      <c r="E53" s="23" t="s">
        <v>22</v>
      </c>
    </row>
    <row r="54" spans="1:12">
      <c r="D54" s="96"/>
      <c r="E54" s="96"/>
      <c r="F54" s="96"/>
      <c r="G54" s="96"/>
      <c r="H54" s="96"/>
      <c r="I54" s="96"/>
      <c r="J54" s="96"/>
    </row>
  </sheetData>
  <mergeCells count="3">
    <mergeCell ref="C7:K7"/>
    <mergeCell ref="C8:K8"/>
    <mergeCell ref="C10:J10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 codeName="Hoja7">
    <tabColor rgb="FF53722D"/>
  </sheetPr>
  <dimension ref="A1:O53"/>
  <sheetViews>
    <sheetView zoomScaleNormal="100" zoomScaleSheetLayoutView="100" workbookViewId="0">
      <pane ySplit="11" topLeftCell="A33" activePane="bottomLeft" state="frozen"/>
      <selection activeCell="G19" sqref="G19"/>
      <selection pane="bottomLeft" activeCell="C9" sqref="C9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4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>
      <c r="A1" s="13"/>
      <c r="B1" s="14"/>
      <c r="C1" s="14"/>
      <c r="D1" s="14"/>
      <c r="E1" s="14"/>
      <c r="F1" s="14"/>
      <c r="G1" s="14"/>
      <c r="H1" s="154"/>
      <c r="I1" s="154"/>
      <c r="J1" s="154"/>
      <c r="K1" s="154"/>
      <c r="L1" s="18"/>
      <c r="M1" s="11"/>
    </row>
    <row r="2" spans="1:14">
      <c r="A2" s="16"/>
      <c r="B2" s="161"/>
      <c r="C2" s="161"/>
      <c r="D2" s="161"/>
      <c r="E2" s="161"/>
      <c r="F2" s="161"/>
      <c r="G2" s="161"/>
      <c r="H2" s="154"/>
      <c r="I2" s="154"/>
      <c r="J2" s="154"/>
      <c r="K2" s="154"/>
      <c r="L2" s="18"/>
      <c r="M2" s="11"/>
    </row>
    <row r="3" spans="1:14">
      <c r="A3" s="16"/>
      <c r="B3" s="161"/>
      <c r="C3" s="161"/>
      <c r="D3" s="161"/>
      <c r="E3" s="161"/>
      <c r="F3" s="161"/>
      <c r="G3" s="161"/>
      <c r="H3" s="154"/>
      <c r="I3" s="154"/>
      <c r="J3" s="154"/>
      <c r="K3" s="154"/>
      <c r="L3" s="18"/>
      <c r="M3" s="11"/>
    </row>
    <row r="4" spans="1:14">
      <c r="A4" s="16"/>
      <c r="B4" s="161"/>
      <c r="C4" s="161"/>
      <c r="D4" s="161"/>
      <c r="E4" s="161"/>
      <c r="F4" s="161"/>
      <c r="G4" s="161"/>
      <c r="H4" s="154"/>
      <c r="I4" s="154"/>
      <c r="J4" s="154"/>
      <c r="K4" s="154"/>
      <c r="L4" s="18"/>
      <c r="M4" s="11"/>
    </row>
    <row r="5" spans="1:14">
      <c r="A5" s="16"/>
      <c r="B5" s="161"/>
      <c r="C5" s="161"/>
      <c r="D5" s="161"/>
      <c r="E5" s="161"/>
      <c r="F5" s="161"/>
      <c r="G5" s="161"/>
      <c r="H5" s="154"/>
      <c r="I5" s="154"/>
      <c r="J5" s="154"/>
      <c r="K5" s="154"/>
      <c r="L5" s="18"/>
      <c r="M5" s="11"/>
    </row>
    <row r="6" spans="1:14">
      <c r="A6" s="16"/>
      <c r="B6" s="161"/>
      <c r="C6" s="161"/>
      <c r="D6" s="161"/>
      <c r="E6" s="161"/>
      <c r="F6" s="161"/>
      <c r="G6" s="161"/>
      <c r="H6" s="10"/>
      <c r="I6" s="10"/>
      <c r="J6" s="10"/>
      <c r="K6" s="10"/>
      <c r="L6" s="18"/>
    </row>
    <row r="7" spans="1:14">
      <c r="A7" s="16"/>
      <c r="B7" s="161"/>
      <c r="C7" s="169" t="s">
        <v>30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4">
      <c r="A8" s="16"/>
      <c r="B8" s="161"/>
      <c r="C8" s="167" t="s">
        <v>170</v>
      </c>
      <c r="D8" s="167"/>
      <c r="E8" s="167"/>
      <c r="F8" s="167"/>
      <c r="G8" s="167"/>
      <c r="H8" s="167"/>
      <c r="I8" s="167"/>
      <c r="J8" s="167"/>
      <c r="K8" s="167"/>
      <c r="L8" s="18"/>
    </row>
    <row r="9" spans="1:14">
      <c r="A9" s="16"/>
      <c r="B9" s="10"/>
      <c r="C9" s="77"/>
      <c r="D9" s="77"/>
      <c r="E9" s="77"/>
      <c r="F9" s="77"/>
      <c r="G9" s="77"/>
      <c r="H9" s="77"/>
      <c r="I9" s="10"/>
      <c r="J9" s="10"/>
      <c r="K9" s="10"/>
      <c r="L9" s="18"/>
    </row>
    <row r="10" spans="1:14" ht="15.75" customHeight="1">
      <c r="A10" s="16"/>
      <c r="B10" s="11"/>
      <c r="C10" s="168" t="s">
        <v>1</v>
      </c>
      <c r="D10" s="168"/>
      <c r="E10" s="168"/>
      <c r="F10" s="168"/>
      <c r="G10" s="168"/>
      <c r="H10" s="168"/>
      <c r="I10" s="168"/>
      <c r="J10" s="168"/>
      <c r="K10" s="163" t="s">
        <v>161</v>
      </c>
      <c r="L10" s="18"/>
    </row>
    <row r="11" spans="1:14">
      <c r="A11" s="16"/>
      <c r="B11" s="11"/>
      <c r="C11" s="155">
        <f>+'Población en edad de trabajar %'!C11</f>
        <v>2005</v>
      </c>
      <c r="D11" s="162">
        <f>+'Población en edad de trabajar %'!D11</f>
        <v>2006</v>
      </c>
      <c r="E11" s="162">
        <f>+'Población en edad de trabajar %'!E11</f>
        <v>2007</v>
      </c>
      <c r="F11" s="162">
        <f>+'Población en edad de trabajar %'!F11</f>
        <v>2008</v>
      </c>
      <c r="G11" s="162">
        <f>+'Población en edad de trabajar %'!G11</f>
        <v>2009</v>
      </c>
      <c r="H11" s="162">
        <f>+'Población en edad de trabajar %'!H11</f>
        <v>2010</v>
      </c>
      <c r="I11" s="162">
        <f>+'Población en edad de trabajar %'!I11</f>
        <v>2011</v>
      </c>
      <c r="J11" s="162">
        <f>+'Población en edad de trabajar %'!J11</f>
        <v>2012</v>
      </c>
      <c r="K11" s="18"/>
      <c r="N11" s="2"/>
    </row>
    <row r="12" spans="1:14" ht="12" customHeight="1">
      <c r="A12" s="16"/>
      <c r="B12" s="11"/>
      <c r="C12" s="77"/>
      <c r="D12" s="77"/>
      <c r="E12" s="77"/>
      <c r="F12" s="77"/>
      <c r="G12" s="77"/>
      <c r="H12" s="77"/>
      <c r="I12" s="77"/>
      <c r="J12" s="77"/>
      <c r="K12" s="115"/>
      <c r="L12" s="18"/>
    </row>
    <row r="13" spans="1:14">
      <c r="A13" s="16"/>
      <c r="B13" s="11" t="str">
        <f>+'[4]Tasas Bogotá'!N134</f>
        <v>Quibdó</v>
      </c>
      <c r="C13" s="27">
        <f>+'[4]Tasas Bogotá'!O134</f>
        <v>0</v>
      </c>
      <c r="D13" s="27">
        <f>+'[4]Tasas Bogotá'!P134</f>
        <v>0</v>
      </c>
      <c r="E13" s="27">
        <f>+'[4]Tasas Bogotá'!Q134</f>
        <v>26.474052263525945</v>
      </c>
      <c r="F13" s="27">
        <f>+'[4]Tasas Bogotá'!R134</f>
        <v>20.568777467227541</v>
      </c>
      <c r="G13" s="27">
        <f>+'[4]Tasas Bogotá'!S134</f>
        <v>18.840951820899974</v>
      </c>
      <c r="H13" s="27">
        <f>+'[4]Tasas Bogotá'!T134</f>
        <v>16.819855222337125</v>
      </c>
      <c r="I13" s="27">
        <f>+'[4]Tasas Bogotá'!U134</f>
        <v>20.646396380064246</v>
      </c>
      <c r="J13" s="34">
        <f>+'[4]Tasas Bogotá'!V134</f>
        <v>19.828633112940221</v>
      </c>
      <c r="K13" s="43">
        <f>+'[4]Tasas Bogotá'!W134</f>
        <v>1</v>
      </c>
      <c r="L13" s="18"/>
    </row>
    <row r="14" spans="1:14">
      <c r="A14" s="16"/>
      <c r="B14" s="11" t="str">
        <f>+'[4]Tasas Bogotá'!N135</f>
        <v>Popayán</v>
      </c>
      <c r="C14" s="27">
        <f>+'[4]Tasas Bogotá'!O135</f>
        <v>0</v>
      </c>
      <c r="D14" s="27">
        <f>+'[4]Tasas Bogotá'!P135</f>
        <v>0</v>
      </c>
      <c r="E14" s="27">
        <f>+'[4]Tasas Bogotá'!Q135</f>
        <v>20.299528704565738</v>
      </c>
      <c r="F14" s="27">
        <f>+'[4]Tasas Bogotá'!R135</f>
        <v>21.959643440625985</v>
      </c>
      <c r="G14" s="27">
        <f>+'[4]Tasas Bogotá'!S135</f>
        <v>21.886111378051123</v>
      </c>
      <c r="H14" s="27">
        <f>+'[4]Tasas Bogotá'!T135</f>
        <v>19.517222705847072</v>
      </c>
      <c r="I14" s="27">
        <f>+'[4]Tasas Bogotá'!U135</f>
        <v>18.421717542674148</v>
      </c>
      <c r="J14" s="34">
        <f>+'[4]Tasas Bogotá'!V135</f>
        <v>18.389015633966437</v>
      </c>
      <c r="K14" s="43">
        <f>+'[4]Tasas Bogotá'!W135</f>
        <v>2</v>
      </c>
      <c r="L14" s="18"/>
    </row>
    <row r="15" spans="1:14">
      <c r="A15" s="16"/>
      <c r="B15" s="11" t="str">
        <f>+'[4]Tasas Bogotá'!N136</f>
        <v>Cúcuta</v>
      </c>
      <c r="C15" s="27">
        <f>+'[4]Tasas Bogotá'!O136</f>
        <v>17.89720108859623</v>
      </c>
      <c r="D15" s="27">
        <f>+'[4]Tasas Bogotá'!P136</f>
        <v>15.859820054914348</v>
      </c>
      <c r="E15" s="27">
        <f>+'[4]Tasas Bogotá'!Q136</f>
        <v>16.299790249767565</v>
      </c>
      <c r="F15" s="27">
        <f>+'[4]Tasas Bogotá'!R136</f>
        <v>10.48408984811803</v>
      </c>
      <c r="G15" s="27">
        <f>+'[4]Tasas Bogotá'!S136</f>
        <v>11.984003741814782</v>
      </c>
      <c r="H15" s="27">
        <f>+'[4]Tasas Bogotá'!T136</f>
        <v>15.719220991794195</v>
      </c>
      <c r="I15" s="27">
        <f>+'[4]Tasas Bogotá'!U136</f>
        <v>17.72178209589871</v>
      </c>
      <c r="J15" s="34">
        <f>+'[4]Tasas Bogotá'!V136</f>
        <v>16.980881472768278</v>
      </c>
      <c r="K15" s="43">
        <f>+'[4]Tasas Bogotá'!W136</f>
        <v>3</v>
      </c>
      <c r="L15" s="18"/>
    </row>
    <row r="16" spans="1:14">
      <c r="A16" s="16"/>
      <c r="B16" s="11" t="str">
        <f>+'[4]Tasas Bogotá'!N137</f>
        <v>Pereira</v>
      </c>
      <c r="C16" s="27">
        <f>+'[4]Tasas Bogotá'!O137</f>
        <v>16.95540093478289</v>
      </c>
      <c r="D16" s="27">
        <f>+'[4]Tasas Bogotá'!P137</f>
        <v>13.935778165969273</v>
      </c>
      <c r="E16" s="27">
        <f>+'[4]Tasas Bogotá'!Q137</f>
        <v>15.071125248252141</v>
      </c>
      <c r="F16" s="27">
        <f>+'[4]Tasas Bogotá'!R137</f>
        <v>14.140782833817841</v>
      </c>
      <c r="G16" s="27">
        <f>+'[4]Tasas Bogotá'!S137</f>
        <v>16.707413490453714</v>
      </c>
      <c r="H16" s="27">
        <f>+'[4]Tasas Bogotá'!T137</f>
        <v>21.067255125964358</v>
      </c>
      <c r="I16" s="27">
        <f>+'[4]Tasas Bogotá'!U137</f>
        <v>18.529312309140945</v>
      </c>
      <c r="J16" s="34">
        <f>+'[4]Tasas Bogotá'!V137</f>
        <v>16.30287286444047</v>
      </c>
      <c r="K16" s="43">
        <f>+'[4]Tasas Bogotá'!W137</f>
        <v>4</v>
      </c>
      <c r="L16" s="18"/>
    </row>
    <row r="17" spans="1:15">
      <c r="A17" s="16"/>
      <c r="B17" s="11" t="str">
        <f>+'[4]Tasas Bogotá'!N138</f>
        <v>Ibagué</v>
      </c>
      <c r="C17" s="27">
        <f>+'[4]Tasas Bogotá'!O138</f>
        <v>20.558909747962467</v>
      </c>
      <c r="D17" s="27">
        <f>+'[4]Tasas Bogotá'!P138</f>
        <v>20.962130717463211</v>
      </c>
      <c r="E17" s="27">
        <f>+'[4]Tasas Bogotá'!Q138</f>
        <v>16.540162374373125</v>
      </c>
      <c r="F17" s="27">
        <f>+'[4]Tasas Bogotá'!R138</f>
        <v>18.993906871284253</v>
      </c>
      <c r="G17" s="27">
        <f>+'[4]Tasas Bogotá'!S138</f>
        <v>19.048460975988622</v>
      </c>
      <c r="H17" s="27">
        <f>+'[4]Tasas Bogotá'!T138</f>
        <v>16.876316457872065</v>
      </c>
      <c r="I17" s="27">
        <f>+'[4]Tasas Bogotá'!U138</f>
        <v>18.039657718014254</v>
      </c>
      <c r="J17" s="34">
        <f>+'[4]Tasas Bogotá'!V138</f>
        <v>15.505296761972659</v>
      </c>
      <c r="K17" s="43">
        <f>+'[4]Tasas Bogotá'!W138</f>
        <v>5</v>
      </c>
      <c r="L17" s="18"/>
    </row>
    <row r="18" spans="1:15">
      <c r="A18" s="16"/>
      <c r="B18" s="11" t="str">
        <f>+'[4]Tasas Bogotá'!N139</f>
        <v>Armenia</v>
      </c>
      <c r="C18" s="27">
        <f>+'[4]Tasas Bogotá'!O139</f>
        <v>0</v>
      </c>
      <c r="D18" s="27">
        <f>+'[4]Tasas Bogotá'!P139</f>
        <v>0</v>
      </c>
      <c r="E18" s="27">
        <f>+'[4]Tasas Bogotá'!Q139</f>
        <v>14.33673183201071</v>
      </c>
      <c r="F18" s="27">
        <f>+'[4]Tasas Bogotá'!R139</f>
        <v>13.18421341383454</v>
      </c>
      <c r="G18" s="27">
        <f>+'[4]Tasas Bogotá'!S139</f>
        <v>17.696498861706949</v>
      </c>
      <c r="H18" s="27">
        <f>+'[4]Tasas Bogotá'!T139</f>
        <v>16.462695406789532</v>
      </c>
      <c r="I18" s="27">
        <f>+'[4]Tasas Bogotá'!U139</f>
        <v>18.840015096361046</v>
      </c>
      <c r="J18" s="34">
        <f>+'[4]Tasas Bogotá'!V139</f>
        <v>15.159336137527433</v>
      </c>
      <c r="K18" s="43">
        <f>+'[4]Tasas Bogotá'!W139</f>
        <v>6</v>
      </c>
      <c r="L18" s="18"/>
    </row>
    <row r="19" spans="1:15">
      <c r="A19" s="16"/>
      <c r="B19" s="11" t="str">
        <f>+'[4]Tasas Bogotá'!N140</f>
        <v>Cali</v>
      </c>
      <c r="C19" s="27">
        <f>+'[4]Tasas Bogotá'!O140</f>
        <v>13.850835496360395</v>
      </c>
      <c r="D19" s="27">
        <f>+'[4]Tasas Bogotá'!P140</f>
        <v>13.110175269906938</v>
      </c>
      <c r="E19" s="27">
        <f>+'[4]Tasas Bogotá'!Q140</f>
        <v>11.18836314560887</v>
      </c>
      <c r="F19" s="27">
        <f>+'[4]Tasas Bogotá'!R140</f>
        <v>10.652515324844419</v>
      </c>
      <c r="G19" s="27">
        <f>+'[4]Tasas Bogotá'!S140</f>
        <v>13.064919127483387</v>
      </c>
      <c r="H19" s="27">
        <f>+'[4]Tasas Bogotá'!T140</f>
        <v>12.642922460309226</v>
      </c>
      <c r="I19" s="27">
        <f>+'[4]Tasas Bogotá'!U140</f>
        <v>15.725734723510044</v>
      </c>
      <c r="J19" s="34">
        <f>+'[4]Tasas Bogotá'!V140</f>
        <v>14.548126176312289</v>
      </c>
      <c r="K19" s="43">
        <f>+'[4]Tasas Bogotá'!W140</f>
        <v>7</v>
      </c>
      <c r="L19" s="18"/>
    </row>
    <row r="20" spans="1:15">
      <c r="A20" s="16"/>
      <c r="B20" s="11" t="str">
        <f>+'[4]Tasas Bogotá'!N141</f>
        <v>Florencia</v>
      </c>
      <c r="C20" s="27">
        <f>+'[4]Tasas Bogotá'!O141</f>
        <v>0</v>
      </c>
      <c r="D20" s="27">
        <f>+'[4]Tasas Bogotá'!P141</f>
        <v>0</v>
      </c>
      <c r="E20" s="27">
        <f>+'[4]Tasas Bogotá'!Q141</f>
        <v>13.03798009664551</v>
      </c>
      <c r="F20" s="27">
        <f>+'[4]Tasas Bogotá'!R141</f>
        <v>16.4087906579866</v>
      </c>
      <c r="G20" s="27">
        <f>+'[4]Tasas Bogotá'!S141</f>
        <v>14.339701098256</v>
      </c>
      <c r="H20" s="27">
        <f>+'[4]Tasas Bogotá'!T141</f>
        <v>14.113388930833558</v>
      </c>
      <c r="I20" s="27">
        <f>+'[4]Tasas Bogotá'!U141</f>
        <v>14.566400837851695</v>
      </c>
      <c r="J20" s="34">
        <f>+'[4]Tasas Bogotá'!V141</f>
        <v>13.673251905893927</v>
      </c>
      <c r="K20" s="43">
        <f>+'[4]Tasas Bogotá'!W141</f>
        <v>8</v>
      </c>
      <c r="L20" s="18"/>
    </row>
    <row r="21" spans="1:15">
      <c r="A21" s="16"/>
      <c r="B21" s="11" t="str">
        <f>+'[4]Tasas Bogotá'!N142</f>
        <v>Riohacha</v>
      </c>
      <c r="C21" s="27">
        <f>+'[4]Tasas Bogotá'!O142</f>
        <v>0</v>
      </c>
      <c r="D21" s="27">
        <f>+'[4]Tasas Bogotá'!P142</f>
        <v>0</v>
      </c>
      <c r="E21" s="27">
        <f>+'[4]Tasas Bogotá'!Q142</f>
        <v>17.952836930112902</v>
      </c>
      <c r="F21" s="27">
        <f>+'[4]Tasas Bogotá'!R142</f>
        <v>19.852003325535883</v>
      </c>
      <c r="G21" s="27">
        <f>+'[4]Tasas Bogotá'!S142</f>
        <v>17.195407146143229</v>
      </c>
      <c r="H21" s="27">
        <f>+'[4]Tasas Bogotá'!T142</f>
        <v>14.965564708849719</v>
      </c>
      <c r="I21" s="27">
        <f>+'[4]Tasas Bogotá'!U142</f>
        <v>11.207508573491367</v>
      </c>
      <c r="J21" s="34">
        <f>+'[4]Tasas Bogotá'!V142</f>
        <v>13.177702375181774</v>
      </c>
      <c r="K21" s="43">
        <f>+'[4]Tasas Bogotá'!W142</f>
        <v>9</v>
      </c>
      <c r="L21" s="18"/>
    </row>
    <row r="22" spans="1:15">
      <c r="A22" s="16"/>
      <c r="B22" s="11" t="str">
        <f>+'[4]Tasas Bogotá'!N143</f>
        <v>Pasto</v>
      </c>
      <c r="C22" s="27">
        <f>+'[4]Tasas Bogotá'!O143</f>
        <v>14.280935219761007</v>
      </c>
      <c r="D22" s="27">
        <f>+'[4]Tasas Bogotá'!P143</f>
        <v>17.066282810033179</v>
      </c>
      <c r="E22" s="27">
        <f>+'[4]Tasas Bogotá'!Q143</f>
        <v>14.172464209175473</v>
      </c>
      <c r="F22" s="27">
        <f>+'[4]Tasas Bogotá'!R143</f>
        <v>14.562285723761399</v>
      </c>
      <c r="G22" s="27">
        <f>+'[4]Tasas Bogotá'!S143</f>
        <v>16.116570737131273</v>
      </c>
      <c r="H22" s="27">
        <f>+'[4]Tasas Bogotá'!T143</f>
        <v>16.683932513114115</v>
      </c>
      <c r="I22" s="27">
        <f>+'[4]Tasas Bogotá'!U143</f>
        <v>15.253629584870499</v>
      </c>
      <c r="J22" s="34">
        <f>+'[4]Tasas Bogotá'!V143</f>
        <v>13.037374042545627</v>
      </c>
      <c r="K22" s="43">
        <f>+'[4]Tasas Bogotá'!W143</f>
        <v>10</v>
      </c>
      <c r="L22" s="18"/>
    </row>
    <row r="23" spans="1:15">
      <c r="A23" s="16"/>
      <c r="B23" s="11" t="str">
        <f>+'[4]Tasas Bogotá'!N144</f>
        <v>Montería</v>
      </c>
      <c r="C23" s="27">
        <f>+'[4]Tasas Bogotá'!O144</f>
        <v>16.997733195722763</v>
      </c>
      <c r="D23" s="27">
        <f>+'[4]Tasas Bogotá'!P144</f>
        <v>14.702919732079398</v>
      </c>
      <c r="E23" s="27">
        <f>+'[4]Tasas Bogotá'!Q144</f>
        <v>13.682013487883962</v>
      </c>
      <c r="F23" s="27">
        <f>+'[4]Tasas Bogotá'!R144</f>
        <v>14.57009955681726</v>
      </c>
      <c r="G23" s="27">
        <f>+'[4]Tasas Bogotá'!S144</f>
        <v>15.255779199945966</v>
      </c>
      <c r="H23" s="27">
        <f>+'[4]Tasas Bogotá'!T144</f>
        <v>17.048065926313878</v>
      </c>
      <c r="I23" s="27">
        <f>+'[4]Tasas Bogotá'!U144</f>
        <v>15.290285987577098</v>
      </c>
      <c r="J23" s="34">
        <f>+'[4]Tasas Bogotá'!V144</f>
        <v>12.730767800269746</v>
      </c>
      <c r="K23" s="43">
        <f>+'[4]Tasas Bogotá'!W144</f>
        <v>11</v>
      </c>
      <c r="L23" s="18"/>
      <c r="N23" s="23"/>
      <c r="O23" s="32"/>
    </row>
    <row r="24" spans="1:15">
      <c r="A24" s="16"/>
      <c r="B24" s="11" t="str">
        <f>+'[4]Tasas Bogotá'!N145</f>
        <v>Tunja</v>
      </c>
      <c r="C24" s="27">
        <f>+'[4]Tasas Bogotá'!O145</f>
        <v>0</v>
      </c>
      <c r="D24" s="27">
        <f>+'[4]Tasas Bogotá'!P145</f>
        <v>0</v>
      </c>
      <c r="E24" s="27">
        <f>+'[4]Tasas Bogotá'!Q145</f>
        <v>15.873749927741487</v>
      </c>
      <c r="F24" s="27">
        <f>+'[4]Tasas Bogotá'!R145</f>
        <v>14.278390399741767</v>
      </c>
      <c r="G24" s="27">
        <f>+'[4]Tasas Bogotá'!S145</f>
        <v>14.055703462777652</v>
      </c>
      <c r="H24" s="27">
        <f>+'[4]Tasas Bogotá'!T145</f>
        <v>14.370597557485382</v>
      </c>
      <c r="I24" s="27">
        <f>+'[4]Tasas Bogotá'!U145</f>
        <v>13.225431683492223</v>
      </c>
      <c r="J24" s="34">
        <f>+'[4]Tasas Bogotá'!V145</f>
        <v>12.47915184689518</v>
      </c>
      <c r="K24" s="43">
        <f>+'[4]Tasas Bogotá'!W145</f>
        <v>12</v>
      </c>
      <c r="L24" s="18"/>
      <c r="N24" s="23"/>
      <c r="O24" s="32"/>
    </row>
    <row r="25" spans="1:15">
      <c r="A25" s="16"/>
      <c r="B25" s="11" t="str">
        <f>+'[4]Tasas Bogotá'!N146</f>
        <v>Medellín</v>
      </c>
      <c r="C25" s="27">
        <f>+'[4]Tasas Bogotá'!O146</f>
        <v>14.121587507147531</v>
      </c>
      <c r="D25" s="27">
        <f>+'[4]Tasas Bogotá'!P146</f>
        <v>13.52939967260968</v>
      </c>
      <c r="E25" s="27">
        <f>+'[4]Tasas Bogotá'!Q146</f>
        <v>13.253589818289029</v>
      </c>
      <c r="F25" s="27">
        <f>+'[4]Tasas Bogotá'!R146</f>
        <v>13.556846848864639</v>
      </c>
      <c r="G25" s="27">
        <f>+'[4]Tasas Bogotá'!S146</f>
        <v>16.355690565615845</v>
      </c>
      <c r="H25" s="27">
        <f>+'[4]Tasas Bogotá'!T146</f>
        <v>14.25279008226428</v>
      </c>
      <c r="I25" s="27">
        <f>+'[4]Tasas Bogotá'!U146</f>
        <v>12.901069594021418</v>
      </c>
      <c r="J25" s="34">
        <f>+'[4]Tasas Bogotá'!V146</f>
        <v>12.433902173884059</v>
      </c>
      <c r="K25" s="43">
        <f>+'[4]Tasas Bogotá'!W146</f>
        <v>13</v>
      </c>
      <c r="L25" s="18"/>
    </row>
    <row r="26" spans="1:15">
      <c r="A26" s="16"/>
      <c r="B26" s="11" t="str">
        <f>+'[4]Tasas Bogotá'!N147</f>
        <v>Manizales</v>
      </c>
      <c r="C26" s="27">
        <f>+'[4]Tasas Bogotá'!O147</f>
        <v>19.769200574747828</v>
      </c>
      <c r="D26" s="27">
        <f>+'[4]Tasas Bogotá'!P147</f>
        <v>16.708687847850705</v>
      </c>
      <c r="E26" s="27">
        <f>+'[4]Tasas Bogotá'!Q147</f>
        <v>14.728082736056361</v>
      </c>
      <c r="F26" s="27">
        <f>+'[4]Tasas Bogotá'!R147</f>
        <v>12.461917206924932</v>
      </c>
      <c r="G26" s="27">
        <f>+'[4]Tasas Bogotá'!S147</f>
        <v>14.255820178548175</v>
      </c>
      <c r="H26" s="27">
        <f>+'[4]Tasas Bogotá'!T147</f>
        <v>16.574844200043362</v>
      </c>
      <c r="I26" s="27">
        <f>+'[4]Tasas Bogotá'!U147</f>
        <v>15.544698217034245</v>
      </c>
      <c r="J26" s="34">
        <f>+'[4]Tasas Bogotá'!V147</f>
        <v>12.127807425756872</v>
      </c>
      <c r="K26" s="43">
        <f>+'[4]Tasas Bogotá'!W147</f>
        <v>14</v>
      </c>
      <c r="L26" s="18"/>
    </row>
    <row r="27" spans="1:15">
      <c r="A27" s="16"/>
      <c r="B27" s="11" t="str">
        <f>+'[4]Tasas Bogotá'!N148</f>
        <v>Villavicencio</v>
      </c>
      <c r="C27" s="27">
        <f>+'[4]Tasas Bogotá'!O148</f>
        <v>11.919945790664158</v>
      </c>
      <c r="D27" s="27">
        <f>+'[4]Tasas Bogotá'!P148</f>
        <v>13.617792082773017</v>
      </c>
      <c r="E27" s="27">
        <f>+'[4]Tasas Bogotá'!Q148</f>
        <v>11.285324079009769</v>
      </c>
      <c r="F27" s="27">
        <f>+'[4]Tasas Bogotá'!R148</f>
        <v>11.872632555385941</v>
      </c>
      <c r="G27" s="27">
        <f>+'[4]Tasas Bogotá'!S148</f>
        <v>12.402584633642327</v>
      </c>
      <c r="H27" s="27">
        <f>+'[4]Tasas Bogotá'!T148</f>
        <v>11.984600872425696</v>
      </c>
      <c r="I27" s="27">
        <f>+'[4]Tasas Bogotá'!U148</f>
        <v>14.343059740843788</v>
      </c>
      <c r="J27" s="34">
        <f>+'[4]Tasas Bogotá'!V148</f>
        <v>12.082907671002745</v>
      </c>
      <c r="K27" s="43">
        <f>+'[4]Tasas Bogotá'!W148</f>
        <v>15</v>
      </c>
      <c r="L27" s="18"/>
    </row>
    <row r="28" spans="1:15">
      <c r="A28" s="16"/>
      <c r="B28" s="11" t="str">
        <f>+'[4]Tasas Bogotá'!N149</f>
        <v>Sincelejo</v>
      </c>
      <c r="C28" s="27">
        <f>+'[4]Tasas Bogotá'!O149</f>
        <v>0</v>
      </c>
      <c r="D28" s="27">
        <f>+'[4]Tasas Bogotá'!P149</f>
        <v>0</v>
      </c>
      <c r="E28" s="27">
        <f>+'[4]Tasas Bogotá'!Q149</f>
        <v>14.537518314675877</v>
      </c>
      <c r="F28" s="27">
        <f>+'[4]Tasas Bogotá'!R149</f>
        <v>10.914233477832951</v>
      </c>
      <c r="G28" s="27">
        <f>+'[4]Tasas Bogotá'!S149</f>
        <v>10.807857396006982</v>
      </c>
      <c r="H28" s="27">
        <f>+'[4]Tasas Bogotá'!T149</f>
        <v>10.493663901051722</v>
      </c>
      <c r="I28" s="27">
        <f>+'[4]Tasas Bogotá'!U149</f>
        <v>13.394879135749315</v>
      </c>
      <c r="J28" s="34">
        <f>+'[4]Tasas Bogotá'!V149</f>
        <v>12.076022678943419</v>
      </c>
      <c r="K28" s="43">
        <f>+'[4]Tasas Bogotá'!W149</f>
        <v>16</v>
      </c>
      <c r="L28" s="18"/>
    </row>
    <row r="29" spans="1:15" s="49" customFormat="1">
      <c r="A29" s="85"/>
      <c r="B29" s="11" t="str">
        <f>+'[4]Tasas Bogotá'!N150</f>
        <v>Neiva</v>
      </c>
      <c r="C29" s="27">
        <f>+'[4]Tasas Bogotá'!O150</f>
        <v>0</v>
      </c>
      <c r="D29" s="27">
        <f>+'[4]Tasas Bogotá'!P150</f>
        <v>0</v>
      </c>
      <c r="E29" s="27">
        <f>+'[4]Tasas Bogotá'!Q150</f>
        <v>14.567399909219137</v>
      </c>
      <c r="F29" s="27">
        <f>+'[4]Tasas Bogotá'!R150</f>
        <v>13.182009701710227</v>
      </c>
      <c r="G29" s="27">
        <f>+'[4]Tasas Bogotá'!S150</f>
        <v>15.228645952259672</v>
      </c>
      <c r="H29" s="27">
        <f>+'[4]Tasas Bogotá'!T150</f>
        <v>14.634736485534003</v>
      </c>
      <c r="I29" s="27">
        <f>+'[4]Tasas Bogotá'!U150</f>
        <v>13.668155250541799</v>
      </c>
      <c r="J29" s="34">
        <f>+'[4]Tasas Bogotá'!V150</f>
        <v>12.058409712172374</v>
      </c>
      <c r="K29" s="43">
        <f>+'[4]Tasas Bogotá'!W150</f>
        <v>17</v>
      </c>
      <c r="L29" s="86"/>
    </row>
    <row r="30" spans="1:15">
      <c r="A30" s="16"/>
      <c r="B30" s="11" t="str">
        <f>+'[4]Tasas Bogotá'!N151</f>
        <v>Valledupar</v>
      </c>
      <c r="C30" s="27">
        <f>+'[4]Tasas Bogotá'!O151</f>
        <v>0</v>
      </c>
      <c r="D30" s="27">
        <f>+'[4]Tasas Bogotá'!P151</f>
        <v>0</v>
      </c>
      <c r="E30" s="27">
        <f>+'[4]Tasas Bogotá'!Q151</f>
        <v>18.332895186196154</v>
      </c>
      <c r="F30" s="27">
        <f>+'[4]Tasas Bogotá'!R151</f>
        <v>15.149828723609716</v>
      </c>
      <c r="G30" s="27">
        <f>+'[4]Tasas Bogotá'!S151</f>
        <v>11.522781113988209</v>
      </c>
      <c r="H30" s="27">
        <f>+'[4]Tasas Bogotá'!T151</f>
        <v>12.565476449174131</v>
      </c>
      <c r="I30" s="27">
        <f>+'[4]Tasas Bogotá'!U151</f>
        <v>12.761609353593355</v>
      </c>
      <c r="J30" s="34">
        <f>+'[4]Tasas Bogotá'!V151</f>
        <v>11.387675339020056</v>
      </c>
      <c r="K30" s="43">
        <f>+'[4]Tasas Bogotá'!W151</f>
        <v>18</v>
      </c>
      <c r="L30" s="18"/>
    </row>
    <row r="31" spans="1:15">
      <c r="A31" s="16"/>
      <c r="B31" s="11" t="str">
        <f>+'[4]Tasas Bogotá'!N152</f>
        <v>Bucaramanga</v>
      </c>
      <c r="C31" s="27">
        <f>+'[4]Tasas Bogotá'!O152</f>
        <v>17.028347256595087</v>
      </c>
      <c r="D31" s="27">
        <f>+'[4]Tasas Bogotá'!P152</f>
        <v>16.395877123349635</v>
      </c>
      <c r="E31" s="27">
        <f>+'[4]Tasas Bogotá'!Q152</f>
        <v>12.700867633613566</v>
      </c>
      <c r="F31" s="27">
        <f>+'[4]Tasas Bogotá'!R152</f>
        <v>9.5070749562937067</v>
      </c>
      <c r="G31" s="27">
        <f>+'[4]Tasas Bogotá'!S152</f>
        <v>9.6109743551038314</v>
      </c>
      <c r="H31" s="27">
        <f>+'[4]Tasas Bogotá'!T152</f>
        <v>11.168007581314196</v>
      </c>
      <c r="I31" s="27">
        <f>+'[4]Tasas Bogotá'!U152</f>
        <v>10.326658662405473</v>
      </c>
      <c r="J31" s="34">
        <f>+'[4]Tasas Bogotá'!V152</f>
        <v>11.192304385794243</v>
      </c>
      <c r="K31" s="43">
        <f>+'[4]Tasas Bogotá'!W152</f>
        <v>19</v>
      </c>
      <c r="L31" s="18"/>
    </row>
    <row r="32" spans="1:15">
      <c r="A32" s="16"/>
      <c r="B32" s="12" t="str">
        <f>+'[4]Tasas Bogotá'!N153</f>
        <v>Colombia</v>
      </c>
      <c r="C32" s="28">
        <f>+'[4]Tasas Bogotá'!O153</f>
        <v>12.464808205768605</v>
      </c>
      <c r="D32" s="28">
        <f>+'[4]Tasas Bogotá'!P153</f>
        <v>11.71605467802995</v>
      </c>
      <c r="E32" s="28">
        <f>+'[4]Tasas Bogotá'!Q153</f>
        <v>11.775282059342391</v>
      </c>
      <c r="F32" s="28">
        <f>+'[4]Tasas Bogotá'!R153</f>
        <v>11.226297304006717</v>
      </c>
      <c r="G32" s="28">
        <f>+'[4]Tasas Bogotá'!S153</f>
        <v>11.977823705274982</v>
      </c>
      <c r="H32" s="28">
        <f>+'[4]Tasas Bogotá'!T153</f>
        <v>12.120704546106413</v>
      </c>
      <c r="I32" s="28">
        <f>+'[4]Tasas Bogotá'!U153</f>
        <v>11.568662170734651</v>
      </c>
      <c r="J32" s="48">
        <f>+'[4]Tasas Bogotá'!V153</f>
        <v>10.824950732900305</v>
      </c>
      <c r="K32" s="43" t="str">
        <f>+'[4]Tasas Bogotá'!W153</f>
        <v/>
      </c>
      <c r="L32" s="18"/>
    </row>
    <row r="33" spans="1:14">
      <c r="A33" s="16"/>
      <c r="B33" s="12" t="str">
        <f>+'[4]Tasas Bogotá'!N154</f>
        <v>Bogotá</v>
      </c>
      <c r="C33" s="48">
        <f>+'[4]Tasas Bogotá'!O154</f>
        <v>13.955197245690881</v>
      </c>
      <c r="D33" s="48">
        <f>+'[4]Tasas Bogotá'!P154</f>
        <v>11.650147640754449</v>
      </c>
      <c r="E33" s="48">
        <f>+'[4]Tasas Bogotá'!Q154</f>
        <v>10.86616301653974</v>
      </c>
      <c r="F33" s="48">
        <f>+'[4]Tasas Bogotá'!R154</f>
        <v>10.617838763205127</v>
      </c>
      <c r="G33" s="48">
        <f>+'[4]Tasas Bogotá'!S154</f>
        <v>11.914394688142851</v>
      </c>
      <c r="H33" s="48">
        <f>+'[4]Tasas Bogotá'!T154</f>
        <v>12.09179851879988</v>
      </c>
      <c r="I33" s="48">
        <f>+'[4]Tasas Bogotá'!U154</f>
        <v>11.351771518191246</v>
      </c>
      <c r="J33" s="48">
        <f>+'[4]Tasas Bogotá'!V154</f>
        <v>10.11544947045809</v>
      </c>
      <c r="K33" s="98">
        <f>+'[4]Tasas Bogotá'!W154</f>
        <v>20</v>
      </c>
      <c r="L33" s="18"/>
    </row>
    <row r="34" spans="1:14">
      <c r="A34" s="16"/>
      <c r="B34" s="11" t="str">
        <f>+'[4]Tasas Bogotá'!N155</f>
        <v>Santa Marta</v>
      </c>
      <c r="C34" s="27">
        <f>+'[4]Tasas Bogotá'!O155</f>
        <v>0</v>
      </c>
      <c r="D34" s="27">
        <f>+'[4]Tasas Bogotá'!P155</f>
        <v>0</v>
      </c>
      <c r="E34" s="27">
        <f>+'[4]Tasas Bogotá'!Q155</f>
        <v>13.885352809472131</v>
      </c>
      <c r="F34" s="27">
        <f>+'[4]Tasas Bogotá'!R155</f>
        <v>10.797602167366104</v>
      </c>
      <c r="G34" s="27">
        <f>+'[4]Tasas Bogotá'!S155</f>
        <v>10.791540918361179</v>
      </c>
      <c r="H34" s="27">
        <f>+'[4]Tasas Bogotá'!T155</f>
        <v>7.9432127995408219</v>
      </c>
      <c r="I34" s="27">
        <f>+'[4]Tasas Bogotá'!U155</f>
        <v>9.6325422015885795</v>
      </c>
      <c r="J34" s="34">
        <f>+'[4]Tasas Bogotá'!V155</f>
        <v>10.022067987696813</v>
      </c>
      <c r="K34" s="43">
        <f>+'[4]Tasas Bogotá'!W155</f>
        <v>21</v>
      </c>
      <c r="L34" s="18"/>
    </row>
    <row r="35" spans="1:14">
      <c r="A35" s="16"/>
      <c r="B35" s="11" t="str">
        <f>+'[4]Tasas Bogotá'!N156</f>
        <v>Cartagena</v>
      </c>
      <c r="C35" s="27">
        <f>+'[4]Tasas Bogotá'!O156</f>
        <v>13.237365276562944</v>
      </c>
      <c r="D35" s="27">
        <f>+'[4]Tasas Bogotá'!P156</f>
        <v>13.093364938594521</v>
      </c>
      <c r="E35" s="27">
        <f>+'[4]Tasas Bogotá'!Q156</f>
        <v>14.371638557890371</v>
      </c>
      <c r="F35" s="27">
        <f>+'[4]Tasas Bogotá'!R156</f>
        <v>12.162209639899849</v>
      </c>
      <c r="G35" s="27">
        <f>+'[4]Tasas Bogotá'!S156</f>
        <v>12.68630246428916</v>
      </c>
      <c r="H35" s="27">
        <f>+'[4]Tasas Bogotá'!T156</f>
        <v>12.003686170676819</v>
      </c>
      <c r="I35" s="27">
        <f>+'[4]Tasas Bogotá'!U156</f>
        <v>11.274929480998173</v>
      </c>
      <c r="J35" s="34">
        <f>+'[4]Tasas Bogotá'!V156</f>
        <v>9.83632358766652</v>
      </c>
      <c r="K35" s="43">
        <f>+'[4]Tasas Bogotá'!W156</f>
        <v>22</v>
      </c>
      <c r="L35" s="18"/>
    </row>
    <row r="36" spans="1:14" ht="14.25" customHeight="1">
      <c r="A36" s="16"/>
      <c r="B36" s="11" t="str">
        <f>+'[4]Tasas Bogotá'!N157</f>
        <v>Barranquilla</v>
      </c>
      <c r="C36" s="27">
        <f>+'[4]Tasas Bogotá'!O157</f>
        <v>15.741731411092683</v>
      </c>
      <c r="D36" s="27">
        <f>+'[4]Tasas Bogotá'!P157</f>
        <v>12.339200490170068</v>
      </c>
      <c r="E36" s="27">
        <f>+'[4]Tasas Bogotá'!Q157</f>
        <v>12.941586129716088</v>
      </c>
      <c r="F36" s="27">
        <f>+'[4]Tasas Bogotá'!R157</f>
        <v>10.948246722965072</v>
      </c>
      <c r="G36" s="27">
        <f>+'[4]Tasas Bogotá'!S157</f>
        <v>10.902038615637752</v>
      </c>
      <c r="H36" s="27">
        <f>+'[4]Tasas Bogotá'!T157</f>
        <v>8.8715372526563332</v>
      </c>
      <c r="I36" s="27">
        <f>+'[4]Tasas Bogotá'!U157</f>
        <v>8.7444454227445867</v>
      </c>
      <c r="J36" s="34">
        <f>+'[4]Tasas Bogotá'!V157</f>
        <v>7.1773666076231049</v>
      </c>
      <c r="K36" s="43">
        <f>+'[4]Tasas Bogotá'!W157</f>
        <v>23</v>
      </c>
      <c r="L36" s="18"/>
    </row>
    <row r="37" spans="1:14">
      <c r="A37" s="16"/>
      <c r="B37" s="11" t="str">
        <f>+'[4]Tasas Bogotá'!N158</f>
        <v>San Andrés</v>
      </c>
      <c r="C37" s="27">
        <f>+'[4]Tasas Bogotá'!O158</f>
        <v>0</v>
      </c>
      <c r="D37" s="27">
        <f>+'[4]Tasas Bogotá'!P158</f>
        <v>0</v>
      </c>
      <c r="E37" s="27">
        <f>+'[4]Tasas Bogotá'!Q158</f>
        <v>12.763565192043419</v>
      </c>
      <c r="F37" s="27">
        <f>+'[4]Tasas Bogotá'!R158</f>
        <v>7.8044129664941426</v>
      </c>
      <c r="G37" s="27">
        <f>+'[4]Tasas Bogotá'!S158</f>
        <v>8.3611736979773656</v>
      </c>
      <c r="H37" s="27">
        <f>+'[4]Tasas Bogotá'!T158</f>
        <v>10.127338101481071</v>
      </c>
      <c r="I37" s="27">
        <f>+'[4]Tasas Bogotá'!U158</f>
        <v>7.9896406604078996</v>
      </c>
      <c r="J37" s="34">
        <f>+'[4]Tasas Bogotá'!V158</f>
        <v>0</v>
      </c>
      <c r="K37" s="43">
        <f>+'[4]Tasas Bogotá'!W158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67" t="str">
        <f>+Índice!B49</f>
        <v>Fuente: Departamento Administrativo Nacional de Estadística, Gran Encuesta Integrada de Hogares (GEIH) Abril 2012.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116"/>
      <c r="L51" s="22"/>
    </row>
    <row r="52" spans="1:12">
      <c r="B52" s="23" t="s">
        <v>23</v>
      </c>
      <c r="C52" s="23"/>
      <c r="D52" s="23"/>
      <c r="E52" s="23" t="s">
        <v>21</v>
      </c>
    </row>
    <row r="53" spans="1:12">
      <c r="B53" s="23" t="s">
        <v>24</v>
      </c>
      <c r="C53" s="23"/>
      <c r="D53" s="23"/>
      <c r="E53" s="23" t="s">
        <v>22</v>
      </c>
    </row>
  </sheetData>
  <mergeCells count="3">
    <mergeCell ref="C7:K7"/>
    <mergeCell ref="C8:K8"/>
    <mergeCell ref="C10:J10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 codeName="Hoja8">
    <tabColor rgb="FF53722D"/>
  </sheetPr>
  <dimension ref="A1:O53"/>
  <sheetViews>
    <sheetView zoomScaleNormal="100" zoomScaleSheetLayoutView="100" workbookViewId="0">
      <pane ySplit="11" topLeftCell="A42" activePane="bottomLeft" state="frozen"/>
      <selection activeCell="G19" sqref="G19"/>
      <selection pane="bottomLeft" activeCell="Q52" sqref="Q52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4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>
      <c r="A1" s="13"/>
      <c r="B1" s="14"/>
      <c r="C1" s="14"/>
      <c r="D1" s="14"/>
      <c r="E1" s="14"/>
      <c r="F1" s="14"/>
      <c r="G1" s="14"/>
      <c r="H1" s="154"/>
      <c r="I1" s="154"/>
      <c r="J1" s="154"/>
      <c r="K1" s="154"/>
      <c r="L1" s="18"/>
      <c r="M1" s="11"/>
    </row>
    <row r="2" spans="1:14">
      <c r="A2" s="16"/>
      <c r="B2" s="161"/>
      <c r="C2" s="161"/>
      <c r="D2" s="161"/>
      <c r="E2" s="161"/>
      <c r="F2" s="161"/>
      <c r="G2" s="161"/>
      <c r="H2" s="154"/>
      <c r="I2" s="154"/>
      <c r="J2" s="154"/>
      <c r="K2" s="154"/>
      <c r="L2" s="18"/>
      <c r="M2" s="11"/>
    </row>
    <row r="3" spans="1:14">
      <c r="A3" s="16"/>
      <c r="B3" s="161"/>
      <c r="C3" s="161"/>
      <c r="D3" s="161"/>
      <c r="E3" s="161"/>
      <c r="F3" s="161"/>
      <c r="G3" s="161"/>
      <c r="H3" s="154"/>
      <c r="I3" s="154"/>
      <c r="J3" s="154"/>
      <c r="K3" s="154"/>
      <c r="L3" s="18"/>
      <c r="M3" s="11"/>
    </row>
    <row r="4" spans="1:14">
      <c r="A4" s="16"/>
      <c r="B4" s="161"/>
      <c r="C4" s="161"/>
      <c r="D4" s="161"/>
      <c r="E4" s="161"/>
      <c r="F4" s="161"/>
      <c r="G4" s="161"/>
      <c r="H4" s="154"/>
      <c r="I4" s="154"/>
      <c r="J4" s="154"/>
      <c r="K4" s="154"/>
      <c r="L4" s="18"/>
      <c r="M4" s="11"/>
    </row>
    <row r="5" spans="1:14">
      <c r="A5" s="16"/>
      <c r="B5" s="161"/>
      <c r="C5" s="161"/>
      <c r="D5" s="161"/>
      <c r="E5" s="161"/>
      <c r="F5" s="161"/>
      <c r="G5" s="161"/>
      <c r="H5" s="154"/>
      <c r="I5" s="154"/>
      <c r="J5" s="154"/>
      <c r="K5" s="154"/>
      <c r="L5" s="18"/>
      <c r="M5" s="11"/>
    </row>
    <row r="6" spans="1:14">
      <c r="A6" s="16"/>
      <c r="B6" s="161"/>
      <c r="C6" s="161"/>
      <c r="D6" s="161"/>
      <c r="E6" s="161"/>
      <c r="F6" s="161"/>
      <c r="G6" s="161"/>
      <c r="H6" s="10"/>
      <c r="I6" s="10"/>
      <c r="J6" s="10"/>
      <c r="K6" s="10"/>
      <c r="L6" s="18"/>
    </row>
    <row r="7" spans="1:14">
      <c r="A7" s="16"/>
      <c r="B7" s="161"/>
      <c r="C7" s="169" t="s">
        <v>31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4">
      <c r="A8" s="16"/>
      <c r="B8" s="161"/>
      <c r="C8" s="167" t="s">
        <v>170</v>
      </c>
      <c r="D8" s="167"/>
      <c r="E8" s="167"/>
      <c r="F8" s="167"/>
      <c r="G8" s="167"/>
      <c r="H8" s="167"/>
      <c r="I8" s="167"/>
      <c r="J8" s="167"/>
      <c r="K8" s="167"/>
      <c r="L8" s="18"/>
    </row>
    <row r="9" spans="1:14">
      <c r="A9" s="16"/>
      <c r="B9" s="10"/>
      <c r="C9" s="77"/>
      <c r="D9" s="77"/>
      <c r="E9" s="77"/>
      <c r="F9" s="77"/>
      <c r="G9" s="77"/>
      <c r="H9" s="77"/>
      <c r="I9" s="10"/>
      <c r="J9" s="10"/>
      <c r="K9" s="10"/>
      <c r="L9" s="18"/>
    </row>
    <row r="10" spans="1:14" ht="15.75" customHeight="1">
      <c r="A10" s="16"/>
      <c r="B10" s="11"/>
      <c r="C10" s="168" t="s">
        <v>1</v>
      </c>
      <c r="D10" s="168"/>
      <c r="E10" s="168"/>
      <c r="F10" s="168"/>
      <c r="G10" s="168"/>
      <c r="H10" s="168"/>
      <c r="I10" s="168"/>
      <c r="J10" s="168"/>
      <c r="K10" s="163" t="s">
        <v>161</v>
      </c>
      <c r="L10" s="18"/>
    </row>
    <row r="11" spans="1:14">
      <c r="A11" s="16"/>
      <c r="B11" s="11"/>
      <c r="C11" s="155">
        <f>+'Población en edad de trabajar %'!C11</f>
        <v>2005</v>
      </c>
      <c r="D11" s="162">
        <f>+'Población en edad de trabajar %'!D11</f>
        <v>2006</v>
      </c>
      <c r="E11" s="162">
        <f>+'Población en edad de trabajar %'!E11</f>
        <v>2007</v>
      </c>
      <c r="F11" s="162">
        <f>+'Población en edad de trabajar %'!F11</f>
        <v>2008</v>
      </c>
      <c r="G11" s="162">
        <f>+'Población en edad de trabajar %'!G11</f>
        <v>2009</v>
      </c>
      <c r="H11" s="162">
        <f>+'Población en edad de trabajar %'!H11</f>
        <v>2010</v>
      </c>
      <c r="I11" s="162">
        <f>+'Población en edad de trabajar %'!I11</f>
        <v>2011</v>
      </c>
      <c r="J11" s="162">
        <f>+'Población en edad de trabajar %'!J11</f>
        <v>2012</v>
      </c>
      <c r="K11" s="18"/>
      <c r="N11" s="2"/>
    </row>
    <row r="12" spans="1:14" ht="12" customHeight="1">
      <c r="A12" s="16"/>
      <c r="B12" s="11"/>
      <c r="C12" s="77"/>
      <c r="D12" s="77"/>
      <c r="E12" s="77"/>
      <c r="F12" s="77"/>
      <c r="G12" s="77"/>
      <c r="H12" s="77"/>
      <c r="I12" s="77"/>
      <c r="J12" s="77"/>
      <c r="K12" s="115"/>
      <c r="L12" s="18"/>
    </row>
    <row r="13" spans="1:14">
      <c r="A13" s="16"/>
      <c r="B13" s="11" t="str">
        <f>+'[4]Tasas Bogotá'!N166</f>
        <v>Quibdó</v>
      </c>
      <c r="C13" s="27">
        <f>+'[4]Tasas Bogotá'!O166</f>
        <v>0</v>
      </c>
      <c r="D13" s="27">
        <f>+'[4]Tasas Bogotá'!P166</f>
        <v>0</v>
      </c>
      <c r="E13" s="27">
        <f>+'[4]Tasas Bogotá'!Q166</f>
        <v>3.1054471843945528</v>
      </c>
      <c r="F13" s="27">
        <f>+'[4]Tasas Bogotá'!R166</f>
        <v>3.4536950773081889</v>
      </c>
      <c r="G13" s="27">
        <f>+'[4]Tasas Bogotá'!S166</f>
        <v>2.453266190148836</v>
      </c>
      <c r="H13" s="27">
        <f>+'[4]Tasas Bogotá'!T166</f>
        <v>1.5338159255429162</v>
      </c>
      <c r="I13" s="27">
        <f>+'[4]Tasas Bogotá'!U166</f>
        <v>2.8346011326802172</v>
      </c>
      <c r="J13" s="34">
        <f>+'[4]Tasas Bogotá'!V166</f>
        <v>1.2893746532931527</v>
      </c>
      <c r="K13" s="43">
        <f>+'[4]Tasas Bogotá'!W166</f>
        <v>1</v>
      </c>
      <c r="L13" s="18"/>
    </row>
    <row r="14" spans="1:14">
      <c r="A14" s="16"/>
      <c r="B14" s="11" t="str">
        <f>+'[4]Tasas Bogotá'!N167</f>
        <v>Ibagué</v>
      </c>
      <c r="C14" s="27">
        <f>+'[4]Tasas Bogotá'!O167</f>
        <v>1.6352142892235806</v>
      </c>
      <c r="D14" s="27">
        <f>+'[4]Tasas Bogotá'!P167</f>
        <v>1.1133471296582966</v>
      </c>
      <c r="E14" s="27">
        <f>+'[4]Tasas Bogotá'!Q167</f>
        <v>1.3485147425898081</v>
      </c>
      <c r="F14" s="27">
        <f>+'[4]Tasas Bogotá'!R167</f>
        <v>0.93921919195268322</v>
      </c>
      <c r="G14" s="27">
        <f>+'[4]Tasas Bogotá'!S167</f>
        <v>0.71252397917237598</v>
      </c>
      <c r="H14" s="27">
        <f>+'[4]Tasas Bogotá'!T167</f>
        <v>0.55467613532866233</v>
      </c>
      <c r="I14" s="27">
        <f>+'[4]Tasas Bogotá'!U167</f>
        <v>1.5494768927908047</v>
      </c>
      <c r="J14" s="34">
        <f>+'[4]Tasas Bogotá'!V167</f>
        <v>1.2539543576509522</v>
      </c>
      <c r="K14" s="43">
        <f>+'[4]Tasas Bogotá'!W167</f>
        <v>2</v>
      </c>
      <c r="L14" s="18"/>
    </row>
    <row r="15" spans="1:14">
      <c r="A15" s="16"/>
      <c r="B15" s="11" t="str">
        <f>+'[4]Tasas Bogotá'!N168</f>
        <v>Manizales</v>
      </c>
      <c r="C15" s="27">
        <f>+'[4]Tasas Bogotá'!O168</f>
        <v>0.8786871549622417</v>
      </c>
      <c r="D15" s="27">
        <f>+'[4]Tasas Bogotá'!P168</f>
        <v>0.36069225819318951</v>
      </c>
      <c r="E15" s="27">
        <f>+'[4]Tasas Bogotá'!Q168</f>
        <v>1.1773917469890052</v>
      </c>
      <c r="F15" s="27">
        <f>+'[4]Tasas Bogotá'!R168</f>
        <v>0.82572880719638442</v>
      </c>
      <c r="G15" s="27">
        <f>+'[4]Tasas Bogotá'!S168</f>
        <v>0.91209323860923419</v>
      </c>
      <c r="H15" s="27">
        <f>+'[4]Tasas Bogotá'!T168</f>
        <v>1.0459502334848607</v>
      </c>
      <c r="I15" s="27">
        <f>+'[4]Tasas Bogotá'!U168</f>
        <v>1.3188648306065169</v>
      </c>
      <c r="J15" s="34">
        <f>+'[4]Tasas Bogotá'!V168</f>
        <v>1.2436859998674761</v>
      </c>
      <c r="K15" s="43">
        <f>+'[4]Tasas Bogotá'!W168</f>
        <v>3</v>
      </c>
      <c r="L15" s="18"/>
    </row>
    <row r="16" spans="1:14">
      <c r="A16" s="16"/>
      <c r="B16" s="11" t="str">
        <f>+'[4]Tasas Bogotá'!N169</f>
        <v>Riohacha</v>
      </c>
      <c r="C16" s="27">
        <f>+'[4]Tasas Bogotá'!O169</f>
        <v>0</v>
      </c>
      <c r="D16" s="27">
        <f>+'[4]Tasas Bogotá'!P169</f>
        <v>0</v>
      </c>
      <c r="E16" s="27">
        <f>+'[4]Tasas Bogotá'!Q169</f>
        <v>3.2030870373017004</v>
      </c>
      <c r="F16" s="27">
        <f>+'[4]Tasas Bogotá'!R169</f>
        <v>1.9844773899707211</v>
      </c>
      <c r="G16" s="27">
        <f>+'[4]Tasas Bogotá'!S169</f>
        <v>1.5325486888514033</v>
      </c>
      <c r="H16" s="27">
        <f>+'[4]Tasas Bogotá'!T169</f>
        <v>0.83576653257351974</v>
      </c>
      <c r="I16" s="27">
        <f>+'[4]Tasas Bogotá'!U169</f>
        <v>0.47289573431201481</v>
      </c>
      <c r="J16" s="34">
        <f>+'[4]Tasas Bogotá'!V169</f>
        <v>0.98458555501696565</v>
      </c>
      <c r="K16" s="43">
        <f>+'[4]Tasas Bogotá'!W169</f>
        <v>4</v>
      </c>
      <c r="L16" s="18"/>
    </row>
    <row r="17" spans="1:15">
      <c r="A17" s="16"/>
      <c r="B17" s="11" t="str">
        <f>+'[4]Tasas Bogotá'!N170</f>
        <v>Pereira</v>
      </c>
      <c r="C17" s="27">
        <f>+'[4]Tasas Bogotá'!O170</f>
        <v>1.4194234514163897</v>
      </c>
      <c r="D17" s="27">
        <f>+'[4]Tasas Bogotá'!P170</f>
        <v>1.1597769124073614</v>
      </c>
      <c r="E17" s="27">
        <f>+'[4]Tasas Bogotá'!Q170</f>
        <v>0.60400258840508791</v>
      </c>
      <c r="F17" s="27">
        <f>+'[4]Tasas Bogotá'!R170</f>
        <v>0.97506660136997825</v>
      </c>
      <c r="G17" s="27">
        <f>+'[4]Tasas Bogotá'!S170</f>
        <v>0.6322620722760024</v>
      </c>
      <c r="H17" s="27">
        <f>+'[4]Tasas Bogotá'!T170</f>
        <v>0.89028336962382659</v>
      </c>
      <c r="I17" s="27">
        <f>+'[4]Tasas Bogotá'!U170</f>
        <v>0.60877210323426423</v>
      </c>
      <c r="J17" s="34">
        <f>+'[4]Tasas Bogotá'!V170</f>
        <v>0.94199079587847911</v>
      </c>
      <c r="K17" s="43">
        <f>+'[4]Tasas Bogotá'!W170</f>
        <v>5</v>
      </c>
      <c r="L17" s="18"/>
    </row>
    <row r="18" spans="1:15">
      <c r="A18" s="16"/>
      <c r="B18" s="11" t="str">
        <f>+'[4]Tasas Bogotá'!N171</f>
        <v>Cali</v>
      </c>
      <c r="C18" s="27">
        <f>+'[4]Tasas Bogotá'!O171</f>
        <v>0.91415052750288528</v>
      </c>
      <c r="D18" s="27">
        <f>+'[4]Tasas Bogotá'!P171</f>
        <v>1.3073314689816069</v>
      </c>
      <c r="E18" s="27">
        <f>+'[4]Tasas Bogotá'!Q171</f>
        <v>1.4810668002376779</v>
      </c>
      <c r="F18" s="27">
        <f>+'[4]Tasas Bogotá'!R171</f>
        <v>0.78353850925543278</v>
      </c>
      <c r="G18" s="27">
        <f>+'[4]Tasas Bogotá'!S171</f>
        <v>1.1057091685000719</v>
      </c>
      <c r="H18" s="27">
        <f>+'[4]Tasas Bogotá'!T171</f>
        <v>0.92357796340493226</v>
      </c>
      <c r="I18" s="27">
        <f>+'[4]Tasas Bogotá'!U171</f>
        <v>1.050692975960972</v>
      </c>
      <c r="J18" s="34">
        <f>+'[4]Tasas Bogotá'!V171</f>
        <v>0.92869067467298905</v>
      </c>
      <c r="K18" s="43">
        <f>+'[4]Tasas Bogotá'!W171</f>
        <v>6</v>
      </c>
      <c r="L18" s="18"/>
    </row>
    <row r="19" spans="1:15">
      <c r="A19" s="16"/>
      <c r="B19" s="11" t="str">
        <f>+'[4]Tasas Bogotá'!N172</f>
        <v>Medellín</v>
      </c>
      <c r="C19" s="27">
        <f>+'[4]Tasas Bogotá'!O172</f>
        <v>0.9356829915796675</v>
      </c>
      <c r="D19" s="27">
        <f>+'[4]Tasas Bogotá'!P172</f>
        <v>0.77963472068498807</v>
      </c>
      <c r="E19" s="27">
        <f>+'[4]Tasas Bogotá'!Q172</f>
        <v>1.2192965676037104</v>
      </c>
      <c r="F19" s="27">
        <f>+'[4]Tasas Bogotá'!R172</f>
        <v>0.82879030191646708</v>
      </c>
      <c r="G19" s="27">
        <f>+'[4]Tasas Bogotá'!S172</f>
        <v>1.6290090011828744</v>
      </c>
      <c r="H19" s="27">
        <f>+'[4]Tasas Bogotá'!T172</f>
        <v>0.80112678145919936</v>
      </c>
      <c r="I19" s="27">
        <f>+'[4]Tasas Bogotá'!U172</f>
        <v>0.82024864690704713</v>
      </c>
      <c r="J19" s="34">
        <f>+'[4]Tasas Bogotá'!V172</f>
        <v>0.92859168187357388</v>
      </c>
      <c r="K19" s="43">
        <f>+'[4]Tasas Bogotá'!W172</f>
        <v>7</v>
      </c>
      <c r="L19" s="18"/>
    </row>
    <row r="20" spans="1:15">
      <c r="A20" s="16"/>
      <c r="B20" s="11" t="str">
        <f>+'[4]Tasas Bogotá'!N173</f>
        <v>Neiva</v>
      </c>
      <c r="C20" s="27">
        <f>+'[4]Tasas Bogotá'!O173</f>
        <v>0</v>
      </c>
      <c r="D20" s="27">
        <f>+'[4]Tasas Bogotá'!P173</f>
        <v>0</v>
      </c>
      <c r="E20" s="27">
        <f>+'[4]Tasas Bogotá'!Q173</f>
        <v>1.7946302632156925</v>
      </c>
      <c r="F20" s="27">
        <f>+'[4]Tasas Bogotá'!R173</f>
        <v>0.9572065988915418</v>
      </c>
      <c r="G20" s="27">
        <f>+'[4]Tasas Bogotá'!S173</f>
        <v>1.117980784430822</v>
      </c>
      <c r="H20" s="27">
        <f>+'[4]Tasas Bogotá'!T173</f>
        <v>0.8001481210300303</v>
      </c>
      <c r="I20" s="27">
        <f>+'[4]Tasas Bogotá'!U173</f>
        <v>0.79915610428843498</v>
      </c>
      <c r="J20" s="34">
        <f>+'[4]Tasas Bogotá'!V173</f>
        <v>0.82328348609101132</v>
      </c>
      <c r="K20" s="43">
        <f>+'[4]Tasas Bogotá'!W173</f>
        <v>8</v>
      </c>
      <c r="L20" s="18"/>
    </row>
    <row r="21" spans="1:15">
      <c r="A21" s="16"/>
      <c r="B21" s="12" t="str">
        <f>+'[4]Tasas Bogotá'!N174</f>
        <v>Colombia</v>
      </c>
      <c r="C21" s="48">
        <f>+'[4]Tasas Bogotá'!O174</f>
        <v>0.99981765330979488</v>
      </c>
      <c r="D21" s="48">
        <f>+'[4]Tasas Bogotá'!P174</f>
        <v>0.86835210056588952</v>
      </c>
      <c r="E21" s="48">
        <f>+'[4]Tasas Bogotá'!Q174</f>
        <v>1.111101874174774</v>
      </c>
      <c r="F21" s="48">
        <f>+'[4]Tasas Bogotá'!R174</f>
        <v>0.87320116808734527</v>
      </c>
      <c r="G21" s="48">
        <f>+'[4]Tasas Bogotá'!S174</f>
        <v>0.90515515535278657</v>
      </c>
      <c r="H21" s="48">
        <f>+'[4]Tasas Bogotá'!T174</f>
        <v>0.87554879653187456</v>
      </c>
      <c r="I21" s="48">
        <f>+'[4]Tasas Bogotá'!U174</f>
        <v>0.83112068413249596</v>
      </c>
      <c r="J21" s="48">
        <f>+'[4]Tasas Bogotá'!V174</f>
        <v>0.74344669604100533</v>
      </c>
      <c r="K21" s="174" t="str">
        <f>+'[4]Tasas Bogotá'!W174</f>
        <v/>
      </c>
      <c r="L21" s="18"/>
    </row>
    <row r="22" spans="1:15">
      <c r="A22" s="16"/>
      <c r="B22" s="11" t="str">
        <f>+'[4]Tasas Bogotá'!N175</f>
        <v>Santa Marta</v>
      </c>
      <c r="C22" s="27">
        <f>+'[4]Tasas Bogotá'!O175</f>
        <v>0</v>
      </c>
      <c r="D22" s="27">
        <f>+'[4]Tasas Bogotá'!P175</f>
        <v>0</v>
      </c>
      <c r="E22" s="27">
        <f>+'[4]Tasas Bogotá'!Q175</f>
        <v>1.1005191681576865</v>
      </c>
      <c r="F22" s="27">
        <f>+'[4]Tasas Bogotá'!R175</f>
        <v>0.62131978865728721</v>
      </c>
      <c r="G22" s="27">
        <f>+'[4]Tasas Bogotá'!S175</f>
        <v>0.53890822068667288</v>
      </c>
      <c r="H22" s="27">
        <f>+'[4]Tasas Bogotá'!T175</f>
        <v>0.57791648730090395</v>
      </c>
      <c r="I22" s="27">
        <f>+'[4]Tasas Bogotá'!U175</f>
        <v>0.93377758828514446</v>
      </c>
      <c r="J22" s="34">
        <f>+'[4]Tasas Bogotá'!V175</f>
        <v>0.74109889104686555</v>
      </c>
      <c r="K22" s="43">
        <f>+'[4]Tasas Bogotá'!W175</f>
        <v>9</v>
      </c>
      <c r="L22" s="18"/>
    </row>
    <row r="23" spans="1:15">
      <c r="A23" s="16"/>
      <c r="B23" s="11" t="str">
        <f>+'[4]Tasas Bogotá'!N176</f>
        <v>Armenia</v>
      </c>
      <c r="C23" s="27">
        <f>+'[4]Tasas Bogotá'!O176</f>
        <v>0</v>
      </c>
      <c r="D23" s="27">
        <f>+'[4]Tasas Bogotá'!P176</f>
        <v>0</v>
      </c>
      <c r="E23" s="27">
        <f>+'[4]Tasas Bogotá'!Q176</f>
        <v>2.1200328008098701</v>
      </c>
      <c r="F23" s="27">
        <f>+'[4]Tasas Bogotá'!R176</f>
        <v>1.7304547729346809</v>
      </c>
      <c r="G23" s="27">
        <f>+'[4]Tasas Bogotá'!S176</f>
        <v>1.1614956679350763</v>
      </c>
      <c r="H23" s="27">
        <f>+'[4]Tasas Bogotá'!T176</f>
        <v>1.2181040875541862</v>
      </c>
      <c r="I23" s="27">
        <f>+'[4]Tasas Bogotá'!U176</f>
        <v>0.90870353912270663</v>
      </c>
      <c r="J23" s="34">
        <f>+'[4]Tasas Bogotá'!V176</f>
        <v>0.70706839795171905</v>
      </c>
      <c r="K23" s="43">
        <f>+'[4]Tasas Bogotá'!W176</f>
        <v>10</v>
      </c>
      <c r="L23" s="18"/>
      <c r="N23" s="23"/>
      <c r="O23" s="32"/>
    </row>
    <row r="24" spans="1:15">
      <c r="A24" s="16"/>
      <c r="B24" s="11" t="str">
        <f>+'[4]Tasas Bogotá'!N177</f>
        <v>Sincelejo</v>
      </c>
      <c r="C24" s="27">
        <f>+'[4]Tasas Bogotá'!O177</f>
        <v>0</v>
      </c>
      <c r="D24" s="27">
        <f>+'[4]Tasas Bogotá'!P177</f>
        <v>0</v>
      </c>
      <c r="E24" s="27">
        <f>+'[4]Tasas Bogotá'!Q177</f>
        <v>2.14574912548485</v>
      </c>
      <c r="F24" s="27">
        <f>+'[4]Tasas Bogotá'!R177</f>
        <v>1.0784916405749834</v>
      </c>
      <c r="G24" s="27">
        <f>+'[4]Tasas Bogotá'!S177</f>
        <v>1.2653741648399248</v>
      </c>
      <c r="H24" s="27">
        <f>+'[4]Tasas Bogotá'!T177</f>
        <v>0.52373629028834878</v>
      </c>
      <c r="I24" s="27">
        <f>+'[4]Tasas Bogotá'!U177</f>
        <v>0.52617746886829908</v>
      </c>
      <c r="J24" s="34">
        <f>+'[4]Tasas Bogotá'!V177</f>
        <v>0.70648213613325628</v>
      </c>
      <c r="K24" s="43">
        <f>+'[4]Tasas Bogotá'!W177</f>
        <v>11</v>
      </c>
      <c r="L24" s="18"/>
      <c r="N24" s="23"/>
      <c r="O24" s="32"/>
    </row>
    <row r="25" spans="1:15">
      <c r="A25" s="16"/>
      <c r="B25" s="11" t="str">
        <f>+'[4]Tasas Bogotá'!N178</f>
        <v>Cúcuta</v>
      </c>
      <c r="C25" s="27">
        <f>+'[4]Tasas Bogotá'!O178</f>
        <v>1.0054480948031903</v>
      </c>
      <c r="D25" s="27">
        <f>+'[4]Tasas Bogotá'!P178</f>
        <v>0.84281937000928786</v>
      </c>
      <c r="E25" s="27">
        <f>+'[4]Tasas Bogotá'!Q178</f>
        <v>1.1125306945357114</v>
      </c>
      <c r="F25" s="27">
        <f>+'[4]Tasas Bogotá'!R178</f>
        <v>0.42448784618558044</v>
      </c>
      <c r="G25" s="27">
        <f>+'[4]Tasas Bogotá'!S178</f>
        <v>0.79382600561272232</v>
      </c>
      <c r="H25" s="27">
        <f>+'[4]Tasas Bogotá'!T178</f>
        <v>0.85561623199322068</v>
      </c>
      <c r="I25" s="27">
        <f>+'[4]Tasas Bogotá'!U178</f>
        <v>1.0190870975021675</v>
      </c>
      <c r="J25" s="34">
        <f>+'[4]Tasas Bogotá'!V178</f>
        <v>0.65372064586769696</v>
      </c>
      <c r="K25" s="43">
        <f>+'[4]Tasas Bogotá'!W178</f>
        <v>12</v>
      </c>
      <c r="L25" s="18"/>
    </row>
    <row r="26" spans="1:15">
      <c r="A26" s="16"/>
      <c r="B26" s="11" t="str">
        <f>+'[4]Tasas Bogotá'!N179</f>
        <v>Pasto</v>
      </c>
      <c r="C26" s="27">
        <f>+'[4]Tasas Bogotá'!O179</f>
        <v>0.17204637431816852</v>
      </c>
      <c r="D26" s="27">
        <f>+'[4]Tasas Bogotá'!P179</f>
        <v>0.68933784730723435</v>
      </c>
      <c r="E26" s="27">
        <f>+'[4]Tasas Bogotá'!Q179</f>
        <v>0.75720977349680663</v>
      </c>
      <c r="F26" s="27">
        <f>+'[4]Tasas Bogotá'!R179</f>
        <v>0.24231092907275129</v>
      </c>
      <c r="G26" s="27">
        <f>+'[4]Tasas Bogotá'!S179</f>
        <v>0.40163679769769117</v>
      </c>
      <c r="H26" s="27">
        <f>+'[4]Tasas Bogotá'!T179</f>
        <v>0.53426507894091413</v>
      </c>
      <c r="I26" s="27">
        <f>+'[4]Tasas Bogotá'!U179</f>
        <v>0.72801000285743933</v>
      </c>
      <c r="J26" s="34">
        <f>+'[4]Tasas Bogotá'!V179</f>
        <v>0.6159697168956263</v>
      </c>
      <c r="K26" s="43">
        <f>+'[4]Tasas Bogotá'!W179</f>
        <v>13</v>
      </c>
      <c r="L26" s="18"/>
    </row>
    <row r="27" spans="1:15">
      <c r="A27" s="16"/>
      <c r="B27" s="11" t="str">
        <f>+'[4]Tasas Bogotá'!N180</f>
        <v>Cartagena</v>
      </c>
      <c r="C27" s="27">
        <f>+'[4]Tasas Bogotá'!O180</f>
        <v>0.49921179685608252</v>
      </c>
      <c r="D27" s="27">
        <f>+'[4]Tasas Bogotá'!P180</f>
        <v>0.72728015797676793</v>
      </c>
      <c r="E27" s="27">
        <f>+'[4]Tasas Bogotá'!Q180</f>
        <v>1.0650254024867141</v>
      </c>
      <c r="F27" s="27">
        <f>+'[4]Tasas Bogotá'!R180</f>
        <v>0.78246060422267993</v>
      </c>
      <c r="G27" s="27">
        <f>+'[4]Tasas Bogotá'!S180</f>
        <v>0.55486108241387389</v>
      </c>
      <c r="H27" s="27">
        <f>+'[4]Tasas Bogotá'!T180</f>
        <v>0.45052256043176991</v>
      </c>
      <c r="I27" s="27">
        <f>+'[4]Tasas Bogotá'!U180</f>
        <v>0.78240658434056243</v>
      </c>
      <c r="J27" s="34">
        <f>+'[4]Tasas Bogotá'!V180</f>
        <v>0.5807406686501162</v>
      </c>
      <c r="K27" s="43">
        <f>+'[4]Tasas Bogotá'!W180</f>
        <v>14</v>
      </c>
      <c r="L27" s="18"/>
    </row>
    <row r="28" spans="1:15">
      <c r="A28" s="16"/>
      <c r="B28" s="12" t="str">
        <f>+'[4]Tasas Bogotá'!N181</f>
        <v>Bogotá</v>
      </c>
      <c r="C28" s="48">
        <f>+'[4]Tasas Bogotá'!O181</f>
        <v>1.1165624957239488</v>
      </c>
      <c r="D28" s="48">
        <f>+'[4]Tasas Bogotá'!P181</f>
        <v>0.77861965419060586</v>
      </c>
      <c r="E28" s="48">
        <f>+'[4]Tasas Bogotá'!Q181</f>
        <v>0.65589718278945675</v>
      </c>
      <c r="F28" s="48">
        <f>+'[4]Tasas Bogotá'!R181</f>
        <v>0.56412678631906998</v>
      </c>
      <c r="G28" s="48">
        <f>+'[4]Tasas Bogotá'!S181</f>
        <v>0.48814487106863386</v>
      </c>
      <c r="H28" s="48">
        <f>+'[4]Tasas Bogotá'!T181</f>
        <v>0.70148415704553457</v>
      </c>
      <c r="I28" s="48">
        <f>+'[4]Tasas Bogotá'!U181</f>
        <v>0.35093035177167786</v>
      </c>
      <c r="J28" s="48">
        <f>+'[4]Tasas Bogotá'!V181</f>
        <v>0.56406023274421668</v>
      </c>
      <c r="K28" s="98">
        <f>+'[4]Tasas Bogotá'!W181</f>
        <v>15</v>
      </c>
      <c r="L28" s="18"/>
    </row>
    <row r="29" spans="1:15">
      <c r="A29" s="16"/>
      <c r="B29" s="11" t="str">
        <f>+'[4]Tasas Bogotá'!N182</f>
        <v>Valledupar</v>
      </c>
      <c r="C29" s="27">
        <f>+'[4]Tasas Bogotá'!O182</f>
        <v>0</v>
      </c>
      <c r="D29" s="27">
        <f>+'[4]Tasas Bogotá'!P182</f>
        <v>0</v>
      </c>
      <c r="E29" s="27">
        <f>+'[4]Tasas Bogotá'!Q182</f>
        <v>1.3955191060815642</v>
      </c>
      <c r="F29" s="27">
        <f>+'[4]Tasas Bogotá'!R182</f>
        <v>0.87899856676729815</v>
      </c>
      <c r="G29" s="27">
        <f>+'[4]Tasas Bogotá'!S182</f>
        <v>0.61497989091510119</v>
      </c>
      <c r="H29" s="27">
        <f>+'[4]Tasas Bogotá'!T182</f>
        <v>0.51822371784125876</v>
      </c>
      <c r="I29" s="27">
        <f>+'[4]Tasas Bogotá'!U182</f>
        <v>1.2960148686210142</v>
      </c>
      <c r="J29" s="34">
        <f>+'[4]Tasas Bogotá'!V182</f>
        <v>0.49378471460666157</v>
      </c>
      <c r="K29" s="43">
        <f>+'[4]Tasas Bogotá'!W182</f>
        <v>16</v>
      </c>
      <c r="L29" s="18"/>
    </row>
    <row r="30" spans="1:15">
      <c r="A30" s="16"/>
      <c r="B30" s="11" t="str">
        <f>+'[4]Tasas Bogotá'!N183</f>
        <v>Popayán</v>
      </c>
      <c r="C30" s="27">
        <f>+'[4]Tasas Bogotá'!O183</f>
        <v>0</v>
      </c>
      <c r="D30" s="27">
        <f>+'[4]Tasas Bogotá'!P183</f>
        <v>0</v>
      </c>
      <c r="E30" s="27">
        <f>+'[4]Tasas Bogotá'!Q183</f>
        <v>0.83563934141053597</v>
      </c>
      <c r="F30" s="27">
        <f>+'[4]Tasas Bogotá'!R183</f>
        <v>0.40299234715813015</v>
      </c>
      <c r="G30" s="27">
        <f>+'[4]Tasas Bogotá'!S183</f>
        <v>0.45586680761099363</v>
      </c>
      <c r="H30" s="27">
        <f>+'[4]Tasas Bogotá'!T183</f>
        <v>0.48009875651801748</v>
      </c>
      <c r="I30" s="27">
        <f>+'[4]Tasas Bogotá'!U183</f>
        <v>0.44980462437935187</v>
      </c>
      <c r="J30" s="34">
        <f>+'[4]Tasas Bogotá'!V183</f>
        <v>0.42996906798046103</v>
      </c>
      <c r="K30" s="43">
        <f>+'[4]Tasas Bogotá'!W183</f>
        <v>17</v>
      </c>
      <c r="L30" s="18"/>
    </row>
    <row r="31" spans="1:15">
      <c r="A31" s="16"/>
      <c r="B31" s="11" t="str">
        <f>+'[4]Tasas Bogotá'!N184</f>
        <v>Montería</v>
      </c>
      <c r="C31" s="27">
        <f>+'[4]Tasas Bogotá'!O184</f>
        <v>0.81011154939135621</v>
      </c>
      <c r="D31" s="27">
        <f>+'[4]Tasas Bogotá'!P184</f>
        <v>0.91479917722204174</v>
      </c>
      <c r="E31" s="27">
        <f>+'[4]Tasas Bogotá'!Q184</f>
        <v>0.81746177413206456</v>
      </c>
      <c r="F31" s="27">
        <f>+'[4]Tasas Bogotá'!R184</f>
        <v>0.32870668421526772</v>
      </c>
      <c r="G31" s="27">
        <f>+'[4]Tasas Bogotá'!S184</f>
        <v>0.6093699869978555</v>
      </c>
      <c r="H31" s="27">
        <f>+'[4]Tasas Bogotá'!T184</f>
        <v>0.38649408394702811</v>
      </c>
      <c r="I31" s="27">
        <f>+'[4]Tasas Bogotá'!U184</f>
        <v>0.58675773368036821</v>
      </c>
      <c r="J31" s="34">
        <f>+'[4]Tasas Bogotá'!V184</f>
        <v>0.41088462539811182</v>
      </c>
      <c r="K31" s="43">
        <f>+'[4]Tasas Bogotá'!W184</f>
        <v>18</v>
      </c>
      <c r="L31" s="18"/>
    </row>
    <row r="32" spans="1:15">
      <c r="A32" s="16"/>
      <c r="B32" s="11" t="str">
        <f>+'[4]Tasas Bogotá'!N185</f>
        <v>Florencia</v>
      </c>
      <c r="C32" s="27">
        <f>+'[4]Tasas Bogotá'!O185</f>
        <v>0</v>
      </c>
      <c r="D32" s="27">
        <f>+'[4]Tasas Bogotá'!P185</f>
        <v>0</v>
      </c>
      <c r="E32" s="27">
        <f>+'[4]Tasas Bogotá'!Q185</f>
        <v>1.2926794997892372</v>
      </c>
      <c r="F32" s="27">
        <f>+'[4]Tasas Bogotá'!R185</f>
        <v>0.82882323807932612</v>
      </c>
      <c r="G32" s="27">
        <f>+'[4]Tasas Bogotá'!S185</f>
        <v>0.65124868527260726</v>
      </c>
      <c r="H32" s="27">
        <f>+'[4]Tasas Bogotá'!T185</f>
        <v>0.559625149127711</v>
      </c>
      <c r="I32" s="27">
        <f>+'[4]Tasas Bogotá'!U185</f>
        <v>8.0185025582841477E-2</v>
      </c>
      <c r="J32" s="34">
        <f>+'[4]Tasas Bogotá'!V185</f>
        <v>0.37451840314779905</v>
      </c>
      <c r="K32" s="43">
        <f>+'[4]Tasas Bogotá'!W185</f>
        <v>19</v>
      </c>
      <c r="L32" s="18"/>
    </row>
    <row r="33" spans="1:14">
      <c r="A33" s="16"/>
      <c r="B33" s="11" t="str">
        <f>+'[4]Tasas Bogotá'!N186</f>
        <v>Villavicencio</v>
      </c>
      <c r="C33" s="27">
        <f>+'[4]Tasas Bogotá'!O186</f>
        <v>1.0587999503717349</v>
      </c>
      <c r="D33" s="27">
        <f>+'[4]Tasas Bogotá'!P186</f>
        <v>0.68616212164634827</v>
      </c>
      <c r="E33" s="27">
        <f>+'[4]Tasas Bogotá'!Q186</f>
        <v>0.57386119249899825</v>
      </c>
      <c r="F33" s="27">
        <f>+'[4]Tasas Bogotá'!R186</f>
        <v>0.70939439884762134</v>
      </c>
      <c r="G33" s="27">
        <f>+'[4]Tasas Bogotá'!S186</f>
        <v>0.27133133471557647</v>
      </c>
      <c r="H33" s="27">
        <f>+'[4]Tasas Bogotá'!T186</f>
        <v>0.37588044607671794</v>
      </c>
      <c r="I33" s="27">
        <f>+'[4]Tasas Bogotá'!U186</f>
        <v>0.25415234255618668</v>
      </c>
      <c r="J33" s="34">
        <f>+'[4]Tasas Bogotá'!V186</f>
        <v>0.36489666810445942</v>
      </c>
      <c r="K33" s="43">
        <f>+'[4]Tasas Bogotá'!W186</f>
        <v>20</v>
      </c>
      <c r="L33" s="18"/>
    </row>
    <row r="34" spans="1:14">
      <c r="A34" s="16"/>
      <c r="B34" s="11" t="str">
        <f>+'[4]Tasas Bogotá'!N187</f>
        <v>Barranquilla</v>
      </c>
      <c r="C34" s="27">
        <f>+'[4]Tasas Bogotá'!O187</f>
        <v>0.12757340760449071</v>
      </c>
      <c r="D34" s="27">
        <f>+'[4]Tasas Bogotá'!P187</f>
        <v>0.15973577270365433</v>
      </c>
      <c r="E34" s="27">
        <f>+'[4]Tasas Bogotá'!Q187</f>
        <v>0.73476020331457781</v>
      </c>
      <c r="F34" s="27">
        <f>+'[4]Tasas Bogotá'!R187</f>
        <v>0.51608679743035268</v>
      </c>
      <c r="G34" s="27">
        <f>+'[4]Tasas Bogotá'!S187</f>
        <v>0.70143065639147362</v>
      </c>
      <c r="H34" s="27">
        <f>+'[4]Tasas Bogotá'!T187</f>
        <v>0.59934688854648344</v>
      </c>
      <c r="I34" s="27">
        <f>+'[4]Tasas Bogotá'!U187</f>
        <v>0.51346848062986572</v>
      </c>
      <c r="J34" s="34">
        <f>+'[4]Tasas Bogotá'!V187</f>
        <v>0.33463526656576786</v>
      </c>
      <c r="K34" s="43">
        <f>+'[4]Tasas Bogotá'!W187</f>
        <v>21</v>
      </c>
      <c r="L34" s="18"/>
    </row>
    <row r="35" spans="1:14">
      <c r="A35" s="16"/>
      <c r="B35" s="11" t="str">
        <f>+'[4]Tasas Bogotá'!N188</f>
        <v>Bucaramanga</v>
      </c>
      <c r="C35" s="27">
        <f>+'[4]Tasas Bogotá'!O188</f>
        <v>1.5964919864693994</v>
      </c>
      <c r="D35" s="27">
        <f>+'[4]Tasas Bogotá'!P188</f>
        <v>0.66630819955648313</v>
      </c>
      <c r="E35" s="27">
        <f>+'[4]Tasas Bogotá'!Q188</f>
        <v>0.80395408229686716</v>
      </c>
      <c r="F35" s="27">
        <f>+'[4]Tasas Bogotá'!R188</f>
        <v>0.43371667395104901</v>
      </c>
      <c r="G35" s="27">
        <f>+'[4]Tasas Bogotá'!S188</f>
        <v>1.0231232789931846</v>
      </c>
      <c r="H35" s="27">
        <f>+'[4]Tasas Bogotá'!T188</f>
        <v>0.56683731820100602</v>
      </c>
      <c r="I35" s="27">
        <f>+'[4]Tasas Bogotá'!U188</f>
        <v>0.56721052659093407</v>
      </c>
      <c r="J35" s="34">
        <f>+'[4]Tasas Bogotá'!V188</f>
        <v>0.29727296173458995</v>
      </c>
      <c r="K35" s="43">
        <f>+'[4]Tasas Bogotá'!W188</f>
        <v>22</v>
      </c>
      <c r="L35" s="18"/>
    </row>
    <row r="36" spans="1:14" ht="14.25" customHeight="1">
      <c r="A36" s="16"/>
      <c r="B36" s="11" t="str">
        <f>+'[4]Tasas Bogotá'!N189</f>
        <v>Tunja</v>
      </c>
      <c r="C36" s="27">
        <f>+'[4]Tasas Bogotá'!O189</f>
        <v>0</v>
      </c>
      <c r="D36" s="27">
        <f>+'[4]Tasas Bogotá'!P189</f>
        <v>0</v>
      </c>
      <c r="E36" s="27">
        <f>+'[4]Tasas Bogotá'!Q189</f>
        <v>1.0135460623928167</v>
      </c>
      <c r="F36" s="27">
        <f>+'[4]Tasas Bogotá'!R189</f>
        <v>0.64036532628251086</v>
      </c>
      <c r="G36" s="27">
        <f>+'[4]Tasas Bogotá'!S189</f>
        <v>0.46776569747362801</v>
      </c>
      <c r="H36" s="27">
        <f>+'[4]Tasas Bogotá'!T189</f>
        <v>0.40494995792450339</v>
      </c>
      <c r="I36" s="27">
        <f>+'[4]Tasas Bogotá'!U189</f>
        <v>0.22438733868228011</v>
      </c>
      <c r="J36" s="34">
        <f>+'[4]Tasas Bogotá'!V189</f>
        <v>0</v>
      </c>
      <c r="K36" s="43">
        <f>+'[4]Tasas Bogotá'!W189</f>
        <v>23</v>
      </c>
      <c r="L36" s="18"/>
    </row>
    <row r="37" spans="1:14">
      <c r="A37" s="16"/>
      <c r="B37" s="11" t="str">
        <f>+'[4]Tasas Bogotá'!N190</f>
        <v>San Andrés</v>
      </c>
      <c r="C37" s="27">
        <f>+'[4]Tasas Bogotá'!O190</f>
        <v>0</v>
      </c>
      <c r="D37" s="27">
        <f>+'[4]Tasas Bogotá'!P190</f>
        <v>0</v>
      </c>
      <c r="E37" s="27">
        <f>+'[4]Tasas Bogotá'!Q190</f>
        <v>1.1257478380366737</v>
      </c>
      <c r="F37" s="27">
        <f>+'[4]Tasas Bogotá'!R190</f>
        <v>0.85807681830563887</v>
      </c>
      <c r="G37" s="27">
        <f>+'[4]Tasas Bogotá'!S190</f>
        <v>0.56069199492398936</v>
      </c>
      <c r="H37" s="27">
        <f>+'[4]Tasas Bogotá'!T190</f>
        <v>0.2505224626487883</v>
      </c>
      <c r="I37" s="27">
        <f>+'[4]Tasas Bogotá'!U190</f>
        <v>0.2473292327614115</v>
      </c>
      <c r="J37" s="34">
        <f>+'[4]Tasas Bogotá'!V190</f>
        <v>0</v>
      </c>
      <c r="K37" s="43">
        <f>+'[4]Tasas Bogotá'!W190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67" t="str">
        <f>+Índice!B49</f>
        <v>Fuente: Departamento Administrativo Nacional de Estadística, Gran Encuesta Integrada de Hogares (GEIH) Abril 2012.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116"/>
      <c r="L51" s="22"/>
    </row>
    <row r="52" spans="1:12">
      <c r="B52" s="23" t="s">
        <v>23</v>
      </c>
      <c r="C52" s="23"/>
      <c r="D52" s="23"/>
      <c r="E52" s="23" t="s">
        <v>21</v>
      </c>
    </row>
    <row r="53" spans="1:12">
      <c r="B53" s="23" t="s">
        <v>24</v>
      </c>
      <c r="C53" s="23"/>
      <c r="D53" s="23"/>
      <c r="E53" s="23" t="s">
        <v>22</v>
      </c>
    </row>
  </sheetData>
  <mergeCells count="3">
    <mergeCell ref="C7:K7"/>
    <mergeCell ref="C8:K8"/>
    <mergeCell ref="C10:J10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 codeName="Hoja9">
    <tabColor rgb="FF53722D"/>
  </sheetPr>
  <dimension ref="A1:O53"/>
  <sheetViews>
    <sheetView zoomScaleNormal="100" zoomScaleSheetLayoutView="100" workbookViewId="0">
      <pane ySplit="11" topLeftCell="A27" activePane="bottomLeft" state="frozen"/>
      <selection activeCell="G19" sqref="G19"/>
      <selection pane="bottomLeft" activeCell="K21" sqref="K21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4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</row>
    <row r="2" spans="1:14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</row>
    <row r="3" spans="1:14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</row>
    <row r="4" spans="1:14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</row>
    <row r="5" spans="1:14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</row>
    <row r="6" spans="1:14">
      <c r="A6" s="16"/>
      <c r="B6" s="161"/>
      <c r="C6" s="161"/>
      <c r="D6" s="161"/>
      <c r="E6" s="161"/>
      <c r="F6" s="161"/>
      <c r="G6" s="161"/>
      <c r="H6" s="10"/>
      <c r="I6" s="10"/>
      <c r="J6" s="10"/>
      <c r="K6" s="10"/>
      <c r="L6" s="18"/>
    </row>
    <row r="7" spans="1:14">
      <c r="A7" s="16"/>
      <c r="B7" s="161"/>
      <c r="C7" s="169" t="s">
        <v>17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4">
      <c r="A8" s="16"/>
      <c r="B8" s="161"/>
      <c r="C8" s="167" t="s">
        <v>170</v>
      </c>
      <c r="D8" s="167"/>
      <c r="E8" s="167"/>
      <c r="F8" s="167"/>
      <c r="G8" s="167"/>
      <c r="H8" s="167"/>
      <c r="I8" s="167"/>
      <c r="J8" s="167"/>
      <c r="K8" s="167"/>
      <c r="L8" s="18"/>
    </row>
    <row r="9" spans="1:14">
      <c r="A9" s="16"/>
      <c r="B9" s="10"/>
      <c r="C9" s="77"/>
      <c r="D9" s="77"/>
      <c r="E9" s="77"/>
      <c r="F9" s="77"/>
      <c r="G9" s="77"/>
      <c r="H9" s="77"/>
      <c r="I9" s="10"/>
      <c r="J9" s="10"/>
      <c r="K9" s="10"/>
      <c r="L9" s="18"/>
    </row>
    <row r="10" spans="1:14" ht="15.75" customHeight="1">
      <c r="A10" s="16"/>
      <c r="B10" s="11"/>
      <c r="C10" s="168" t="s">
        <v>1</v>
      </c>
      <c r="D10" s="168"/>
      <c r="E10" s="168"/>
      <c r="F10" s="168"/>
      <c r="G10" s="168"/>
      <c r="H10" s="168"/>
      <c r="I10" s="168"/>
      <c r="J10" s="168"/>
      <c r="K10" s="163" t="s">
        <v>161</v>
      </c>
      <c r="L10" s="18"/>
    </row>
    <row r="11" spans="1:14">
      <c r="A11" s="16"/>
      <c r="B11" s="11"/>
      <c r="C11" s="155">
        <f>+'Población en edad de trabajar %'!C11</f>
        <v>2005</v>
      </c>
      <c r="D11" s="162">
        <f>+'Población en edad de trabajar %'!D11</f>
        <v>2006</v>
      </c>
      <c r="E11" s="162">
        <f>+'Población en edad de trabajar %'!E11</f>
        <v>2007</v>
      </c>
      <c r="F11" s="162">
        <f>+'Población en edad de trabajar %'!F11</f>
        <v>2008</v>
      </c>
      <c r="G11" s="162">
        <f>+'Población en edad de trabajar %'!G11</f>
        <v>2009</v>
      </c>
      <c r="H11" s="162">
        <f>+'Población en edad de trabajar %'!H11</f>
        <v>2010</v>
      </c>
      <c r="I11" s="162">
        <f>+'Población en edad de trabajar %'!I11</f>
        <v>2011</v>
      </c>
      <c r="J11" s="162">
        <f>+'Población en edad de trabajar %'!J11</f>
        <v>2012</v>
      </c>
      <c r="K11" s="18"/>
      <c r="N11" s="2"/>
    </row>
    <row r="12" spans="1:14" ht="12" customHeight="1">
      <c r="A12" s="16"/>
      <c r="B12" s="11"/>
      <c r="C12" s="77"/>
      <c r="D12" s="77"/>
      <c r="E12" s="77"/>
      <c r="F12" s="77"/>
      <c r="G12" s="77"/>
      <c r="H12" s="77"/>
      <c r="I12" s="77"/>
      <c r="J12" s="77"/>
      <c r="K12" s="115"/>
      <c r="L12" s="18"/>
    </row>
    <row r="13" spans="1:14">
      <c r="A13" s="16"/>
      <c r="B13" s="11" t="str">
        <f>+'[4]Tasas Bogotá'!N198</f>
        <v>Pasto</v>
      </c>
      <c r="C13" s="27">
        <f>+'[4]Tasas Bogotá'!O198</f>
        <v>34.847428319441462</v>
      </c>
      <c r="D13" s="27">
        <f>+'[4]Tasas Bogotá'!P198</f>
        <v>32.153199321215396</v>
      </c>
      <c r="E13" s="27">
        <f>+'[4]Tasas Bogotá'!Q198</f>
        <v>43.160318632510645</v>
      </c>
      <c r="F13" s="27">
        <f>+'[4]Tasas Bogotá'!R198</f>
        <v>37.173274078741727</v>
      </c>
      <c r="G13" s="27">
        <f>+'[4]Tasas Bogotá'!S198</f>
        <v>31.238349466937017</v>
      </c>
      <c r="H13" s="27">
        <f>+'[4]Tasas Bogotá'!T198</f>
        <v>41.005165111520284</v>
      </c>
      <c r="I13" s="27">
        <f>+'[4]Tasas Bogotá'!U198</f>
        <v>40.250399040482819</v>
      </c>
      <c r="J13" s="34">
        <f>+'[4]Tasas Bogotá'!V198</f>
        <v>40.449092750893023</v>
      </c>
      <c r="K13" s="43">
        <f>+'[4]Tasas Bogotá'!W198</f>
        <v>1</v>
      </c>
      <c r="L13" s="18"/>
    </row>
    <row r="14" spans="1:14">
      <c r="A14" s="16"/>
      <c r="B14" s="11" t="str">
        <f>+'[4]Tasas Bogotá'!N199</f>
        <v>Riohacha</v>
      </c>
      <c r="C14" s="27">
        <f>+'[4]Tasas Bogotá'!O199</f>
        <v>0</v>
      </c>
      <c r="D14" s="27">
        <f>+'[4]Tasas Bogotá'!P199</f>
        <v>0</v>
      </c>
      <c r="E14" s="27">
        <f>+'[4]Tasas Bogotá'!Q199</f>
        <v>34.502786908675141</v>
      </c>
      <c r="F14" s="27">
        <f>+'[4]Tasas Bogotá'!R199</f>
        <v>33.205269218653982</v>
      </c>
      <c r="G14" s="27">
        <f>+'[4]Tasas Bogotá'!S199</f>
        <v>30.67397638399018</v>
      </c>
      <c r="H14" s="27">
        <f>+'[4]Tasas Bogotá'!T199</f>
        <v>39.190824095726263</v>
      </c>
      <c r="I14" s="27">
        <f>+'[4]Tasas Bogotá'!U199</f>
        <v>39.807873573591635</v>
      </c>
      <c r="J14" s="34">
        <f>+'[4]Tasas Bogotá'!V199</f>
        <v>38.080077556955885</v>
      </c>
      <c r="K14" s="43">
        <f>+'[4]Tasas Bogotá'!W199</f>
        <v>2</v>
      </c>
      <c r="L14" s="18"/>
    </row>
    <row r="15" spans="1:14">
      <c r="A15" s="16"/>
      <c r="B15" s="11" t="str">
        <f>+'[4]Tasas Bogotá'!N200</f>
        <v>Sincelejo</v>
      </c>
      <c r="C15" s="27">
        <f>+'[4]Tasas Bogotá'!O200</f>
        <v>0</v>
      </c>
      <c r="D15" s="27">
        <f>+'[4]Tasas Bogotá'!P200</f>
        <v>0</v>
      </c>
      <c r="E15" s="27">
        <f>+'[4]Tasas Bogotá'!Q200</f>
        <v>42.572315348973191</v>
      </c>
      <c r="F15" s="27">
        <f>+'[4]Tasas Bogotá'!R200</f>
        <v>34.061352350799631</v>
      </c>
      <c r="G15" s="27">
        <f>+'[4]Tasas Bogotá'!S200</f>
        <v>36.639079584684239</v>
      </c>
      <c r="H15" s="27">
        <f>+'[4]Tasas Bogotá'!T200</f>
        <v>31.15251370563017</v>
      </c>
      <c r="I15" s="27">
        <f>+'[4]Tasas Bogotá'!U200</f>
        <v>36.865972925065847</v>
      </c>
      <c r="J15" s="34">
        <f>+'[4]Tasas Bogotá'!V200</f>
        <v>36.896354628026863</v>
      </c>
      <c r="K15" s="43">
        <f>+'[4]Tasas Bogotá'!W200</f>
        <v>3</v>
      </c>
      <c r="L15" s="18"/>
    </row>
    <row r="16" spans="1:14">
      <c r="A16" s="16"/>
      <c r="B16" s="11" t="str">
        <f>+'[4]Tasas Bogotá'!N201</f>
        <v>Neiva</v>
      </c>
      <c r="C16" s="27">
        <f>+'[4]Tasas Bogotá'!O201</f>
        <v>0</v>
      </c>
      <c r="D16" s="27">
        <f>+'[4]Tasas Bogotá'!P201</f>
        <v>0</v>
      </c>
      <c r="E16" s="27">
        <f>+'[4]Tasas Bogotá'!Q201</f>
        <v>37.838780998491863</v>
      </c>
      <c r="F16" s="27">
        <f>+'[4]Tasas Bogotá'!R201</f>
        <v>38.819373170125651</v>
      </c>
      <c r="G16" s="27">
        <f>+'[4]Tasas Bogotá'!S201</f>
        <v>32.462060667802504</v>
      </c>
      <c r="H16" s="27">
        <f>+'[4]Tasas Bogotá'!T201</f>
        <v>35.298461771519101</v>
      </c>
      <c r="I16" s="27">
        <f>+'[4]Tasas Bogotá'!U201</f>
        <v>34.152533328955151</v>
      </c>
      <c r="J16" s="34">
        <f>+'[4]Tasas Bogotá'!V201</f>
        <v>33.38659752371764</v>
      </c>
      <c r="K16" s="43">
        <f>+'[4]Tasas Bogotá'!W201</f>
        <v>4</v>
      </c>
      <c r="L16" s="18"/>
    </row>
    <row r="17" spans="1:15">
      <c r="A17" s="16"/>
      <c r="B17" s="12" t="str">
        <f>+'[4]Tasas Bogotá'!N202</f>
        <v>Bogotá</v>
      </c>
      <c r="C17" s="48">
        <f>+'[4]Tasas Bogotá'!O202</f>
        <v>30.133133429522314</v>
      </c>
      <c r="D17" s="48">
        <f>+'[4]Tasas Bogotá'!P202</f>
        <v>31.846438927035216</v>
      </c>
      <c r="E17" s="48">
        <f>+'[4]Tasas Bogotá'!Q202</f>
        <v>28.622587680412199</v>
      </c>
      <c r="F17" s="48">
        <f>+'[4]Tasas Bogotá'!R202</f>
        <v>33.220761027635277</v>
      </c>
      <c r="G17" s="48">
        <f>+'[4]Tasas Bogotá'!S202</f>
        <v>23.346577233353539</v>
      </c>
      <c r="H17" s="48">
        <f>+'[4]Tasas Bogotá'!T202</f>
        <v>29.765073097737886</v>
      </c>
      <c r="I17" s="48">
        <f>+'[4]Tasas Bogotá'!U202</f>
        <v>33.560305118790616</v>
      </c>
      <c r="J17" s="48">
        <f>+'[4]Tasas Bogotá'!V202</f>
        <v>32.182274853345113</v>
      </c>
      <c r="K17" s="43">
        <f>+'[4]Tasas Bogotá'!W202</f>
        <v>5</v>
      </c>
      <c r="L17" s="18"/>
    </row>
    <row r="18" spans="1:15">
      <c r="A18" s="16"/>
      <c r="B18" s="11" t="str">
        <f>+'[4]Tasas Bogotá'!N203</f>
        <v>Ibagué</v>
      </c>
      <c r="C18" s="27">
        <f>+'[4]Tasas Bogotá'!O203</f>
        <v>37.466359512410811</v>
      </c>
      <c r="D18" s="27">
        <f>+'[4]Tasas Bogotá'!P203</f>
        <v>30.829083087552345</v>
      </c>
      <c r="E18" s="27">
        <f>+'[4]Tasas Bogotá'!Q203</f>
        <v>35.942867183235172</v>
      </c>
      <c r="F18" s="27">
        <f>+'[4]Tasas Bogotá'!R203</f>
        <v>34.765520389919423</v>
      </c>
      <c r="G18" s="27">
        <f>+'[4]Tasas Bogotá'!S203</f>
        <v>25.264291839314602</v>
      </c>
      <c r="H18" s="27">
        <f>+'[4]Tasas Bogotá'!T203</f>
        <v>33.756096434628006</v>
      </c>
      <c r="I18" s="27">
        <f>+'[4]Tasas Bogotá'!U203</f>
        <v>33.75595494695655</v>
      </c>
      <c r="J18" s="34">
        <f>+'[4]Tasas Bogotá'!V203</f>
        <v>32.052725571492736</v>
      </c>
      <c r="K18" s="43">
        <f>+'[4]Tasas Bogotá'!W203</f>
        <v>6</v>
      </c>
      <c r="L18" s="18"/>
    </row>
    <row r="19" spans="1:15">
      <c r="A19" s="16"/>
      <c r="B19" s="11" t="str">
        <f>+'[4]Tasas Bogotá'!N204</f>
        <v>Santa Marta</v>
      </c>
      <c r="C19" s="27">
        <f>+'[4]Tasas Bogotá'!O204</f>
        <v>0</v>
      </c>
      <c r="D19" s="27">
        <f>+'[4]Tasas Bogotá'!P204</f>
        <v>0</v>
      </c>
      <c r="E19" s="27">
        <f>+'[4]Tasas Bogotá'!Q204</f>
        <v>33.265870804368447</v>
      </c>
      <c r="F19" s="27">
        <f>+'[4]Tasas Bogotá'!R204</f>
        <v>19.382480457337131</v>
      </c>
      <c r="G19" s="27">
        <f>+'[4]Tasas Bogotá'!S204</f>
        <v>27.990794032979498</v>
      </c>
      <c r="H19" s="27">
        <f>+'[4]Tasas Bogotá'!T204</f>
        <v>29.166128569378678</v>
      </c>
      <c r="I19" s="27">
        <f>+'[4]Tasas Bogotá'!U204</f>
        <v>21.294234686626556</v>
      </c>
      <c r="J19" s="34">
        <f>+'[4]Tasas Bogotá'!V204</f>
        <v>31.643632217628582</v>
      </c>
      <c r="K19" s="43">
        <f>+'[4]Tasas Bogotá'!W204</f>
        <v>7</v>
      </c>
      <c r="L19" s="18"/>
    </row>
    <row r="20" spans="1:15">
      <c r="A20" s="16"/>
      <c r="B20" s="11" t="str">
        <f>+'[4]Tasas Bogotá'!N205</f>
        <v>Bucaramanga</v>
      </c>
      <c r="C20" s="27">
        <f>+'[4]Tasas Bogotá'!O205</f>
        <v>31.794817412542827</v>
      </c>
      <c r="D20" s="27">
        <f>+'[4]Tasas Bogotá'!P205</f>
        <v>30.419881568158203</v>
      </c>
      <c r="E20" s="27">
        <f>+'[4]Tasas Bogotá'!Q205</f>
        <v>26.476699317304842</v>
      </c>
      <c r="F20" s="27">
        <f>+'[4]Tasas Bogotá'!R205</f>
        <v>19.541835118006993</v>
      </c>
      <c r="G20" s="27">
        <f>+'[4]Tasas Bogotá'!S205</f>
        <v>32.103230404417651</v>
      </c>
      <c r="H20" s="27">
        <f>+'[4]Tasas Bogotá'!T205</f>
        <v>38.451335905510831</v>
      </c>
      <c r="I20" s="27">
        <f>+'[4]Tasas Bogotá'!U205</f>
        <v>34.098907807523652</v>
      </c>
      <c r="J20" s="34">
        <f>+'[4]Tasas Bogotá'!V205</f>
        <v>31.260152301489985</v>
      </c>
      <c r="K20" s="43">
        <f>+'[4]Tasas Bogotá'!W205</f>
        <v>8</v>
      </c>
      <c r="L20" s="18"/>
    </row>
    <row r="21" spans="1:15">
      <c r="A21" s="16"/>
      <c r="B21" s="12" t="str">
        <f>+'[4]Tasas Bogotá'!N206</f>
        <v>Colombia</v>
      </c>
      <c r="C21" s="28">
        <f>+'[4]Tasas Bogotá'!O206</f>
        <v>29.787071843060097</v>
      </c>
      <c r="D21" s="28">
        <f>+'[4]Tasas Bogotá'!P206</f>
        <v>29.741949613086998</v>
      </c>
      <c r="E21" s="28">
        <f>+'[4]Tasas Bogotá'!Q206</f>
        <v>33.343713731937591</v>
      </c>
      <c r="F21" s="28">
        <f>+'[4]Tasas Bogotá'!R206</f>
        <v>31.274628428186791</v>
      </c>
      <c r="G21" s="28">
        <f>+'[4]Tasas Bogotá'!S206</f>
        <v>29.073639134650129</v>
      </c>
      <c r="H21" s="28">
        <f>+'[4]Tasas Bogotá'!T206</f>
        <v>31.560856952380885</v>
      </c>
      <c r="I21" s="28">
        <f>+'[4]Tasas Bogotá'!U206</f>
        <v>31.234633310241026</v>
      </c>
      <c r="J21" s="48">
        <f>+'[4]Tasas Bogotá'!V206</f>
        <v>31.092346595083015</v>
      </c>
      <c r="K21" s="43" t="str">
        <f>+'[4]Tasas Bogotá'!W206</f>
        <v/>
      </c>
      <c r="L21" s="18"/>
    </row>
    <row r="22" spans="1:15">
      <c r="A22" s="16"/>
      <c r="B22" s="11" t="str">
        <f>+'[4]Tasas Bogotá'!N207</f>
        <v>Cali</v>
      </c>
      <c r="C22" s="27">
        <f>+'[4]Tasas Bogotá'!O207</f>
        <v>32.9794869812294</v>
      </c>
      <c r="D22" s="27">
        <f>+'[4]Tasas Bogotá'!P207</f>
        <v>34.971654644189279</v>
      </c>
      <c r="E22" s="27">
        <f>+'[4]Tasas Bogotá'!Q207</f>
        <v>40.361179018374393</v>
      </c>
      <c r="F22" s="27">
        <f>+'[4]Tasas Bogotá'!R207</f>
        <v>37.665712052493845</v>
      </c>
      <c r="G22" s="27">
        <f>+'[4]Tasas Bogotá'!S207</f>
        <v>37.055477551381408</v>
      </c>
      <c r="H22" s="27">
        <f>+'[4]Tasas Bogotá'!T207</f>
        <v>40.701582010307497</v>
      </c>
      <c r="I22" s="27">
        <f>+'[4]Tasas Bogotá'!U207</f>
        <v>30.648093176527098</v>
      </c>
      <c r="J22" s="34">
        <f>+'[4]Tasas Bogotá'!V207</f>
        <v>30.095206619904658</v>
      </c>
      <c r="K22" s="43">
        <f>+'[4]Tasas Bogotá'!W207</f>
        <v>9</v>
      </c>
      <c r="L22" s="18"/>
    </row>
    <row r="23" spans="1:15">
      <c r="A23" s="16"/>
      <c r="B23" s="11" t="str">
        <f>+'[4]Tasas Bogotá'!N208</f>
        <v>Medellín</v>
      </c>
      <c r="C23" s="27">
        <f>+'[4]Tasas Bogotá'!O208</f>
        <v>24.064107919708171</v>
      </c>
      <c r="D23" s="27">
        <f>+'[4]Tasas Bogotá'!P208</f>
        <v>21.361190722714678</v>
      </c>
      <c r="E23" s="27">
        <f>+'[4]Tasas Bogotá'!Q208</f>
        <v>25.861148355756171</v>
      </c>
      <c r="F23" s="27">
        <f>+'[4]Tasas Bogotá'!R208</f>
        <v>26.151278579693336</v>
      </c>
      <c r="G23" s="27">
        <f>+'[4]Tasas Bogotá'!S208</f>
        <v>28.242246016490125</v>
      </c>
      <c r="H23" s="27">
        <f>+'[4]Tasas Bogotá'!T208</f>
        <v>26.060870875053361</v>
      </c>
      <c r="I23" s="27">
        <f>+'[4]Tasas Bogotá'!U208</f>
        <v>27.54000885476496</v>
      </c>
      <c r="J23" s="34">
        <f>+'[4]Tasas Bogotá'!V208</f>
        <v>28.710913507733522</v>
      </c>
      <c r="K23" s="43">
        <f>+'[4]Tasas Bogotá'!W208</f>
        <v>10</v>
      </c>
      <c r="L23" s="18"/>
      <c r="N23" s="23"/>
      <c r="O23" s="32"/>
    </row>
    <row r="24" spans="1:15">
      <c r="A24" s="16"/>
      <c r="B24" s="11" t="str">
        <f>+'[4]Tasas Bogotá'!N209</f>
        <v>Popayán</v>
      </c>
      <c r="C24" s="27">
        <f>+'[4]Tasas Bogotá'!O209</f>
        <v>0</v>
      </c>
      <c r="D24" s="27">
        <f>+'[4]Tasas Bogotá'!P209</f>
        <v>0</v>
      </c>
      <c r="E24" s="27">
        <f>+'[4]Tasas Bogotá'!Q209</f>
        <v>43.287342029050869</v>
      </c>
      <c r="F24" s="27">
        <f>+'[4]Tasas Bogotá'!R209</f>
        <v>42.822952793143976</v>
      </c>
      <c r="G24" s="27">
        <f>+'[4]Tasas Bogotá'!S209</f>
        <v>30.883624831827788</v>
      </c>
      <c r="H24" s="27">
        <f>+'[4]Tasas Bogotá'!T209</f>
        <v>32.123527168232542</v>
      </c>
      <c r="I24" s="27">
        <f>+'[4]Tasas Bogotá'!U209</f>
        <v>29.329553133354878</v>
      </c>
      <c r="J24" s="34">
        <f>+'[4]Tasas Bogotá'!V209</f>
        <v>28.416308592383167</v>
      </c>
      <c r="K24" s="43">
        <f>+'[4]Tasas Bogotá'!W209</f>
        <v>11</v>
      </c>
      <c r="L24" s="18"/>
      <c r="N24" s="23"/>
      <c r="O24" s="32"/>
    </row>
    <row r="25" spans="1:15">
      <c r="A25" s="16"/>
      <c r="B25" s="11" t="str">
        <f>+'[4]Tasas Bogotá'!N210</f>
        <v>Cúcuta</v>
      </c>
      <c r="C25" s="27">
        <f>+'[4]Tasas Bogotá'!O210</f>
        <v>31.829882805109161</v>
      </c>
      <c r="D25" s="27">
        <f>+'[4]Tasas Bogotá'!P210</f>
        <v>31.228520503456025</v>
      </c>
      <c r="E25" s="27">
        <f>+'[4]Tasas Bogotá'!Q210</f>
        <v>37.697772497289108</v>
      </c>
      <c r="F25" s="27">
        <f>+'[4]Tasas Bogotá'!R210</f>
        <v>27.98402322889083</v>
      </c>
      <c r="G25" s="27">
        <f>+'[4]Tasas Bogotá'!S210</f>
        <v>30.71318989710009</v>
      </c>
      <c r="H25" s="27">
        <f>+'[4]Tasas Bogotá'!T210</f>
        <v>32.739927429692983</v>
      </c>
      <c r="I25" s="27">
        <f>+'[4]Tasas Bogotá'!U210</f>
        <v>30.261338319609198</v>
      </c>
      <c r="J25" s="34">
        <f>+'[4]Tasas Bogotá'!V210</f>
        <v>27.116498414883083</v>
      </c>
      <c r="K25" s="43">
        <f>+'[4]Tasas Bogotá'!W210</f>
        <v>12</v>
      </c>
      <c r="L25" s="18"/>
    </row>
    <row r="26" spans="1:15">
      <c r="A26" s="16"/>
      <c r="B26" s="11" t="str">
        <f>+'[4]Tasas Bogotá'!N211</f>
        <v>Manizales</v>
      </c>
      <c r="C26" s="27">
        <f>+'[4]Tasas Bogotá'!O211</f>
        <v>24.471977442228116</v>
      </c>
      <c r="D26" s="27">
        <f>+'[4]Tasas Bogotá'!P211</f>
        <v>26.108136178731762</v>
      </c>
      <c r="E26" s="27">
        <f>+'[4]Tasas Bogotá'!Q211</f>
        <v>27.325980139771556</v>
      </c>
      <c r="F26" s="27">
        <f>+'[4]Tasas Bogotá'!R211</f>
        <v>22.225009746307229</v>
      </c>
      <c r="G26" s="27">
        <f>+'[4]Tasas Bogotá'!S211</f>
        <v>21.02118993532331</v>
      </c>
      <c r="H26" s="27">
        <f>+'[4]Tasas Bogotá'!T211</f>
        <v>24.1865882992598</v>
      </c>
      <c r="I26" s="27">
        <f>+'[4]Tasas Bogotá'!U211</f>
        <v>22.524655361472242</v>
      </c>
      <c r="J26" s="34">
        <f>+'[4]Tasas Bogotá'!V211</f>
        <v>26.246871670973693</v>
      </c>
      <c r="K26" s="43">
        <f>+'[4]Tasas Bogotá'!W211</f>
        <v>13</v>
      </c>
      <c r="L26" s="18"/>
    </row>
    <row r="27" spans="1:15">
      <c r="A27" s="16"/>
      <c r="B27" s="11" t="str">
        <f>+'[4]Tasas Bogotá'!N212</f>
        <v>Armenia</v>
      </c>
      <c r="C27" s="27">
        <f>+'[4]Tasas Bogotá'!O212</f>
        <v>0</v>
      </c>
      <c r="D27" s="27">
        <f>+'[4]Tasas Bogotá'!P212</f>
        <v>0</v>
      </c>
      <c r="E27" s="27">
        <f>+'[4]Tasas Bogotá'!Q212</f>
        <v>35.037568680034518</v>
      </c>
      <c r="F27" s="27">
        <f>+'[4]Tasas Bogotá'!R212</f>
        <v>33.484540717606158</v>
      </c>
      <c r="G27" s="27">
        <f>+'[4]Tasas Bogotá'!S212</f>
        <v>21.563146602318078</v>
      </c>
      <c r="H27" s="27">
        <f>+'[4]Tasas Bogotá'!T212</f>
        <v>26.824418818774976</v>
      </c>
      <c r="I27" s="27">
        <f>+'[4]Tasas Bogotá'!U212</f>
        <v>23.477519813973871</v>
      </c>
      <c r="J27" s="34">
        <f>+'[4]Tasas Bogotá'!V212</f>
        <v>25.261521580102418</v>
      </c>
      <c r="K27" s="43">
        <f>+'[4]Tasas Bogotá'!W212</f>
        <v>14</v>
      </c>
      <c r="L27" s="18"/>
    </row>
    <row r="28" spans="1:15">
      <c r="A28" s="16"/>
      <c r="B28" s="11" t="str">
        <f>+'[4]Tasas Bogotá'!N213</f>
        <v>Pereira</v>
      </c>
      <c r="C28" s="27">
        <f>+'[4]Tasas Bogotá'!O213</f>
        <v>32.476508494295295</v>
      </c>
      <c r="D28" s="27">
        <f>+'[4]Tasas Bogotá'!P213</f>
        <v>29.16365366869983</v>
      </c>
      <c r="E28" s="27">
        <f>+'[4]Tasas Bogotá'!Q213</f>
        <v>23.320734938127931</v>
      </c>
      <c r="F28" s="27">
        <f>+'[4]Tasas Bogotá'!R213</f>
        <v>23.966097491630208</v>
      </c>
      <c r="G28" s="27">
        <f>+'[4]Tasas Bogotá'!S213</f>
        <v>23.609117562626182</v>
      </c>
      <c r="H28" s="27">
        <f>+'[4]Tasas Bogotá'!T213</f>
        <v>26.758190314072795</v>
      </c>
      <c r="I28" s="27">
        <f>+'[4]Tasas Bogotá'!U213</f>
        <v>29.195153545621494</v>
      </c>
      <c r="J28" s="34">
        <f>+'[4]Tasas Bogotá'!V213</f>
        <v>24.952381742807464</v>
      </c>
      <c r="K28" s="43">
        <f>+'[4]Tasas Bogotá'!W213</f>
        <v>15</v>
      </c>
      <c r="L28" s="18"/>
    </row>
    <row r="29" spans="1:15">
      <c r="A29" s="16"/>
      <c r="B29" s="11" t="str">
        <f>+'[4]Tasas Bogotá'!N214</f>
        <v>Villavicencio</v>
      </c>
      <c r="C29" s="27">
        <f>+'[4]Tasas Bogotá'!O214</f>
        <v>31.827560866204102</v>
      </c>
      <c r="D29" s="27">
        <f>+'[4]Tasas Bogotá'!P214</f>
        <v>25.384140561275103</v>
      </c>
      <c r="E29" s="27">
        <f>+'[4]Tasas Bogotá'!Q214</f>
        <v>31.669528007440718</v>
      </c>
      <c r="F29" s="27">
        <f>+'[4]Tasas Bogotá'!R214</f>
        <v>29.994888642977742</v>
      </c>
      <c r="G29" s="27">
        <f>+'[4]Tasas Bogotá'!S214</f>
        <v>23.998419965018446</v>
      </c>
      <c r="H29" s="27">
        <f>+'[4]Tasas Bogotá'!T214</f>
        <v>29.212215236645072</v>
      </c>
      <c r="I29" s="27">
        <f>+'[4]Tasas Bogotá'!U214</f>
        <v>22.634126721466455</v>
      </c>
      <c r="J29" s="34">
        <f>+'[4]Tasas Bogotá'!V214</f>
        <v>22.157748567882734</v>
      </c>
      <c r="K29" s="43">
        <f>+'[4]Tasas Bogotá'!W214</f>
        <v>16</v>
      </c>
      <c r="L29" s="18"/>
    </row>
    <row r="30" spans="1:15">
      <c r="A30" s="16"/>
      <c r="B30" s="11" t="str">
        <f>+'[4]Tasas Bogotá'!N215</f>
        <v>Valledupar</v>
      </c>
      <c r="C30" s="27">
        <f>+'[4]Tasas Bogotá'!O215</f>
        <v>0</v>
      </c>
      <c r="D30" s="27">
        <f>+'[4]Tasas Bogotá'!P215</f>
        <v>0</v>
      </c>
      <c r="E30" s="27">
        <f>+'[4]Tasas Bogotá'!Q215</f>
        <v>38.779952680109183</v>
      </c>
      <c r="F30" s="27">
        <f>+'[4]Tasas Bogotá'!R215</f>
        <v>29.836906250317654</v>
      </c>
      <c r="G30" s="27">
        <f>+'[4]Tasas Bogotá'!S215</f>
        <v>19.903862046168253</v>
      </c>
      <c r="H30" s="27">
        <f>+'[4]Tasas Bogotá'!T215</f>
        <v>23.391260976553685</v>
      </c>
      <c r="I30" s="27">
        <f>+'[4]Tasas Bogotá'!U215</f>
        <v>29.420202780382226</v>
      </c>
      <c r="J30" s="34">
        <f>+'[4]Tasas Bogotá'!V215</f>
        <v>21.93459279062461</v>
      </c>
      <c r="K30" s="43">
        <f>+'[4]Tasas Bogotá'!W215</f>
        <v>17</v>
      </c>
      <c r="L30" s="18"/>
    </row>
    <row r="31" spans="1:15">
      <c r="A31" s="16"/>
      <c r="B31" s="11" t="str">
        <f>+'[4]Tasas Bogotá'!N216</f>
        <v>Tunja</v>
      </c>
      <c r="C31" s="27">
        <f>+'[4]Tasas Bogotá'!O216</f>
        <v>0</v>
      </c>
      <c r="D31" s="27">
        <f>+'[4]Tasas Bogotá'!P216</f>
        <v>0</v>
      </c>
      <c r="E31" s="27">
        <f>+'[4]Tasas Bogotá'!Q216</f>
        <v>35.563231015280266</v>
      </c>
      <c r="F31" s="27">
        <f>+'[4]Tasas Bogotá'!R216</f>
        <v>20.821129682285758</v>
      </c>
      <c r="G31" s="27">
        <f>+'[4]Tasas Bogotá'!S216</f>
        <v>18.748661184627558</v>
      </c>
      <c r="H31" s="27">
        <f>+'[4]Tasas Bogotá'!T216</f>
        <v>9.6278133983759293</v>
      </c>
      <c r="I31" s="27">
        <f>+'[4]Tasas Bogotá'!U216</f>
        <v>24.643601605522861</v>
      </c>
      <c r="J31" s="34">
        <f>+'[4]Tasas Bogotá'!V216</f>
        <v>21.448981806344264</v>
      </c>
      <c r="K31" s="43">
        <f>+'[4]Tasas Bogotá'!W216</f>
        <v>18</v>
      </c>
      <c r="L31" s="18"/>
    </row>
    <row r="32" spans="1:15">
      <c r="A32" s="16"/>
      <c r="B32" s="11" t="str">
        <f>+'[4]Tasas Bogotá'!N217</f>
        <v>Montería</v>
      </c>
      <c r="C32" s="27">
        <f>+'[4]Tasas Bogotá'!O217</f>
        <v>35.817157022144933</v>
      </c>
      <c r="D32" s="27">
        <f>+'[4]Tasas Bogotá'!P217</f>
        <v>38.183392876475054</v>
      </c>
      <c r="E32" s="27">
        <f>+'[4]Tasas Bogotá'!Q217</f>
        <v>39.187103211019966</v>
      </c>
      <c r="F32" s="27">
        <f>+'[4]Tasas Bogotá'!R217</f>
        <v>26.680831522443686</v>
      </c>
      <c r="G32" s="27">
        <f>+'[4]Tasas Bogotá'!S217</f>
        <v>29.839710575640392</v>
      </c>
      <c r="H32" s="27">
        <f>+'[4]Tasas Bogotá'!T217</f>
        <v>20.398892677347988</v>
      </c>
      <c r="I32" s="27">
        <f>+'[4]Tasas Bogotá'!U217</f>
        <v>26.278604192481829</v>
      </c>
      <c r="J32" s="34">
        <f>+'[4]Tasas Bogotá'!V217</f>
        <v>18.425601302929046</v>
      </c>
      <c r="K32" s="43">
        <f>+'[4]Tasas Bogotá'!W217</f>
        <v>19</v>
      </c>
      <c r="L32" s="18"/>
    </row>
    <row r="33" spans="1:14">
      <c r="A33" s="16"/>
      <c r="B33" s="11" t="str">
        <f>+'[4]Tasas Bogotá'!N218</f>
        <v>Cartagena</v>
      </c>
      <c r="C33" s="27">
        <f>+'[4]Tasas Bogotá'!O218</f>
        <v>24.550032368216886</v>
      </c>
      <c r="D33" s="27">
        <f>+'[4]Tasas Bogotá'!P218</f>
        <v>25.11234295671429</v>
      </c>
      <c r="E33" s="27">
        <f>+'[4]Tasas Bogotá'!Q218</f>
        <v>27.754565534161298</v>
      </c>
      <c r="F33" s="27">
        <f>+'[4]Tasas Bogotá'!R218</f>
        <v>16.608079971301454</v>
      </c>
      <c r="G33" s="27">
        <f>+'[4]Tasas Bogotá'!S218</f>
        <v>29.400577847569465</v>
      </c>
      <c r="H33" s="27">
        <f>+'[4]Tasas Bogotá'!T218</f>
        <v>28.272132905425838</v>
      </c>
      <c r="I33" s="27">
        <f>+'[4]Tasas Bogotá'!U218</f>
        <v>20.31537129903252</v>
      </c>
      <c r="J33" s="34">
        <f>+'[4]Tasas Bogotá'!V218</f>
        <v>17.979922704770392</v>
      </c>
      <c r="K33" s="43">
        <f>+'[4]Tasas Bogotá'!W218</f>
        <v>20</v>
      </c>
      <c r="L33" s="18"/>
    </row>
    <row r="34" spans="1:14">
      <c r="A34" s="16"/>
      <c r="B34" s="11" t="str">
        <f>+'[4]Tasas Bogotá'!N219</f>
        <v>Barranquilla</v>
      </c>
      <c r="C34" s="27">
        <f>+'[4]Tasas Bogotá'!O219</f>
        <v>27.052342604565233</v>
      </c>
      <c r="D34" s="27">
        <f>+'[4]Tasas Bogotá'!P219</f>
        <v>19.533617597265618</v>
      </c>
      <c r="E34" s="27">
        <f>+'[4]Tasas Bogotá'!Q219</f>
        <v>28.722776652365063</v>
      </c>
      <c r="F34" s="27">
        <f>+'[4]Tasas Bogotá'!R219</f>
        <v>18.603766689712344</v>
      </c>
      <c r="G34" s="27">
        <f>+'[4]Tasas Bogotá'!S219</f>
        <v>16.137274223085718</v>
      </c>
      <c r="H34" s="27">
        <f>+'[4]Tasas Bogotá'!T219</f>
        <v>18.888558431201201</v>
      </c>
      <c r="I34" s="27">
        <f>+'[4]Tasas Bogotá'!U219</f>
        <v>21.383406351152349</v>
      </c>
      <c r="J34" s="34">
        <f>+'[4]Tasas Bogotá'!V219</f>
        <v>16.652721808972391</v>
      </c>
      <c r="K34" s="43">
        <f>+'[4]Tasas Bogotá'!W219</f>
        <v>21</v>
      </c>
      <c r="L34" s="18"/>
    </row>
    <row r="35" spans="1:14">
      <c r="A35" s="16"/>
      <c r="B35" s="11" t="str">
        <f>+'[4]Tasas Bogotá'!N220</f>
        <v>Florencia</v>
      </c>
      <c r="C35" s="27">
        <f>+'[4]Tasas Bogotá'!O220</f>
        <v>0</v>
      </c>
      <c r="D35" s="27">
        <f>+'[4]Tasas Bogotá'!P220</f>
        <v>0</v>
      </c>
      <c r="E35" s="27">
        <f>+'[4]Tasas Bogotá'!Q220</f>
        <v>42.316926404017337</v>
      </c>
      <c r="F35" s="27">
        <f>+'[4]Tasas Bogotá'!R220</f>
        <v>30.459403175663986</v>
      </c>
      <c r="G35" s="27">
        <f>+'[4]Tasas Bogotá'!S220</f>
        <v>15.8672308783602</v>
      </c>
      <c r="H35" s="27">
        <f>+'[4]Tasas Bogotá'!T220</f>
        <v>24.149755920442168</v>
      </c>
      <c r="I35" s="27">
        <f>+'[4]Tasas Bogotá'!U220</f>
        <v>20.196262395950381</v>
      </c>
      <c r="J35" s="34">
        <f>+'[4]Tasas Bogotá'!V220</f>
        <v>15.280453315845557</v>
      </c>
      <c r="K35" s="43">
        <f>+'[4]Tasas Bogotá'!W220</f>
        <v>22</v>
      </c>
      <c r="L35" s="18"/>
    </row>
    <row r="36" spans="1:14" ht="14.25" customHeight="1">
      <c r="A36" s="16"/>
      <c r="B36" s="11" t="str">
        <f>+'[4]Tasas Bogotá'!N221</f>
        <v>Quibdó</v>
      </c>
      <c r="C36" s="27">
        <f>+'[4]Tasas Bogotá'!O221</f>
        <v>0</v>
      </c>
      <c r="D36" s="27">
        <f>+'[4]Tasas Bogotá'!P221</f>
        <v>0</v>
      </c>
      <c r="E36" s="27">
        <f>+'[4]Tasas Bogotá'!Q221</f>
        <v>33.306956201693048</v>
      </c>
      <c r="F36" s="27">
        <f>+'[4]Tasas Bogotá'!R221</f>
        <v>12.267675484411319</v>
      </c>
      <c r="G36" s="27">
        <f>+'[4]Tasas Bogotá'!S221</f>
        <v>22.883623081573997</v>
      </c>
      <c r="H36" s="27">
        <f>+'[4]Tasas Bogotá'!T221</f>
        <v>18.97083764219235</v>
      </c>
      <c r="I36" s="27">
        <f>+'[4]Tasas Bogotá'!U221</f>
        <v>19.972009310892439</v>
      </c>
      <c r="J36" s="34">
        <f>+'[4]Tasas Bogotá'!V221</f>
        <v>12.99869563261818</v>
      </c>
      <c r="K36" s="43">
        <f>+'[4]Tasas Bogotá'!W221</f>
        <v>23</v>
      </c>
      <c r="L36" s="18"/>
    </row>
    <row r="37" spans="1:14">
      <c r="A37" s="16"/>
      <c r="B37" s="11" t="str">
        <f>+'[4]Tasas Bogotá'!N222</f>
        <v>San Andrés</v>
      </c>
      <c r="C37" s="27">
        <f>+'[4]Tasas Bogotá'!O222</f>
        <v>0</v>
      </c>
      <c r="D37" s="27">
        <f>+'[4]Tasas Bogotá'!P222</f>
        <v>0</v>
      </c>
      <c r="E37" s="27">
        <f>+'[4]Tasas Bogotá'!Q222</f>
        <v>20.983884177065836</v>
      </c>
      <c r="F37" s="27">
        <f>+'[4]Tasas Bogotá'!R222</f>
        <v>7.9583219831108689</v>
      </c>
      <c r="G37" s="27">
        <f>+'[4]Tasas Bogotá'!S222</f>
        <v>10.88881982751923</v>
      </c>
      <c r="H37" s="27">
        <f>+'[4]Tasas Bogotá'!T222</f>
        <v>6.0320097612897365</v>
      </c>
      <c r="I37" s="27">
        <f>+'[4]Tasas Bogotá'!U222</f>
        <v>4.2965360958238916</v>
      </c>
      <c r="J37" s="34">
        <f>+'[4]Tasas Bogotá'!V222</f>
        <v>0</v>
      </c>
      <c r="K37" s="43">
        <f>+'[4]Tasas Bogotá'!W222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67" t="str">
        <f>+Índice!B49</f>
        <v>Fuente: Departamento Administrativo Nacional de Estadística, Gran Encuesta Integrada de Hogares (GEIH) Abril 2012.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116"/>
      <c r="L51" s="22"/>
    </row>
    <row r="52" spans="1:12">
      <c r="B52" s="23" t="s">
        <v>23</v>
      </c>
      <c r="C52" s="23"/>
      <c r="D52" s="23"/>
      <c r="E52" s="23" t="s">
        <v>21</v>
      </c>
    </row>
    <row r="53" spans="1:12">
      <c r="B53" s="23" t="s">
        <v>24</v>
      </c>
      <c r="C53" s="23"/>
      <c r="D53" s="23"/>
      <c r="E53" s="23" t="s">
        <v>22</v>
      </c>
    </row>
  </sheetData>
  <mergeCells count="3">
    <mergeCell ref="C7:K7"/>
    <mergeCell ref="C8:K8"/>
    <mergeCell ref="C10:J10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 codeName="Hoja10">
    <tabColor rgb="FF53722D"/>
  </sheetPr>
  <dimension ref="A1:O53"/>
  <sheetViews>
    <sheetView zoomScaleNormal="100" zoomScaleSheetLayoutView="100" workbookViewId="0">
      <pane ySplit="11" topLeftCell="A42" activePane="bottomLeft" state="frozen"/>
      <selection activeCell="G19" sqref="G19"/>
      <selection pane="bottomLeft" activeCell="C9" sqref="C9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4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10"/>
      <c r="J6" s="10"/>
      <c r="K6" s="10"/>
      <c r="L6" s="18"/>
    </row>
    <row r="7" spans="1:15">
      <c r="A7" s="16"/>
      <c r="B7" s="161"/>
      <c r="C7" s="169" t="s">
        <v>51</v>
      </c>
      <c r="D7" s="169"/>
      <c r="E7" s="169"/>
      <c r="F7" s="169"/>
      <c r="G7" s="169"/>
      <c r="H7" s="169"/>
      <c r="I7" s="169"/>
      <c r="J7" s="169"/>
      <c r="K7" s="169"/>
      <c r="L7" s="18"/>
      <c r="N7" s="9"/>
    </row>
    <row r="8" spans="1:15">
      <c r="A8" s="16"/>
      <c r="B8" s="161"/>
      <c r="C8" s="167" t="s">
        <v>169</v>
      </c>
      <c r="D8" s="167"/>
      <c r="E8" s="167"/>
      <c r="F8" s="167"/>
      <c r="G8" s="167"/>
      <c r="H8" s="167"/>
      <c r="I8" s="167"/>
      <c r="J8" s="167"/>
      <c r="K8" s="167"/>
      <c r="L8" s="18"/>
    </row>
    <row r="9" spans="1:15">
      <c r="A9" s="16"/>
      <c r="B9" s="10"/>
      <c r="C9" s="77"/>
      <c r="D9" s="77"/>
      <c r="E9" s="77"/>
      <c r="F9" s="77"/>
      <c r="G9" s="77"/>
      <c r="H9" s="77"/>
      <c r="I9" s="10"/>
      <c r="J9" s="10"/>
      <c r="K9" s="10"/>
      <c r="L9" s="18"/>
    </row>
    <row r="10" spans="1:15" ht="15.75" customHeight="1">
      <c r="A10" s="16"/>
      <c r="B10" s="11"/>
      <c r="C10" s="168" t="s">
        <v>1</v>
      </c>
      <c r="D10" s="168"/>
      <c r="E10" s="168"/>
      <c r="F10" s="168"/>
      <c r="G10" s="168"/>
      <c r="H10" s="168"/>
      <c r="I10" s="168"/>
      <c r="J10" s="168"/>
      <c r="K10" s="163" t="s">
        <v>161</v>
      </c>
      <c r="L10" s="18"/>
    </row>
    <row r="11" spans="1:15">
      <c r="A11" s="16"/>
      <c r="B11" s="11"/>
      <c r="C11" s="155">
        <f>+'Población en edad de trabajar %'!C11</f>
        <v>2005</v>
      </c>
      <c r="D11" s="162">
        <f>+'Población en edad de trabajar %'!D11</f>
        <v>2006</v>
      </c>
      <c r="E11" s="162">
        <f>+'Población en edad de trabajar %'!E11</f>
        <v>2007</v>
      </c>
      <c r="F11" s="162">
        <f>+'Población en edad de trabajar %'!F11</f>
        <v>2008</v>
      </c>
      <c r="G11" s="162">
        <f>+'Población en edad de trabajar %'!G11</f>
        <v>2009</v>
      </c>
      <c r="H11" s="162">
        <f>+'Población en edad de trabajar %'!H11</f>
        <v>2010</v>
      </c>
      <c r="I11" s="162">
        <f>+'Población en edad de trabajar %'!I11</f>
        <v>2011</v>
      </c>
      <c r="J11" s="162">
        <f>+'Población en edad de trabajar %'!J11</f>
        <v>2012</v>
      </c>
      <c r="K11" s="18"/>
      <c r="M11" s="23"/>
      <c r="N11" s="76"/>
      <c r="O11" s="9"/>
    </row>
    <row r="12" spans="1:15" ht="12" customHeight="1">
      <c r="A12" s="16"/>
      <c r="B12" s="11"/>
      <c r="C12" s="77"/>
      <c r="D12" s="77"/>
      <c r="E12" s="77"/>
      <c r="F12" s="77"/>
      <c r="G12" s="77"/>
      <c r="H12" s="77"/>
      <c r="I12" s="77"/>
      <c r="J12" s="77"/>
      <c r="K12" s="115"/>
      <c r="L12" s="18"/>
    </row>
    <row r="13" spans="1:15">
      <c r="A13" s="16"/>
      <c r="B13" s="11" t="str">
        <f>+'[4]Tasas Bogotá'!N230</f>
        <v>Pasto</v>
      </c>
      <c r="C13" s="27">
        <f>+'[4]Tasas Bogotá'!O230</f>
        <v>5.5235140906415046</v>
      </c>
      <c r="D13" s="27">
        <f>+'[4]Tasas Bogotá'!P230</f>
        <v>7.5468352934223741</v>
      </c>
      <c r="E13" s="27">
        <f>+'[4]Tasas Bogotá'!Q230</f>
        <v>12.361162246772068</v>
      </c>
      <c r="F13" s="27">
        <f>+'[4]Tasas Bogotá'!R230</f>
        <v>10.867510436574234</v>
      </c>
      <c r="G13" s="27">
        <f>+'[4]Tasas Bogotá'!S230</f>
        <v>9.521755837530252</v>
      </c>
      <c r="H13" s="27">
        <f>+'[4]Tasas Bogotá'!T230</f>
        <v>14.683412707418947</v>
      </c>
      <c r="I13" s="27">
        <f>+'[4]Tasas Bogotá'!U230</f>
        <v>14.551463937114498</v>
      </c>
      <c r="J13" s="34">
        <f>+'[4]Tasas Bogotá'!V230</f>
        <v>13.574614796779752</v>
      </c>
      <c r="K13" s="43">
        <f>+'[4]Tasas Bogotá'!W230</f>
        <v>1</v>
      </c>
      <c r="L13" s="18"/>
    </row>
    <row r="14" spans="1:15">
      <c r="A14" s="16"/>
      <c r="B14" s="11" t="str">
        <f>+'[4]Tasas Bogotá'!N231</f>
        <v>Riohacha</v>
      </c>
      <c r="C14" s="27">
        <f>+'[4]Tasas Bogotá'!O231</f>
        <v>0</v>
      </c>
      <c r="D14" s="27">
        <f>+'[4]Tasas Bogotá'!P231</f>
        <v>0</v>
      </c>
      <c r="E14" s="27">
        <f>+'[4]Tasas Bogotá'!Q231</f>
        <v>9.9511219093897374</v>
      </c>
      <c r="F14" s="27">
        <f>+'[4]Tasas Bogotá'!R231</f>
        <v>10.098475107537711</v>
      </c>
      <c r="G14" s="27">
        <f>+'[4]Tasas Bogotá'!S231</f>
        <v>7.8251993559270057</v>
      </c>
      <c r="H14" s="27">
        <f>+'[4]Tasas Bogotá'!T231</f>
        <v>9.4413830546732385</v>
      </c>
      <c r="I14" s="27">
        <f>+'[4]Tasas Bogotá'!U231</f>
        <v>5.5692597717746626</v>
      </c>
      <c r="J14" s="34">
        <f>+'[4]Tasas Bogotá'!V231</f>
        <v>11.1476490547746</v>
      </c>
      <c r="K14" s="43">
        <f>+'[4]Tasas Bogotá'!W231</f>
        <v>2</v>
      </c>
      <c r="L14" s="18"/>
    </row>
    <row r="15" spans="1:15">
      <c r="A15" s="16"/>
      <c r="B15" s="12" t="str">
        <f>+'[4]Tasas Bogotá'!N232</f>
        <v>Bogotá</v>
      </c>
      <c r="C15" s="48">
        <f>+'[4]Tasas Bogotá'!O232</f>
        <v>13.054527825120527</v>
      </c>
      <c r="D15" s="48">
        <f>+'[4]Tasas Bogotá'!P232</f>
        <v>13.445007548429059</v>
      </c>
      <c r="E15" s="48">
        <f>+'[4]Tasas Bogotá'!Q232</f>
        <v>8.5451766031965111</v>
      </c>
      <c r="F15" s="48">
        <f>+'[4]Tasas Bogotá'!R232</f>
        <v>11.101969177784673</v>
      </c>
      <c r="G15" s="48">
        <f>+'[4]Tasas Bogotá'!S232</f>
        <v>5.7058078771687972</v>
      </c>
      <c r="H15" s="48">
        <f>+'[4]Tasas Bogotá'!T232</f>
        <v>8.3363085638144288</v>
      </c>
      <c r="I15" s="48">
        <f>+'[4]Tasas Bogotá'!U232</f>
        <v>11.755232864526871</v>
      </c>
      <c r="J15" s="48">
        <f>+'[4]Tasas Bogotá'!V232</f>
        <v>11.086990162009677</v>
      </c>
      <c r="K15" s="98">
        <f>+'[4]Tasas Bogotá'!W232</f>
        <v>3</v>
      </c>
      <c r="L15" s="18"/>
    </row>
    <row r="16" spans="1:15">
      <c r="A16" s="16"/>
      <c r="B16" s="11" t="str">
        <f>+'[4]Tasas Bogotá'!N233</f>
        <v>Medellín</v>
      </c>
      <c r="C16" s="27">
        <f>+'[4]Tasas Bogotá'!O233</f>
        <v>7.7372067420765305</v>
      </c>
      <c r="D16" s="27">
        <f>+'[4]Tasas Bogotá'!P233</f>
        <v>5.7089255517002986</v>
      </c>
      <c r="E16" s="27">
        <f>+'[4]Tasas Bogotá'!Q233</f>
        <v>7.6923110672755284</v>
      </c>
      <c r="F16" s="27">
        <f>+'[4]Tasas Bogotá'!R233</f>
        <v>7.9675568891781134</v>
      </c>
      <c r="G16" s="27">
        <f>+'[4]Tasas Bogotá'!S233</f>
        <v>10.416834255175637</v>
      </c>
      <c r="H16" s="27">
        <f>+'[4]Tasas Bogotá'!T233</f>
        <v>9.7918943795662425</v>
      </c>
      <c r="I16" s="27">
        <f>+'[4]Tasas Bogotá'!U233</f>
        <v>9.5540397893632427</v>
      </c>
      <c r="J16" s="34">
        <f>+'[4]Tasas Bogotá'!V233</f>
        <v>10.656520629988171</v>
      </c>
      <c r="K16" s="43">
        <f>+'[4]Tasas Bogotá'!W233</f>
        <v>4</v>
      </c>
      <c r="L16" s="18"/>
    </row>
    <row r="17" spans="1:15">
      <c r="A17" s="16"/>
      <c r="B17" s="11" t="str">
        <f>+'[4]Tasas Bogotá'!N234</f>
        <v>Neiva</v>
      </c>
      <c r="C17" s="27">
        <f>+'[4]Tasas Bogotá'!O234</f>
        <v>0</v>
      </c>
      <c r="D17" s="27">
        <f>+'[4]Tasas Bogotá'!P234</f>
        <v>0</v>
      </c>
      <c r="E17" s="27">
        <f>+'[4]Tasas Bogotá'!Q234</f>
        <v>13.540502418382635</v>
      </c>
      <c r="F17" s="27">
        <f>+'[4]Tasas Bogotá'!R234</f>
        <v>12.838020332537464</v>
      </c>
      <c r="G17" s="27">
        <f>+'[4]Tasas Bogotá'!S234</f>
        <v>9.6018565682468857</v>
      </c>
      <c r="H17" s="27">
        <f>+'[4]Tasas Bogotá'!T234</f>
        <v>11.15031549358598</v>
      </c>
      <c r="I17" s="27">
        <f>+'[4]Tasas Bogotá'!U234</f>
        <v>11.79996880541144</v>
      </c>
      <c r="J17" s="34">
        <f>+'[4]Tasas Bogotá'!V234</f>
        <v>10.651632095192152</v>
      </c>
      <c r="K17" s="43">
        <f>+'[4]Tasas Bogotá'!W234</f>
        <v>5</v>
      </c>
      <c r="L17" s="18"/>
    </row>
    <row r="18" spans="1:15">
      <c r="A18" s="16"/>
      <c r="B18" s="11" t="str">
        <f>+'[4]Tasas Bogotá'!N235</f>
        <v>Ibagué</v>
      </c>
      <c r="C18" s="27">
        <f>+'[4]Tasas Bogotá'!O235</f>
        <v>18.96368192066031</v>
      </c>
      <c r="D18" s="27">
        <f>+'[4]Tasas Bogotá'!P235</f>
        <v>10.721618406687416</v>
      </c>
      <c r="E18" s="27">
        <f>+'[4]Tasas Bogotá'!Q235</f>
        <v>11.998347553050655</v>
      </c>
      <c r="F18" s="27">
        <f>+'[4]Tasas Bogotá'!R235</f>
        <v>11.040958373397334</v>
      </c>
      <c r="G18" s="27">
        <f>+'[4]Tasas Bogotá'!S235</f>
        <v>8.6905951128583911</v>
      </c>
      <c r="H18" s="27">
        <f>+'[4]Tasas Bogotá'!T235</f>
        <v>12.51484823373365</v>
      </c>
      <c r="I18" s="27">
        <f>+'[4]Tasas Bogotá'!U235</f>
        <v>10.104694714705985</v>
      </c>
      <c r="J18" s="34">
        <f>+'[4]Tasas Bogotá'!V235</f>
        <v>10.338108868719541</v>
      </c>
      <c r="K18" s="43">
        <f>+'[4]Tasas Bogotá'!W235</f>
        <v>6</v>
      </c>
      <c r="L18" s="18"/>
    </row>
    <row r="19" spans="1:15">
      <c r="A19" s="16"/>
      <c r="B19" s="11" t="str">
        <f>+'[4]Tasas Bogotá'!N236</f>
        <v>Bucaramanga</v>
      </c>
      <c r="C19" s="27">
        <f>+'[4]Tasas Bogotá'!O236</f>
        <v>11.572878278630945</v>
      </c>
      <c r="D19" s="27">
        <f>+'[4]Tasas Bogotá'!P236</f>
        <v>7.2551035090992571</v>
      </c>
      <c r="E19" s="27">
        <f>+'[4]Tasas Bogotá'!Q236</f>
        <v>6.0520847979253567</v>
      </c>
      <c r="F19" s="27">
        <f>+'[4]Tasas Bogotá'!R236</f>
        <v>4.182145979020981</v>
      </c>
      <c r="G19" s="27">
        <f>+'[4]Tasas Bogotá'!S236</f>
        <v>10.388122415976513</v>
      </c>
      <c r="H19" s="27">
        <f>+'[4]Tasas Bogotá'!T236</f>
        <v>10.412518031471771</v>
      </c>
      <c r="I19" s="27">
        <f>+'[4]Tasas Bogotá'!U236</f>
        <v>11.39393221238825</v>
      </c>
      <c r="J19" s="34">
        <f>+'[4]Tasas Bogotá'!V236</f>
        <v>10.239175780171848</v>
      </c>
      <c r="K19" s="43">
        <f>+'[4]Tasas Bogotá'!W236</f>
        <v>7</v>
      </c>
      <c r="L19" s="18"/>
      <c r="O19" s="114"/>
    </row>
    <row r="20" spans="1:15">
      <c r="A20" s="16"/>
      <c r="B20" s="12" t="str">
        <f>+'[4]Tasas Bogotá'!N237</f>
        <v>Colombia</v>
      </c>
      <c r="C20" s="28">
        <f>+'[4]Tasas Bogotá'!O237</f>
        <v>10.769048562162837</v>
      </c>
      <c r="D20" s="28">
        <f>+'[4]Tasas Bogotá'!P237</f>
        <v>10.055794835180546</v>
      </c>
      <c r="E20" s="28">
        <f>+'[4]Tasas Bogotá'!Q237</f>
        <v>10.219777479150755</v>
      </c>
      <c r="F20" s="28">
        <f>+'[4]Tasas Bogotá'!R237</f>
        <v>9.6656543449019132</v>
      </c>
      <c r="G20" s="28">
        <f>+'[4]Tasas Bogotá'!S237</f>
        <v>8.5242633677842203</v>
      </c>
      <c r="H20" s="28">
        <f>+'[4]Tasas Bogotá'!T237</f>
        <v>9.7891284059859718</v>
      </c>
      <c r="I20" s="28">
        <f>+'[4]Tasas Bogotá'!U237</f>
        <v>9.6706894771670608</v>
      </c>
      <c r="J20" s="48">
        <f>+'[4]Tasas Bogotá'!V237</f>
        <v>9.8905608080002914</v>
      </c>
      <c r="K20" s="43" t="str">
        <f>+'[4]Tasas Bogotá'!W237</f>
        <v/>
      </c>
      <c r="L20" s="18"/>
      <c r="O20" s="114"/>
    </row>
    <row r="21" spans="1:15">
      <c r="A21" s="16"/>
      <c r="B21" s="11" t="str">
        <f>+'[4]Tasas Bogotá'!N238</f>
        <v>Manizales</v>
      </c>
      <c r="C21" s="27">
        <f>+'[4]Tasas Bogotá'!O238</f>
        <v>8.7929935502922358</v>
      </c>
      <c r="D21" s="27">
        <f>+'[4]Tasas Bogotá'!P238</f>
        <v>7.3839368703878607</v>
      </c>
      <c r="E21" s="27">
        <f>+'[4]Tasas Bogotá'!Q238</f>
        <v>7.996938004301561</v>
      </c>
      <c r="F21" s="27">
        <f>+'[4]Tasas Bogotá'!R238</f>
        <v>7.1523456112739501</v>
      </c>
      <c r="G21" s="27">
        <f>+'[4]Tasas Bogotá'!S238</f>
        <v>7.7859809297816618</v>
      </c>
      <c r="H21" s="27">
        <f>+'[4]Tasas Bogotá'!T238</f>
        <v>8.3091016080689091</v>
      </c>
      <c r="I21" s="27">
        <f>+'[4]Tasas Bogotá'!U238</f>
        <v>8.3704155782315208</v>
      </c>
      <c r="J21" s="34">
        <f>+'[4]Tasas Bogotá'!V238</f>
        <v>9.5792705407825363</v>
      </c>
      <c r="K21" s="43">
        <f>+'[4]Tasas Bogotá'!W238</f>
        <v>8</v>
      </c>
      <c r="L21" s="18"/>
      <c r="O21" s="114"/>
    </row>
    <row r="22" spans="1:15">
      <c r="A22" s="16"/>
      <c r="B22" s="11" t="str">
        <f>+'[4]Tasas Bogotá'!N239</f>
        <v>Cali</v>
      </c>
      <c r="C22" s="27">
        <f>+'[4]Tasas Bogotá'!O239</f>
        <v>11.756078278353337</v>
      </c>
      <c r="D22" s="27">
        <f>+'[4]Tasas Bogotá'!P239</f>
        <v>14.837889463582465</v>
      </c>
      <c r="E22" s="27">
        <f>+'[4]Tasas Bogotá'!Q239</f>
        <v>12.974788760507813</v>
      </c>
      <c r="F22" s="27">
        <f>+'[4]Tasas Bogotá'!R239</f>
        <v>14.484254947723072</v>
      </c>
      <c r="G22" s="27">
        <f>+'[4]Tasas Bogotá'!S239</f>
        <v>14.926203137610417</v>
      </c>
      <c r="H22" s="27">
        <f>+'[4]Tasas Bogotá'!T239</f>
        <v>17.870441830099271</v>
      </c>
      <c r="I22" s="27">
        <f>+'[4]Tasas Bogotá'!U239</f>
        <v>10.842633419830253</v>
      </c>
      <c r="J22" s="34">
        <f>+'[4]Tasas Bogotá'!V239</f>
        <v>8.9633763355289311</v>
      </c>
      <c r="K22" s="43">
        <f>+'[4]Tasas Bogotá'!W239</f>
        <v>9</v>
      </c>
      <c r="L22" s="18"/>
      <c r="O22" s="114"/>
    </row>
    <row r="23" spans="1:15">
      <c r="A23" s="16"/>
      <c r="B23" s="11" t="str">
        <f>+'[4]Tasas Bogotá'!N240</f>
        <v>Sincelejo</v>
      </c>
      <c r="C23" s="27">
        <f>+'[4]Tasas Bogotá'!O240</f>
        <v>0</v>
      </c>
      <c r="D23" s="27">
        <f>+'[4]Tasas Bogotá'!P240</f>
        <v>0</v>
      </c>
      <c r="E23" s="27">
        <f>+'[4]Tasas Bogotá'!Q240</f>
        <v>12.630412390409399</v>
      </c>
      <c r="F23" s="27">
        <f>+'[4]Tasas Bogotá'!R240</f>
        <v>9.21431915835608</v>
      </c>
      <c r="G23" s="27">
        <f>+'[4]Tasas Bogotá'!S240</f>
        <v>7.1945184621240958</v>
      </c>
      <c r="H23" s="27">
        <f>+'[4]Tasas Bogotá'!T240</f>
        <v>3.9391238192260856</v>
      </c>
      <c r="I23" s="27">
        <f>+'[4]Tasas Bogotá'!U240</f>
        <v>7.7313419482545553</v>
      </c>
      <c r="J23" s="34">
        <f>+'[4]Tasas Bogotá'!V240</f>
        <v>7.9985805343583838</v>
      </c>
      <c r="K23" s="43">
        <f>+'[4]Tasas Bogotá'!W240</f>
        <v>10</v>
      </c>
      <c r="L23" s="18"/>
      <c r="O23" s="114"/>
    </row>
    <row r="24" spans="1:15">
      <c r="A24" s="16"/>
      <c r="B24" s="11" t="str">
        <f>+'[4]Tasas Bogotá'!N241</f>
        <v>Pereira</v>
      </c>
      <c r="C24" s="27">
        <f>+'[4]Tasas Bogotá'!O241</f>
        <v>11.172071190057849</v>
      </c>
      <c r="D24" s="27">
        <f>+'[4]Tasas Bogotá'!P241</f>
        <v>10.651097737204672</v>
      </c>
      <c r="E24" s="27">
        <f>+'[4]Tasas Bogotá'!Q241</f>
        <v>5.6070517892163867</v>
      </c>
      <c r="F24" s="27">
        <f>+'[4]Tasas Bogotá'!R241</f>
        <v>5.343765773596675</v>
      </c>
      <c r="G24" s="27">
        <f>+'[4]Tasas Bogotá'!S241</f>
        <v>5.2462221929399355</v>
      </c>
      <c r="H24" s="27">
        <f>+'[4]Tasas Bogotá'!T241</f>
        <v>7.6893533782706189</v>
      </c>
      <c r="I24" s="27">
        <f>+'[4]Tasas Bogotá'!U241</f>
        <v>8.6570285553757884</v>
      </c>
      <c r="J24" s="34">
        <f>+'[4]Tasas Bogotá'!V241</f>
        <v>7.7418571742765963</v>
      </c>
      <c r="K24" s="43">
        <f>+'[4]Tasas Bogotá'!W241</f>
        <v>11</v>
      </c>
      <c r="L24" s="18"/>
      <c r="O24" s="32"/>
    </row>
    <row r="25" spans="1:15">
      <c r="A25" s="16"/>
      <c r="B25" s="11" t="str">
        <f>+'[4]Tasas Bogotá'!N242</f>
        <v>Cúcuta</v>
      </c>
      <c r="C25" s="27">
        <f>+'[4]Tasas Bogotá'!O242</f>
        <v>9.8111729409586879</v>
      </c>
      <c r="D25" s="27">
        <f>+'[4]Tasas Bogotá'!P242</f>
        <v>7.6545761616457222</v>
      </c>
      <c r="E25" s="27">
        <f>+'[4]Tasas Bogotá'!Q242</f>
        <v>11.725363502645783</v>
      </c>
      <c r="F25" s="27">
        <f>+'[4]Tasas Bogotá'!R242</f>
        <v>6.2947767565022836</v>
      </c>
      <c r="G25" s="27">
        <f>+'[4]Tasas Bogotá'!S242</f>
        <v>7.9228250701590275</v>
      </c>
      <c r="H25" s="27">
        <f>+'[4]Tasas Bogotá'!T242</f>
        <v>13.109912872176313</v>
      </c>
      <c r="I25" s="27">
        <f>+'[4]Tasas Bogotá'!U242</f>
        <v>10.823261519875253</v>
      </c>
      <c r="J25" s="34">
        <f>+'[4]Tasas Bogotá'!V242</f>
        <v>7.5091126582730316</v>
      </c>
      <c r="K25" s="43">
        <f>+'[4]Tasas Bogotá'!W242</f>
        <v>12</v>
      </c>
      <c r="L25" s="18"/>
    </row>
    <row r="26" spans="1:15">
      <c r="A26" s="16"/>
      <c r="B26" s="11" t="str">
        <f>+'[4]Tasas Bogotá'!N243</f>
        <v>Armenia</v>
      </c>
      <c r="C26" s="27">
        <f>+'[4]Tasas Bogotá'!O243</f>
        <v>0</v>
      </c>
      <c r="D26" s="27">
        <f>+'[4]Tasas Bogotá'!P243</f>
        <v>0</v>
      </c>
      <c r="E26" s="27">
        <f>+'[4]Tasas Bogotá'!Q243</f>
        <v>13.500418023350544</v>
      </c>
      <c r="F26" s="27">
        <f>+'[4]Tasas Bogotá'!R243</f>
        <v>12.359129580713969</v>
      </c>
      <c r="G26" s="27">
        <f>+'[4]Tasas Bogotá'!S243</f>
        <v>8.040661902396149</v>
      </c>
      <c r="H26" s="27">
        <f>+'[4]Tasas Bogotá'!T243</f>
        <v>10.634210434635465</v>
      </c>
      <c r="I26" s="27">
        <f>+'[4]Tasas Bogotá'!U243</f>
        <v>6.608553792960711</v>
      </c>
      <c r="J26" s="34">
        <f>+'[4]Tasas Bogotá'!V243</f>
        <v>6.9543251645940014</v>
      </c>
      <c r="K26" s="43">
        <f>+'[4]Tasas Bogotá'!W243</f>
        <v>13</v>
      </c>
      <c r="L26" s="18"/>
    </row>
    <row r="27" spans="1:15">
      <c r="A27" s="16"/>
      <c r="B27" s="11" t="str">
        <f>+'[4]Tasas Bogotá'!N244</f>
        <v>Tunja</v>
      </c>
      <c r="C27" s="27">
        <f>+'[4]Tasas Bogotá'!O244</f>
        <v>0</v>
      </c>
      <c r="D27" s="27">
        <f>+'[4]Tasas Bogotá'!P244</f>
        <v>0</v>
      </c>
      <c r="E27" s="27">
        <f>+'[4]Tasas Bogotá'!Q244</f>
        <v>11.035319960691369</v>
      </c>
      <c r="F27" s="27">
        <f>+'[4]Tasas Bogotá'!R244</f>
        <v>5.9963638262421615</v>
      </c>
      <c r="G27" s="27">
        <f>+'[4]Tasas Bogotá'!S244</f>
        <v>5.1720896886079375</v>
      </c>
      <c r="H27" s="27">
        <f>+'[4]Tasas Bogotá'!T244</f>
        <v>2.9179463740319425</v>
      </c>
      <c r="I27" s="27">
        <f>+'[4]Tasas Bogotá'!U244</f>
        <v>8.5883729611159811</v>
      </c>
      <c r="J27" s="34">
        <f>+'[4]Tasas Bogotá'!V244</f>
        <v>6.6030873351739974</v>
      </c>
      <c r="K27" s="43">
        <f>+'[4]Tasas Bogotá'!W244</f>
        <v>14</v>
      </c>
      <c r="L27" s="18"/>
    </row>
    <row r="28" spans="1:15">
      <c r="A28" s="16"/>
      <c r="B28" s="11" t="str">
        <f>+'[4]Tasas Bogotá'!N245</f>
        <v>Popayán</v>
      </c>
      <c r="C28" s="27">
        <f>+'[4]Tasas Bogotá'!O245</f>
        <v>0</v>
      </c>
      <c r="D28" s="27">
        <f>+'[4]Tasas Bogotá'!P245</f>
        <v>0</v>
      </c>
      <c r="E28" s="27">
        <f>+'[4]Tasas Bogotá'!Q245</f>
        <v>12.111616159989177</v>
      </c>
      <c r="F28" s="27">
        <f>+'[4]Tasas Bogotá'!R245</f>
        <v>15.788930608501245</v>
      </c>
      <c r="G28" s="27">
        <f>+'[4]Tasas Bogotá'!S245</f>
        <v>7.8137012300595803</v>
      </c>
      <c r="H28" s="27">
        <f>+'[4]Tasas Bogotá'!T245</f>
        <v>8.0909305297972764</v>
      </c>
      <c r="I28" s="27">
        <f>+'[4]Tasas Bogotá'!U245</f>
        <v>5.3045215500778573</v>
      </c>
      <c r="J28" s="34">
        <f>+'[4]Tasas Bogotá'!V245</f>
        <v>6.3098520581689925</v>
      </c>
      <c r="K28" s="43">
        <f>+'[4]Tasas Bogotá'!W245</f>
        <v>15</v>
      </c>
      <c r="L28" s="18"/>
    </row>
    <row r="29" spans="1:15">
      <c r="A29" s="16"/>
      <c r="B29" s="11" t="str">
        <f>+'[4]Tasas Bogotá'!N246</f>
        <v>Barranquilla</v>
      </c>
      <c r="C29" s="27">
        <f>+'[4]Tasas Bogotá'!O246</f>
        <v>6.7707674648860561</v>
      </c>
      <c r="D29" s="27">
        <f>+'[4]Tasas Bogotá'!P246</f>
        <v>2.4797339305612427</v>
      </c>
      <c r="E29" s="27">
        <f>+'[4]Tasas Bogotá'!Q246</f>
        <v>4.8921713468653989</v>
      </c>
      <c r="F29" s="27">
        <f>+'[4]Tasas Bogotá'!R246</f>
        <v>2.8525651606076066</v>
      </c>
      <c r="G29" s="27">
        <f>+'[4]Tasas Bogotá'!S246</f>
        <v>1.872728286837775</v>
      </c>
      <c r="H29" s="27">
        <f>+'[4]Tasas Bogotá'!T246</f>
        <v>2.7046989803080881</v>
      </c>
      <c r="I29" s="27">
        <f>+'[4]Tasas Bogotá'!U246</f>
        <v>5.1685265728806016</v>
      </c>
      <c r="J29" s="34">
        <f>+'[4]Tasas Bogotá'!V246</f>
        <v>5.0095713371403825</v>
      </c>
      <c r="K29" s="43">
        <f>+'[4]Tasas Bogotá'!W246</f>
        <v>16</v>
      </c>
      <c r="L29" s="18"/>
    </row>
    <row r="30" spans="1:15">
      <c r="A30" s="16"/>
      <c r="B30" s="11" t="str">
        <f>+'[4]Tasas Bogotá'!N247</f>
        <v>Santa Marta</v>
      </c>
      <c r="C30" s="27">
        <f>+'[4]Tasas Bogotá'!O247</f>
        <v>0</v>
      </c>
      <c r="D30" s="27">
        <f>+'[4]Tasas Bogotá'!P247</f>
        <v>0</v>
      </c>
      <c r="E30" s="27">
        <f>+'[4]Tasas Bogotá'!Q247</f>
        <v>9.2171413486639491</v>
      </c>
      <c r="F30" s="27">
        <f>+'[4]Tasas Bogotá'!R247</f>
        <v>3.9906669227405898</v>
      </c>
      <c r="G30" s="27">
        <f>+'[4]Tasas Bogotá'!S247</f>
        <v>4.9295168149992774</v>
      </c>
      <c r="H30" s="27">
        <f>+'[4]Tasas Bogotá'!T247</f>
        <v>5.8790716028124548</v>
      </c>
      <c r="I30" s="27">
        <f>+'[4]Tasas Bogotá'!U247</f>
        <v>2.4818271300814292</v>
      </c>
      <c r="J30" s="34">
        <f>+'[4]Tasas Bogotá'!V247</f>
        <v>4.9180086867178812</v>
      </c>
      <c r="K30" s="43">
        <f>+'[4]Tasas Bogotá'!W247</f>
        <v>17</v>
      </c>
      <c r="L30" s="18"/>
    </row>
    <row r="31" spans="1:15">
      <c r="A31" s="16"/>
      <c r="B31" s="11" t="str">
        <f>+'[4]Tasas Bogotá'!N248</f>
        <v>Valledupar</v>
      </c>
      <c r="C31" s="27">
        <f>+'[4]Tasas Bogotá'!O248</f>
        <v>0</v>
      </c>
      <c r="D31" s="27">
        <f>+'[4]Tasas Bogotá'!P248</f>
        <v>0</v>
      </c>
      <c r="E31" s="27">
        <f>+'[4]Tasas Bogotá'!Q248</f>
        <v>8.3554249576798991</v>
      </c>
      <c r="F31" s="27">
        <f>+'[4]Tasas Bogotá'!R248</f>
        <v>2.2088047245855318</v>
      </c>
      <c r="G31" s="27">
        <f>+'[4]Tasas Bogotá'!S248</f>
        <v>1.6622132848511562</v>
      </c>
      <c r="H31" s="27">
        <f>+'[4]Tasas Bogotá'!T248</f>
        <v>2.4419016161377844</v>
      </c>
      <c r="I31" s="27">
        <f>+'[4]Tasas Bogotá'!U248</f>
        <v>7.721205040196419</v>
      </c>
      <c r="J31" s="34">
        <f>+'[4]Tasas Bogotá'!V248</f>
        <v>4.1423380380208297</v>
      </c>
      <c r="K31" s="43">
        <f>+'[4]Tasas Bogotá'!W248</f>
        <v>18</v>
      </c>
      <c r="L31" s="18"/>
    </row>
    <row r="32" spans="1:15">
      <c r="A32" s="16"/>
      <c r="B32" s="11" t="str">
        <f>+'[4]Tasas Bogotá'!N249</f>
        <v>Cartagena</v>
      </c>
      <c r="C32" s="27">
        <f>+'[4]Tasas Bogotá'!O249</f>
        <v>4.7744849500145783</v>
      </c>
      <c r="D32" s="27">
        <f>+'[4]Tasas Bogotá'!P249</f>
        <v>5.2032576206514118</v>
      </c>
      <c r="E32" s="27">
        <f>+'[4]Tasas Bogotá'!Q249</f>
        <v>6.5568728528428464</v>
      </c>
      <c r="F32" s="27">
        <f>+'[4]Tasas Bogotá'!R249</f>
        <v>3.253272040740097</v>
      </c>
      <c r="G32" s="27">
        <f>+'[4]Tasas Bogotá'!S249</f>
        <v>4.6279460583770673</v>
      </c>
      <c r="H32" s="27">
        <f>+'[4]Tasas Bogotá'!T249</f>
        <v>4.1087420349661077</v>
      </c>
      <c r="I32" s="27">
        <f>+'[4]Tasas Bogotá'!U249</f>
        <v>2.4112050454164495</v>
      </c>
      <c r="J32" s="34">
        <f>+'[4]Tasas Bogotá'!V249</f>
        <v>3.8508474266984067</v>
      </c>
      <c r="K32" s="43">
        <f>+'[4]Tasas Bogotá'!W249</f>
        <v>19</v>
      </c>
      <c r="L32" s="18"/>
    </row>
    <row r="33" spans="1:14">
      <c r="A33" s="16"/>
      <c r="B33" s="11" t="str">
        <f>+'[4]Tasas Bogotá'!N250</f>
        <v>Montería</v>
      </c>
      <c r="C33" s="27">
        <f>+'[4]Tasas Bogotá'!O250</f>
        <v>9.7755345369545665</v>
      </c>
      <c r="D33" s="27">
        <f>+'[4]Tasas Bogotá'!P250</f>
        <v>11.832610813787651</v>
      </c>
      <c r="E33" s="27">
        <f>+'[4]Tasas Bogotá'!Q250</f>
        <v>10.883018725851462</v>
      </c>
      <c r="F33" s="27">
        <f>+'[4]Tasas Bogotá'!R250</f>
        <v>5.7589586853490431</v>
      </c>
      <c r="G33" s="27">
        <f>+'[4]Tasas Bogotá'!S250</f>
        <v>3.2520136438087843</v>
      </c>
      <c r="H33" s="27">
        <f>+'[4]Tasas Bogotá'!T250</f>
        <v>3.6323603287764947</v>
      </c>
      <c r="I33" s="27">
        <f>+'[4]Tasas Bogotá'!U250</f>
        <v>3.3108630220098378</v>
      </c>
      <c r="J33" s="34">
        <f>+'[4]Tasas Bogotá'!V250</f>
        <v>3.0032357898322206</v>
      </c>
      <c r="K33" s="43">
        <f>+'[4]Tasas Bogotá'!W250</f>
        <v>20</v>
      </c>
      <c r="L33" s="18"/>
    </row>
    <row r="34" spans="1:14">
      <c r="A34" s="16"/>
      <c r="B34" s="11" t="str">
        <f>+'[4]Tasas Bogotá'!N251</f>
        <v>Quibdó</v>
      </c>
      <c r="C34" s="27">
        <f>+'[4]Tasas Bogotá'!O251</f>
        <v>0</v>
      </c>
      <c r="D34" s="27">
        <f>+'[4]Tasas Bogotá'!P251</f>
        <v>0</v>
      </c>
      <c r="E34" s="27">
        <f>+'[4]Tasas Bogotá'!Q251</f>
        <v>5.9330143540669855</v>
      </c>
      <c r="F34" s="27">
        <f>+'[4]Tasas Bogotá'!R251</f>
        <v>0.81590017221422317</v>
      </c>
      <c r="G34" s="27">
        <f>+'[4]Tasas Bogotá'!S251</f>
        <v>2.1857425644168726</v>
      </c>
      <c r="H34" s="27">
        <f>+'[4]Tasas Bogotá'!T251</f>
        <v>0.94229576008272997</v>
      </c>
      <c r="I34" s="27">
        <f>+'[4]Tasas Bogotá'!U251</f>
        <v>3.2544614692936333</v>
      </c>
      <c r="J34" s="34">
        <f>+'[4]Tasas Bogotá'!V251</f>
        <v>2.9325776998155888</v>
      </c>
      <c r="K34" s="43">
        <f>+'[4]Tasas Bogotá'!W251</f>
        <v>21</v>
      </c>
      <c r="L34" s="18"/>
    </row>
    <row r="35" spans="1:14">
      <c r="A35" s="16"/>
      <c r="B35" s="11" t="str">
        <f>+'[4]Tasas Bogotá'!N252</f>
        <v>Villavicencio</v>
      </c>
      <c r="C35" s="27">
        <f>+'[4]Tasas Bogotá'!O252</f>
        <v>10.713406312333579</v>
      </c>
      <c r="D35" s="27">
        <f>+'[4]Tasas Bogotá'!P252</f>
        <v>8.2269644261222918</v>
      </c>
      <c r="E35" s="27">
        <f>+'[4]Tasas Bogotá'!Q252</f>
        <v>7.9199094174261173</v>
      </c>
      <c r="F35" s="27">
        <f>+'[4]Tasas Bogotá'!R252</f>
        <v>6.061174510677918</v>
      </c>
      <c r="G35" s="27">
        <f>+'[4]Tasas Bogotá'!S252</f>
        <v>2.3133023076100421</v>
      </c>
      <c r="H35" s="27">
        <f>+'[4]Tasas Bogotá'!T252</f>
        <v>7.6317297363729368</v>
      </c>
      <c r="I35" s="27">
        <f>+'[4]Tasas Bogotá'!U252</f>
        <v>4.2496488580563128</v>
      </c>
      <c r="J35" s="34">
        <f>+'[4]Tasas Bogotá'!V252</f>
        <v>2.9088817755983865</v>
      </c>
      <c r="K35" s="43">
        <f>+'[4]Tasas Bogotá'!W252</f>
        <v>22</v>
      </c>
      <c r="L35" s="18"/>
    </row>
    <row r="36" spans="1:14" ht="14.25" customHeight="1">
      <c r="A36" s="16"/>
      <c r="B36" s="11" t="str">
        <f>+'[4]Tasas Bogotá'!N253</f>
        <v>Florencia</v>
      </c>
      <c r="C36" s="27">
        <f>+'[4]Tasas Bogotá'!O253</f>
        <v>0</v>
      </c>
      <c r="D36" s="27">
        <f>+'[4]Tasas Bogotá'!P253</f>
        <v>0</v>
      </c>
      <c r="E36" s="27">
        <f>+'[4]Tasas Bogotá'!Q253</f>
        <v>13.759461424268899</v>
      </c>
      <c r="F36" s="27">
        <f>+'[4]Tasas Bogotá'!R253</f>
        <v>6.9868187866600637</v>
      </c>
      <c r="G36" s="27">
        <f>+'[4]Tasas Bogotá'!S253</f>
        <v>3.2556319252501043</v>
      </c>
      <c r="H36" s="27">
        <f>+'[4]Tasas Bogotá'!T253</f>
        <v>2.5612504250499972</v>
      </c>
      <c r="I36" s="27">
        <f>+'[4]Tasas Bogotá'!U253</f>
        <v>3.2804948561578824</v>
      </c>
      <c r="J36" s="34">
        <f>+'[4]Tasas Bogotá'!V253</f>
        <v>2.1933150258217888</v>
      </c>
      <c r="K36" s="43">
        <f>+'[4]Tasas Bogotá'!W253</f>
        <v>23</v>
      </c>
      <c r="L36" s="18"/>
    </row>
    <row r="37" spans="1:14">
      <c r="A37" s="16"/>
      <c r="B37" s="11" t="str">
        <f>+'[4]Tasas Bogotá'!N254</f>
        <v>San Andrés</v>
      </c>
      <c r="C37" s="27">
        <f>+'[4]Tasas Bogotá'!O254</f>
        <v>0</v>
      </c>
      <c r="D37" s="27">
        <f>+'[4]Tasas Bogotá'!P254</f>
        <v>0</v>
      </c>
      <c r="E37" s="27">
        <f>+'[4]Tasas Bogotá'!Q254</f>
        <v>5.0235282686248102</v>
      </c>
      <c r="F37" s="27">
        <f>+'[4]Tasas Bogotá'!R254</f>
        <v>1.7324979569599563</v>
      </c>
      <c r="G37" s="27">
        <f>+'[4]Tasas Bogotá'!S254</f>
        <v>3.3317794525159918</v>
      </c>
      <c r="H37" s="27">
        <f>+'[4]Tasas Bogotá'!T254</f>
        <v>1.4564051973675669</v>
      </c>
      <c r="I37" s="27">
        <f>+'[4]Tasas Bogotá'!U254</f>
        <v>1.5759145354483652</v>
      </c>
      <c r="J37" s="34">
        <f>+'[4]Tasas Bogotá'!V254</f>
        <v>0</v>
      </c>
      <c r="K37" s="43">
        <f>+'[4]Tasas Bogotá'!W254</f>
        <v>24</v>
      </c>
      <c r="L37" s="18"/>
      <c r="N37" s="23">
        <f>IF(F37="","",1)</f>
        <v>1</v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23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23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3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23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3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23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3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3" t="str">
        <f>IF(F46="","",1)</f>
        <v/>
      </c>
    </row>
    <row r="47" spans="1:14">
      <c r="A47" s="16"/>
      <c r="B47" s="67" t="str">
        <f>+Índice!B49</f>
        <v>Fuente: Departamento Administrativo Nacional de Estadística, Gran Encuesta Integrada de Hogares (GEIH) Abril 2012.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116"/>
      <c r="L51" s="22"/>
    </row>
    <row r="52" spans="1:12">
      <c r="B52" s="23" t="s">
        <v>23</v>
      </c>
      <c r="C52" s="23"/>
      <c r="D52" s="23"/>
      <c r="E52" s="23" t="s">
        <v>21</v>
      </c>
    </row>
    <row r="53" spans="1:12">
      <c r="B53" s="23" t="s">
        <v>24</v>
      </c>
      <c r="C53" s="23"/>
      <c r="D53" s="23"/>
      <c r="E53" s="23" t="s">
        <v>22</v>
      </c>
    </row>
  </sheetData>
  <mergeCells count="3">
    <mergeCell ref="C7:K7"/>
    <mergeCell ref="C8:K8"/>
    <mergeCell ref="C10:J10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 codeName="Hoja11">
    <tabColor rgb="FF53722D"/>
  </sheetPr>
  <dimension ref="A1:O53"/>
  <sheetViews>
    <sheetView zoomScaleNormal="100" zoomScaleSheetLayoutView="100" workbookViewId="0">
      <pane ySplit="11" topLeftCell="A39" activePane="bottomLeft" state="frozen"/>
      <selection activeCell="G19" sqref="G19"/>
      <selection pane="bottomLeft" activeCell="C9" sqref="C9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4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</row>
    <row r="2" spans="1:14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</row>
    <row r="3" spans="1:14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</row>
    <row r="4" spans="1:14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</row>
    <row r="5" spans="1:14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</row>
    <row r="6" spans="1:14">
      <c r="A6" s="16"/>
      <c r="B6" s="161"/>
      <c r="C6" s="161"/>
      <c r="D6" s="161"/>
      <c r="E6" s="161"/>
      <c r="F6" s="161"/>
      <c r="G6" s="161"/>
      <c r="H6" s="10"/>
      <c r="I6" s="10"/>
      <c r="J6" s="10"/>
      <c r="K6" s="10"/>
      <c r="L6" s="18"/>
    </row>
    <row r="7" spans="1:14">
      <c r="A7" s="16"/>
      <c r="B7" s="161"/>
      <c r="C7" s="169" t="s">
        <v>112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4">
      <c r="A8" s="16"/>
      <c r="B8" s="161"/>
      <c r="C8" s="167" t="s">
        <v>170</v>
      </c>
      <c r="D8" s="167"/>
      <c r="E8" s="167"/>
      <c r="F8" s="167"/>
      <c r="G8" s="167"/>
      <c r="H8" s="167"/>
      <c r="I8" s="167"/>
      <c r="J8" s="167"/>
      <c r="K8" s="167"/>
      <c r="L8" s="18"/>
    </row>
    <row r="9" spans="1:14">
      <c r="A9" s="16"/>
      <c r="B9" s="10"/>
      <c r="C9" s="77"/>
      <c r="D9" s="77"/>
      <c r="E9" s="77"/>
      <c r="F9" s="77"/>
      <c r="G9" s="77"/>
      <c r="H9" s="77"/>
      <c r="I9" s="10"/>
      <c r="J9" s="10"/>
      <c r="K9" s="10"/>
      <c r="L9" s="18"/>
    </row>
    <row r="10" spans="1:14" ht="15.75" customHeight="1">
      <c r="A10" s="16"/>
      <c r="B10" s="11"/>
      <c r="C10" s="168" t="s">
        <v>1</v>
      </c>
      <c r="D10" s="168"/>
      <c r="E10" s="168"/>
      <c r="F10" s="168"/>
      <c r="G10" s="168"/>
      <c r="H10" s="168"/>
      <c r="I10" s="168"/>
      <c r="J10" s="168"/>
      <c r="K10" s="163" t="s">
        <v>161</v>
      </c>
      <c r="L10" s="18"/>
    </row>
    <row r="11" spans="1:14">
      <c r="A11" s="16"/>
      <c r="B11" s="11"/>
      <c r="C11" s="155">
        <f>+'Población en edad de trabajar %'!C11</f>
        <v>2005</v>
      </c>
      <c r="D11" s="162">
        <f>+'Población en edad de trabajar %'!D11</f>
        <v>2006</v>
      </c>
      <c r="E11" s="162">
        <f>+'Población en edad de trabajar %'!E11</f>
        <v>2007</v>
      </c>
      <c r="F11" s="162">
        <f>+'Población en edad de trabajar %'!F11</f>
        <v>2008</v>
      </c>
      <c r="G11" s="162">
        <f>+'Población en edad de trabajar %'!G11</f>
        <v>2009</v>
      </c>
      <c r="H11" s="162">
        <f>+'Población en edad de trabajar %'!H11</f>
        <v>2010</v>
      </c>
      <c r="I11" s="162">
        <f>+'Población en edad de trabajar %'!I11</f>
        <v>2011</v>
      </c>
      <c r="J11" s="162">
        <f>+'Población en edad de trabajar %'!J11</f>
        <v>2012</v>
      </c>
      <c r="K11" s="18"/>
      <c r="N11" s="2"/>
    </row>
    <row r="12" spans="1:14" ht="12" customHeight="1">
      <c r="A12" s="16"/>
      <c r="B12" s="11"/>
      <c r="C12" s="77"/>
      <c r="D12" s="77"/>
      <c r="E12" s="77"/>
      <c r="F12" s="77"/>
      <c r="G12" s="77"/>
      <c r="H12" s="77"/>
      <c r="I12" s="77"/>
      <c r="J12" s="77"/>
      <c r="K12" s="115"/>
      <c r="L12" s="18"/>
    </row>
    <row r="13" spans="1:14">
      <c r="A13" s="16"/>
      <c r="B13" s="11" t="str">
        <f>+'[4]Tasas Bogotá'!N262</f>
        <v>Neiva</v>
      </c>
      <c r="C13" s="27">
        <f>+'[4]Tasas Bogotá'!O262</f>
        <v>0</v>
      </c>
      <c r="D13" s="27">
        <f>+'[4]Tasas Bogotá'!P262</f>
        <v>0</v>
      </c>
      <c r="E13" s="27">
        <f>+'[4]Tasas Bogotá'!Q262</f>
        <v>27.05416103353523</v>
      </c>
      <c r="F13" s="27">
        <f>+'[4]Tasas Bogotá'!R262</f>
        <v>28.283618370588048</v>
      </c>
      <c r="G13" s="27">
        <f>+'[4]Tasas Bogotá'!S262</f>
        <v>23.526337976217658</v>
      </c>
      <c r="H13" s="27">
        <f>+'[4]Tasas Bogotá'!T262</f>
        <v>26.8770237772125</v>
      </c>
      <c r="I13" s="27">
        <f>+'[4]Tasas Bogotá'!U262</f>
        <v>23.921323964011293</v>
      </c>
      <c r="J13" s="34">
        <f>+'[4]Tasas Bogotá'!V262</f>
        <v>24.380527415983277</v>
      </c>
      <c r="K13" s="43">
        <f>+'[4]Tasas Bogotá'!W262</f>
        <v>1</v>
      </c>
      <c r="L13" s="18"/>
    </row>
    <row r="14" spans="1:14">
      <c r="A14" s="16"/>
      <c r="B14" s="11" t="str">
        <f>+'[4]Tasas Bogotá'!N263</f>
        <v>Pasto</v>
      </c>
      <c r="C14" s="27">
        <f>+'[4]Tasas Bogotá'!O263</f>
        <v>2.5722236342189819</v>
      </c>
      <c r="D14" s="27">
        <f>+'[4]Tasas Bogotá'!P263</f>
        <v>2.6288128867763638</v>
      </c>
      <c r="E14" s="27">
        <f>+'[4]Tasas Bogotá'!Q263</f>
        <v>19.922193397079699</v>
      </c>
      <c r="F14" s="27">
        <f>+'[4]Tasas Bogotá'!R263</f>
        <v>13.074633424398574</v>
      </c>
      <c r="G14" s="27">
        <f>+'[4]Tasas Bogotá'!S263</f>
        <v>10.190128523775263</v>
      </c>
      <c r="H14" s="27">
        <f>+'[4]Tasas Bogotá'!T263</f>
        <v>16.048451747755138</v>
      </c>
      <c r="I14" s="27">
        <f>+'[4]Tasas Bogotá'!U263</f>
        <v>19.156673212689945</v>
      </c>
      <c r="J14" s="34">
        <f>+'[4]Tasas Bogotá'!V263</f>
        <v>20.483925429632656</v>
      </c>
      <c r="K14" s="43">
        <f>+'[4]Tasas Bogotá'!W263</f>
        <v>2</v>
      </c>
      <c r="L14" s="18"/>
    </row>
    <row r="15" spans="1:14">
      <c r="A15" s="16"/>
      <c r="B15" s="12" t="str">
        <f>+'[4]Tasas Bogotá'!N264</f>
        <v>Bogotá</v>
      </c>
      <c r="C15" s="48">
        <f>+'[4]Tasas Bogotá'!O264</f>
        <v>3.6333132137204611</v>
      </c>
      <c r="D15" s="48">
        <f>+'[4]Tasas Bogotá'!P264</f>
        <v>3.082577381151832</v>
      </c>
      <c r="E15" s="48">
        <f>+'[4]Tasas Bogotá'!Q264</f>
        <v>19.82000475113216</v>
      </c>
      <c r="F15" s="48">
        <f>+'[4]Tasas Bogotá'!R264</f>
        <v>23.135132476504292</v>
      </c>
      <c r="G15" s="48">
        <f>+'[4]Tasas Bogotá'!S264</f>
        <v>15.541814087636505</v>
      </c>
      <c r="H15" s="48">
        <f>+'[4]Tasas Bogotá'!T264</f>
        <v>20.912105130029541</v>
      </c>
      <c r="I15" s="48">
        <f>+'[4]Tasas Bogotá'!U264</f>
        <v>21.66855233327496</v>
      </c>
      <c r="J15" s="48">
        <f>+'[4]Tasas Bogotá'!V264</f>
        <v>19.61987782494506</v>
      </c>
      <c r="K15" s="98">
        <f>+'[4]Tasas Bogotá'!W264</f>
        <v>3</v>
      </c>
      <c r="L15" s="18"/>
    </row>
    <row r="16" spans="1:14">
      <c r="A16" s="16"/>
      <c r="B16" s="11" t="str">
        <f>+'[4]Tasas Bogotá'!N265</f>
        <v>Ibagué</v>
      </c>
      <c r="C16" s="27">
        <f>+'[4]Tasas Bogotá'!O265</f>
        <v>3.8868751603552658</v>
      </c>
      <c r="D16" s="27">
        <f>+'[4]Tasas Bogotá'!P265</f>
        <v>2.9763941620905237</v>
      </c>
      <c r="E16" s="27">
        <f>+'[4]Tasas Bogotá'!Q265</f>
        <v>24.157513603849981</v>
      </c>
      <c r="F16" s="27">
        <f>+'[4]Tasas Bogotá'!R265</f>
        <v>24.986036048673615</v>
      </c>
      <c r="G16" s="27">
        <f>+'[4]Tasas Bogotá'!S265</f>
        <v>11.729240887914496</v>
      </c>
      <c r="H16" s="27">
        <f>+'[4]Tasas Bogotá'!T265</f>
        <v>15.447807335989552</v>
      </c>
      <c r="I16" s="27">
        <f>+'[4]Tasas Bogotá'!U265</f>
        <v>18.925404557816563</v>
      </c>
      <c r="J16" s="34">
        <f>+'[4]Tasas Bogotá'!V265</f>
        <v>18.236467878031775</v>
      </c>
      <c r="K16" s="43">
        <f>+'[4]Tasas Bogotá'!W265</f>
        <v>4</v>
      </c>
      <c r="L16" s="18"/>
    </row>
    <row r="17" spans="1:15">
      <c r="A17" s="16"/>
      <c r="B17" s="11" t="str">
        <f>+'[4]Tasas Bogotá'!N266</f>
        <v>Bucaramanga</v>
      </c>
      <c r="C17" s="27">
        <f>+'[4]Tasas Bogotá'!O266</f>
        <v>4.8982908430688097</v>
      </c>
      <c r="D17" s="27">
        <f>+'[4]Tasas Bogotá'!P266</f>
        <v>2.516452883032549</v>
      </c>
      <c r="E17" s="27">
        <f>+'[4]Tasas Bogotá'!Q266</f>
        <v>14.215190692671126</v>
      </c>
      <c r="F17" s="27">
        <f>+'[4]Tasas Bogotá'!R266</f>
        <v>10.923363745629372</v>
      </c>
      <c r="G17" s="27">
        <f>+'[4]Tasas Bogotá'!S266</f>
        <v>19.117087544535064</v>
      </c>
      <c r="H17" s="27">
        <f>+'[4]Tasas Bogotá'!T266</f>
        <v>24.755314561475178</v>
      </c>
      <c r="I17" s="27">
        <f>+'[4]Tasas Bogotá'!U266</f>
        <v>20.269833054810601</v>
      </c>
      <c r="J17" s="34">
        <f>+'[4]Tasas Bogotá'!V266</f>
        <v>18.111762416915148</v>
      </c>
      <c r="K17" s="43">
        <f>+'[4]Tasas Bogotá'!W266</f>
        <v>5</v>
      </c>
      <c r="L17" s="18"/>
    </row>
    <row r="18" spans="1:15">
      <c r="A18" s="16"/>
      <c r="B18" s="11" t="str">
        <f>+'[4]Tasas Bogotá'!N267</f>
        <v>Manizales</v>
      </c>
      <c r="C18" s="27">
        <f>+'[4]Tasas Bogotá'!O267</f>
        <v>3.2336767655669867</v>
      </c>
      <c r="D18" s="27">
        <f>+'[4]Tasas Bogotá'!P267</f>
        <v>2.9282491467191485</v>
      </c>
      <c r="E18" s="27">
        <f>+'[4]Tasas Bogotá'!Q267</f>
        <v>16.003007594759637</v>
      </c>
      <c r="F18" s="27">
        <f>+'[4]Tasas Bogotá'!R267</f>
        <v>14.811318711465987</v>
      </c>
      <c r="G18" s="27">
        <f>+'[4]Tasas Bogotá'!S267</f>
        <v>12.920145269341512</v>
      </c>
      <c r="H18" s="27">
        <f>+'[4]Tasas Bogotá'!T267</f>
        <v>19.051641964645196</v>
      </c>
      <c r="I18" s="27">
        <f>+'[4]Tasas Bogotá'!U267</f>
        <v>14.783827558339565</v>
      </c>
      <c r="J18" s="34">
        <f>+'[4]Tasas Bogotá'!V267</f>
        <v>17.921990984975526</v>
      </c>
      <c r="K18" s="43">
        <f>+'[4]Tasas Bogotá'!W267</f>
        <v>6</v>
      </c>
      <c r="L18" s="18"/>
    </row>
    <row r="19" spans="1:15">
      <c r="A19" s="16"/>
      <c r="B19" s="11" t="str">
        <f>+'[4]Tasas Bogotá'!N268</f>
        <v>Popayán</v>
      </c>
      <c r="C19" s="27">
        <f>+'[4]Tasas Bogotá'!O268</f>
        <v>0</v>
      </c>
      <c r="D19" s="27">
        <f>+'[4]Tasas Bogotá'!P268</f>
        <v>0</v>
      </c>
      <c r="E19" s="27">
        <f>+'[4]Tasas Bogotá'!Q268</f>
        <v>24.812754291752171</v>
      </c>
      <c r="F19" s="27">
        <f>+'[4]Tasas Bogotá'!R268</f>
        <v>19.929204047120873</v>
      </c>
      <c r="G19" s="27">
        <f>+'[4]Tasas Bogotá'!S268</f>
        <v>12.829137036325196</v>
      </c>
      <c r="H19" s="27">
        <f>+'[4]Tasas Bogotá'!T268</f>
        <v>21.727016254647406</v>
      </c>
      <c r="I19" s="27">
        <f>+'[4]Tasas Bogotá'!U268</f>
        <v>18.486646884272997</v>
      </c>
      <c r="J19" s="34">
        <f>+'[4]Tasas Bogotá'!V268</f>
        <v>17.819082676669421</v>
      </c>
      <c r="K19" s="43">
        <f>+'[4]Tasas Bogotá'!W268</f>
        <v>7</v>
      </c>
      <c r="L19" s="18"/>
    </row>
    <row r="20" spans="1:15">
      <c r="A20" s="16"/>
      <c r="B20" s="11" t="str">
        <f>+'[4]Tasas Bogotá'!N269</f>
        <v>Cúcuta</v>
      </c>
      <c r="C20" s="27">
        <f>+'[4]Tasas Bogotá'!O269</f>
        <v>1.9107707003568315</v>
      </c>
      <c r="D20" s="27">
        <f>+'[4]Tasas Bogotá'!P269</f>
        <v>1.748133786142968</v>
      </c>
      <c r="E20" s="27">
        <f>+'[4]Tasas Bogotá'!Q269</f>
        <v>18.61314611107607</v>
      </c>
      <c r="F20" s="27">
        <f>+'[4]Tasas Bogotá'!R269</f>
        <v>17.182233688405589</v>
      </c>
      <c r="G20" s="27">
        <f>+'[4]Tasas Bogotá'!S269</f>
        <v>13.185500467726849</v>
      </c>
      <c r="H20" s="27">
        <f>+'[4]Tasas Bogotá'!T269</f>
        <v>17.799370622786494</v>
      </c>
      <c r="I20" s="27">
        <f>+'[4]Tasas Bogotá'!U269</f>
        <v>23.461909795690513</v>
      </c>
      <c r="J20" s="34">
        <f>+'[4]Tasas Bogotá'!V269</f>
        <v>17.768251672902263</v>
      </c>
      <c r="K20" s="43">
        <f>+'[4]Tasas Bogotá'!W269</f>
        <v>8</v>
      </c>
      <c r="L20" s="18"/>
    </row>
    <row r="21" spans="1:15">
      <c r="A21" s="16"/>
      <c r="B21" s="11" t="str">
        <f>+'[4]Tasas Bogotá'!N270</f>
        <v>Riohacha</v>
      </c>
      <c r="C21" s="27">
        <f>+'[4]Tasas Bogotá'!O270</f>
        <v>0</v>
      </c>
      <c r="D21" s="27">
        <f>+'[4]Tasas Bogotá'!P270</f>
        <v>0</v>
      </c>
      <c r="E21" s="27">
        <f>+'[4]Tasas Bogotá'!Q270</f>
        <v>28.319565528083459</v>
      </c>
      <c r="F21" s="27">
        <f>+'[4]Tasas Bogotá'!R270</f>
        <v>23.807532028938358</v>
      </c>
      <c r="G21" s="27">
        <f>+'[4]Tasas Bogotá'!S270</f>
        <v>17.596035884066861</v>
      </c>
      <c r="H21" s="27">
        <f>+'[4]Tasas Bogotá'!T270</f>
        <v>22.056968924875061</v>
      </c>
      <c r="I21" s="27">
        <f>+'[4]Tasas Bogotá'!U270</f>
        <v>16.985740930148609</v>
      </c>
      <c r="J21" s="34">
        <f>+'[4]Tasas Bogotá'!V270</f>
        <v>16.922152205525933</v>
      </c>
      <c r="K21" s="43">
        <f>+'[4]Tasas Bogotá'!W270</f>
        <v>9</v>
      </c>
      <c r="L21" s="18"/>
    </row>
    <row r="22" spans="1:15">
      <c r="A22" s="16"/>
      <c r="B22" s="11" t="str">
        <f>+'[4]Tasas Bogotá'!N271</f>
        <v>Medellín</v>
      </c>
      <c r="C22" s="27">
        <f>+'[4]Tasas Bogotá'!O271</f>
        <v>4.5215323957648756</v>
      </c>
      <c r="D22" s="27">
        <f>+'[4]Tasas Bogotá'!P271</f>
        <v>3.9299389037292851</v>
      </c>
      <c r="E22" s="27">
        <f>+'[4]Tasas Bogotá'!Q271</f>
        <v>14.210231201496651</v>
      </c>
      <c r="F22" s="27">
        <f>+'[4]Tasas Bogotá'!R271</f>
        <v>12.550890136894029</v>
      </c>
      <c r="G22" s="27">
        <f>+'[4]Tasas Bogotá'!S271</f>
        <v>13.896156738577311</v>
      </c>
      <c r="H22" s="27">
        <f>+'[4]Tasas Bogotá'!T271</f>
        <v>14.575473768987848</v>
      </c>
      <c r="I22" s="27">
        <f>+'[4]Tasas Bogotá'!U271</f>
        <v>13.262207314907062</v>
      </c>
      <c r="J22" s="34">
        <f>+'[4]Tasas Bogotá'!V271</f>
        <v>16.787341216333328</v>
      </c>
      <c r="K22" s="43">
        <f>+'[4]Tasas Bogotá'!W271</f>
        <v>10</v>
      </c>
      <c r="L22" s="18"/>
    </row>
    <row r="23" spans="1:15">
      <c r="A23" s="16"/>
      <c r="B23" s="11" t="str">
        <f>+'[4]Tasas Bogotá'!N272</f>
        <v>Sincelejo</v>
      </c>
      <c r="C23" s="27">
        <f>+'[4]Tasas Bogotá'!O272</f>
        <v>0</v>
      </c>
      <c r="D23" s="27">
        <f>+'[4]Tasas Bogotá'!P272</f>
        <v>0</v>
      </c>
      <c r="E23" s="27">
        <f>+'[4]Tasas Bogotá'!Q272</f>
        <v>29.485693306092198</v>
      </c>
      <c r="F23" s="27">
        <f>+'[4]Tasas Bogotá'!R272</f>
        <v>26.709708654369862</v>
      </c>
      <c r="G23" s="27">
        <f>+'[4]Tasas Bogotá'!S272</f>
        <v>19.776393683630207</v>
      </c>
      <c r="H23" s="27">
        <f>+'[4]Tasas Bogotá'!T272</f>
        <v>15.227861203352699</v>
      </c>
      <c r="I23" s="27">
        <f>+'[4]Tasas Bogotá'!U272</f>
        <v>13.616030239827328</v>
      </c>
      <c r="J23" s="34">
        <f>+'[4]Tasas Bogotá'!V272</f>
        <v>15.836793958060753</v>
      </c>
      <c r="K23" s="43">
        <f>+'[4]Tasas Bogotá'!W272</f>
        <v>11</v>
      </c>
      <c r="L23" s="18"/>
      <c r="N23" s="23"/>
      <c r="O23" s="32"/>
    </row>
    <row r="24" spans="1:15">
      <c r="A24" s="16"/>
      <c r="B24" s="12" t="str">
        <f>+'[4]Tasas Bogotá'!N273</f>
        <v>Colombia</v>
      </c>
      <c r="C24" s="28">
        <f>+'[4]Tasas Bogotá'!O273</f>
        <v>3.1213466959296334</v>
      </c>
      <c r="D24" s="28">
        <f>+'[4]Tasas Bogotá'!P273</f>
        <v>3.0237250581132873</v>
      </c>
      <c r="E24" s="28">
        <f>+'[4]Tasas Bogotá'!Q273</f>
        <v>16.884447793381817</v>
      </c>
      <c r="F24" s="28">
        <f>+'[4]Tasas Bogotá'!R273</f>
        <v>16.703404200271383</v>
      </c>
      <c r="G24" s="28">
        <f>+'[4]Tasas Bogotá'!S273</f>
        <v>14.245094624771731</v>
      </c>
      <c r="H24" s="28">
        <f>+'[4]Tasas Bogotá'!T273</f>
        <v>16.632451470919673</v>
      </c>
      <c r="I24" s="28">
        <f>+'[4]Tasas Bogotá'!U273</f>
        <v>16.166454228413539</v>
      </c>
      <c r="J24" s="48">
        <f>+'[4]Tasas Bogotá'!V273</f>
        <v>15.826187739801496</v>
      </c>
      <c r="K24" s="43" t="str">
        <f>+'[4]Tasas Bogotá'!W273</f>
        <v/>
      </c>
      <c r="L24" s="18"/>
      <c r="N24" s="23"/>
      <c r="O24" s="32"/>
    </row>
    <row r="25" spans="1:15">
      <c r="A25" s="16"/>
      <c r="B25" s="11" t="str">
        <f>+'[4]Tasas Bogotá'!N274</f>
        <v>Tunja</v>
      </c>
      <c r="C25" s="27">
        <f>+'[4]Tasas Bogotá'!O274</f>
        <v>0</v>
      </c>
      <c r="D25" s="27">
        <f>+'[4]Tasas Bogotá'!P274</f>
        <v>0</v>
      </c>
      <c r="E25" s="27">
        <f>+'[4]Tasas Bogotá'!Q274</f>
        <v>21.692005318226489</v>
      </c>
      <c r="F25" s="27">
        <f>+'[4]Tasas Bogotá'!R274</f>
        <v>13.332320647865528</v>
      </c>
      <c r="G25" s="27">
        <f>+'[4]Tasas Bogotá'!S274</f>
        <v>14.189038544767799</v>
      </c>
      <c r="H25" s="27">
        <f>+'[4]Tasas Bogotá'!T274</f>
        <v>6.5505354480720035</v>
      </c>
      <c r="I25" s="27">
        <f>+'[4]Tasas Bogotá'!U274</f>
        <v>18.59143469489613</v>
      </c>
      <c r="J25" s="34">
        <f>+'[4]Tasas Bogotá'!V274</f>
        <v>15.781901190806312</v>
      </c>
      <c r="K25" s="43">
        <f>+'[4]Tasas Bogotá'!W274</f>
        <v>12</v>
      </c>
      <c r="L25" s="18"/>
    </row>
    <row r="26" spans="1:15">
      <c r="A26" s="16"/>
      <c r="B26" s="11" t="str">
        <f>+'[4]Tasas Bogotá'!N275</f>
        <v>Armenia</v>
      </c>
      <c r="C26" s="27">
        <f>+'[4]Tasas Bogotá'!O275</f>
        <v>0</v>
      </c>
      <c r="D26" s="27">
        <f>+'[4]Tasas Bogotá'!P275</f>
        <v>0</v>
      </c>
      <c r="E26" s="27">
        <f>+'[4]Tasas Bogotá'!Q275</f>
        <v>18.379137830178347</v>
      </c>
      <c r="F26" s="27">
        <f>+'[4]Tasas Bogotá'!R275</f>
        <v>14.17040670772014</v>
      </c>
      <c r="G26" s="27">
        <f>+'[4]Tasas Bogotá'!S275</f>
        <v>10.096959638366753</v>
      </c>
      <c r="H26" s="27">
        <f>+'[4]Tasas Bogotá'!T275</f>
        <v>18.348952604677322</v>
      </c>
      <c r="I26" s="27">
        <f>+'[4]Tasas Bogotá'!U275</f>
        <v>20.493066630954843</v>
      </c>
      <c r="J26" s="34">
        <f>+'[4]Tasas Bogotá'!V275</f>
        <v>15.726042428675932</v>
      </c>
      <c r="K26" s="43">
        <f>+'[4]Tasas Bogotá'!W275</f>
        <v>13</v>
      </c>
      <c r="L26" s="18"/>
    </row>
    <row r="27" spans="1:15">
      <c r="A27" s="16"/>
      <c r="B27" s="11" t="str">
        <f>+'[4]Tasas Bogotá'!N276</f>
        <v>Valledupar</v>
      </c>
      <c r="C27" s="27">
        <f>+'[4]Tasas Bogotá'!O276</f>
        <v>0</v>
      </c>
      <c r="D27" s="27">
        <f>+'[4]Tasas Bogotá'!P276</f>
        <v>0</v>
      </c>
      <c r="E27" s="27">
        <f>+'[4]Tasas Bogotá'!Q276</f>
        <v>29.238582172243415</v>
      </c>
      <c r="F27" s="27">
        <f>+'[4]Tasas Bogotá'!R276</f>
        <v>21.861372853962738</v>
      </c>
      <c r="G27" s="27">
        <f>+'[4]Tasas Bogotá'!S276</f>
        <v>16.092088590160323</v>
      </c>
      <c r="H27" s="27">
        <f>+'[4]Tasas Bogotá'!T276</f>
        <v>18.132656165599794</v>
      </c>
      <c r="I27" s="27">
        <f>+'[4]Tasas Bogotá'!U276</f>
        <v>24.473974715860074</v>
      </c>
      <c r="J27" s="34">
        <f>+'[4]Tasas Bogotá'!V276</f>
        <v>15.593045519481674</v>
      </c>
      <c r="K27" s="43">
        <f>+'[4]Tasas Bogotá'!W276</f>
        <v>14</v>
      </c>
      <c r="L27" s="18"/>
    </row>
    <row r="28" spans="1:15">
      <c r="A28" s="16"/>
      <c r="B28" s="11" t="str">
        <f>+'[4]Tasas Bogotá'!N277</f>
        <v>Cali</v>
      </c>
      <c r="C28" s="27">
        <f>+'[4]Tasas Bogotá'!O277</f>
        <v>3.296012687760788</v>
      </c>
      <c r="D28" s="27">
        <f>+'[4]Tasas Bogotá'!P277</f>
        <v>2.5682788461290218</v>
      </c>
      <c r="E28" s="27">
        <f>+'[4]Tasas Bogotá'!Q277</f>
        <v>19.854186905245751</v>
      </c>
      <c r="F28" s="27">
        <f>+'[4]Tasas Bogotá'!R277</f>
        <v>18.882420860612335</v>
      </c>
      <c r="G28" s="27">
        <f>+'[4]Tasas Bogotá'!S277</f>
        <v>20.396374832782392</v>
      </c>
      <c r="H28" s="27">
        <f>+'[4]Tasas Bogotá'!T277</f>
        <v>24.212102443706549</v>
      </c>
      <c r="I28" s="27">
        <f>+'[4]Tasas Bogotá'!U277</f>
        <v>13.894846206698732</v>
      </c>
      <c r="J28" s="34">
        <f>+'[4]Tasas Bogotá'!V277</f>
        <v>14.977654862163876</v>
      </c>
      <c r="K28" s="43">
        <f>+'[4]Tasas Bogotá'!W277</f>
        <v>15</v>
      </c>
      <c r="L28" s="18"/>
    </row>
    <row r="29" spans="1:15">
      <c r="A29" s="16"/>
      <c r="B29" s="11" t="str">
        <f>+'[4]Tasas Bogotá'!N278</f>
        <v>Barranquilla</v>
      </c>
      <c r="C29" s="27">
        <f>+'[4]Tasas Bogotá'!O278</f>
        <v>6.2063765545755007</v>
      </c>
      <c r="D29" s="27">
        <f>+'[4]Tasas Bogotá'!P278</f>
        <v>3.814686480376678</v>
      </c>
      <c r="E29" s="27">
        <f>+'[4]Tasas Bogotá'!Q278</f>
        <v>10.067160710915568</v>
      </c>
      <c r="F29" s="27">
        <f>+'[4]Tasas Bogotá'!R278</f>
        <v>9.5546728869848963</v>
      </c>
      <c r="G29" s="27">
        <f>+'[4]Tasas Bogotá'!S278</f>
        <v>8.1176038597045732</v>
      </c>
      <c r="H29" s="27">
        <f>+'[4]Tasas Bogotá'!T278</f>
        <v>12.700683706051203</v>
      </c>
      <c r="I29" s="27">
        <f>+'[4]Tasas Bogotá'!U278</f>
        <v>11.819038768643745</v>
      </c>
      <c r="J29" s="34">
        <f>+'[4]Tasas Bogotá'!V278</f>
        <v>13.161590531875463</v>
      </c>
      <c r="K29" s="43">
        <f>+'[4]Tasas Bogotá'!W278</f>
        <v>16</v>
      </c>
      <c r="L29" s="18"/>
    </row>
    <row r="30" spans="1:15">
      <c r="A30" s="16"/>
      <c r="B30" s="11" t="str">
        <f>+'[4]Tasas Bogotá'!N279</f>
        <v>Santa Marta</v>
      </c>
      <c r="C30" s="27">
        <f>+'[4]Tasas Bogotá'!O279</f>
        <v>0</v>
      </c>
      <c r="D30" s="27">
        <f>+'[4]Tasas Bogotá'!P279</f>
        <v>0</v>
      </c>
      <c r="E30" s="27">
        <f>+'[4]Tasas Bogotá'!Q279</f>
        <v>19.869376900438994</v>
      </c>
      <c r="F30" s="27">
        <f>+'[4]Tasas Bogotá'!R279</f>
        <v>9.9541927337662059</v>
      </c>
      <c r="G30" s="27">
        <f>+'[4]Tasas Bogotá'!S279</f>
        <v>11.450287961329076</v>
      </c>
      <c r="H30" s="27">
        <f>+'[4]Tasas Bogotá'!T279</f>
        <v>8.0954943320419002</v>
      </c>
      <c r="I30" s="27">
        <f>+'[4]Tasas Bogotá'!U279</f>
        <v>5.6314403370161576</v>
      </c>
      <c r="J30" s="34">
        <f>+'[4]Tasas Bogotá'!V279</f>
        <v>10.0573506327191</v>
      </c>
      <c r="K30" s="43">
        <f>+'[4]Tasas Bogotá'!W279</f>
        <v>17</v>
      </c>
      <c r="L30" s="18"/>
    </row>
    <row r="31" spans="1:15">
      <c r="A31" s="16"/>
      <c r="B31" s="11" t="str">
        <f>+'[4]Tasas Bogotá'!N280</f>
        <v>Villavicencio</v>
      </c>
      <c r="C31" s="27">
        <f>+'[4]Tasas Bogotá'!O280</f>
        <v>3.2798556962750172</v>
      </c>
      <c r="D31" s="27">
        <f>+'[4]Tasas Bogotá'!P280</f>
        <v>4.0025205205646559</v>
      </c>
      <c r="E31" s="27">
        <f>+'[4]Tasas Bogotá'!Q280</f>
        <v>19.288132726998683</v>
      </c>
      <c r="F31" s="27">
        <f>+'[4]Tasas Bogotá'!R280</f>
        <v>17.439881320141328</v>
      </c>
      <c r="G31" s="27">
        <f>+'[4]Tasas Bogotá'!S280</f>
        <v>17.825243991209767</v>
      </c>
      <c r="H31" s="27">
        <f>+'[4]Tasas Bogotá'!T280</f>
        <v>18.653565916342263</v>
      </c>
      <c r="I31" s="27">
        <f>+'[4]Tasas Bogotá'!U280</f>
        <v>12.173184631779971</v>
      </c>
      <c r="J31" s="34">
        <f>+'[4]Tasas Bogotá'!V280</f>
        <v>9.7459647211060396</v>
      </c>
      <c r="K31" s="43">
        <f>+'[4]Tasas Bogotá'!W280</f>
        <v>18</v>
      </c>
      <c r="L31" s="18"/>
    </row>
    <row r="32" spans="1:15">
      <c r="A32" s="16"/>
      <c r="B32" s="11" t="str">
        <f>+'[4]Tasas Bogotá'!N281</f>
        <v>Quibdó</v>
      </c>
      <c r="C32" s="27">
        <f>+'[4]Tasas Bogotá'!O281</f>
        <v>0</v>
      </c>
      <c r="D32" s="27">
        <f>+'[4]Tasas Bogotá'!P281</f>
        <v>0</v>
      </c>
      <c r="E32" s="27">
        <f>+'[4]Tasas Bogotá'!Q281</f>
        <v>19.628266470371734</v>
      </c>
      <c r="F32" s="27">
        <f>+'[4]Tasas Bogotá'!R281</f>
        <v>6.8424569229176671</v>
      </c>
      <c r="G32" s="27">
        <f>+'[4]Tasas Bogotá'!S281</f>
        <v>13.933591194083009</v>
      </c>
      <c r="H32" s="27">
        <f>+'[4]Tasas Bogotá'!T281</f>
        <v>14.863288521199589</v>
      </c>
      <c r="I32" s="27">
        <f>+'[4]Tasas Bogotá'!U281</f>
        <v>17.320145319536191</v>
      </c>
      <c r="J32" s="34">
        <f>+'[4]Tasas Bogotá'!V281</f>
        <v>9.734028995936967</v>
      </c>
      <c r="K32" s="43">
        <f>+'[4]Tasas Bogotá'!W281</f>
        <v>19</v>
      </c>
      <c r="L32" s="18"/>
    </row>
    <row r="33" spans="1:14">
      <c r="A33" s="16"/>
      <c r="B33" s="11" t="str">
        <f>+'[4]Tasas Bogotá'!N282</f>
        <v>Florencia</v>
      </c>
      <c r="C33" s="27">
        <f>+'[4]Tasas Bogotá'!O282</f>
        <v>0</v>
      </c>
      <c r="D33" s="27">
        <f>+'[4]Tasas Bogotá'!P282</f>
        <v>0</v>
      </c>
      <c r="E33" s="27">
        <f>+'[4]Tasas Bogotá'!Q282</f>
        <v>19.714584186057881</v>
      </c>
      <c r="F33" s="27">
        <f>+'[4]Tasas Bogotá'!R282</f>
        <v>9.612320764737122</v>
      </c>
      <c r="G33" s="27">
        <f>+'[4]Tasas Bogotá'!S282</f>
        <v>8.5475625565638556</v>
      </c>
      <c r="H33" s="27">
        <f>+'[4]Tasas Bogotá'!T282</f>
        <v>9.0733045548069544</v>
      </c>
      <c r="I33" s="27">
        <f>+'[4]Tasas Bogotá'!U282</f>
        <v>4.4423595125623203</v>
      </c>
      <c r="J33" s="34">
        <f>+'[4]Tasas Bogotá'!V282</f>
        <v>8.5913804410197532</v>
      </c>
      <c r="K33" s="43">
        <f>+'[4]Tasas Bogotá'!W282</f>
        <v>20</v>
      </c>
      <c r="L33" s="18"/>
    </row>
    <row r="34" spans="1:14">
      <c r="A34" s="16"/>
      <c r="B34" s="11" t="str">
        <f>+'[4]Tasas Bogotá'!N283</f>
        <v>Pereira</v>
      </c>
      <c r="C34" s="27">
        <f>+'[4]Tasas Bogotá'!O283</f>
        <v>2.7258354815416661</v>
      </c>
      <c r="D34" s="27">
        <f>+'[4]Tasas Bogotá'!P283</f>
        <v>1.8214951047246519</v>
      </c>
      <c r="E34" s="27">
        <f>+'[4]Tasas Bogotá'!Q283</f>
        <v>10.681393913273524</v>
      </c>
      <c r="F34" s="27">
        <f>+'[4]Tasas Bogotá'!R283</f>
        <v>12.599087933848278</v>
      </c>
      <c r="G34" s="27">
        <f>+'[4]Tasas Bogotá'!S283</f>
        <v>5.0071532441373989</v>
      </c>
      <c r="H34" s="27">
        <f>+'[4]Tasas Bogotá'!T283</f>
        <v>4.9107709532845334</v>
      </c>
      <c r="I34" s="27">
        <f>+'[4]Tasas Bogotá'!U283</f>
        <v>8.4032607960545818</v>
      </c>
      <c r="J34" s="34">
        <f>+'[4]Tasas Bogotá'!V283</f>
        <v>6.0094448063939181</v>
      </c>
      <c r="K34" s="43">
        <f>+'[4]Tasas Bogotá'!W283</f>
        <v>21</v>
      </c>
      <c r="L34" s="18"/>
    </row>
    <row r="35" spans="1:14">
      <c r="A35" s="16"/>
      <c r="B35" s="11" t="str">
        <f>+'[4]Tasas Bogotá'!N284</f>
        <v>Cartagena</v>
      </c>
      <c r="C35" s="27">
        <f>+'[4]Tasas Bogotá'!O284</f>
        <v>2.830514086351485</v>
      </c>
      <c r="D35" s="27">
        <f>+'[4]Tasas Bogotá'!P284</f>
        <v>5.4277577664789796</v>
      </c>
      <c r="E35" s="27">
        <f>+'[4]Tasas Bogotá'!Q284</f>
        <v>16.898503504585925</v>
      </c>
      <c r="F35" s="27">
        <f>+'[4]Tasas Bogotá'!R284</f>
        <v>9.165042511566325</v>
      </c>
      <c r="G35" s="27">
        <f>+'[4]Tasas Bogotá'!S284</f>
        <v>9.015093598909047</v>
      </c>
      <c r="H35" s="27">
        <f>+'[4]Tasas Bogotá'!T284</f>
        <v>7.9783742394943733</v>
      </c>
      <c r="I35" s="27">
        <f>+'[4]Tasas Bogotá'!U284</f>
        <v>8.5626412735449087</v>
      </c>
      <c r="J35" s="34">
        <f>+'[4]Tasas Bogotá'!V284</f>
        <v>5.461608236511541</v>
      </c>
      <c r="K35" s="43">
        <f>+'[4]Tasas Bogotá'!W284</f>
        <v>22</v>
      </c>
      <c r="L35" s="18"/>
    </row>
    <row r="36" spans="1:14" ht="14.25" customHeight="1">
      <c r="A36" s="16"/>
      <c r="B36" s="11" t="str">
        <f>+'[4]Tasas Bogotá'!N285</f>
        <v>Montería</v>
      </c>
      <c r="C36" s="27">
        <f>+'[4]Tasas Bogotá'!O285</f>
        <v>2.0643942071604626</v>
      </c>
      <c r="D36" s="27">
        <f>+'[4]Tasas Bogotá'!P285</f>
        <v>2.687913918974258</v>
      </c>
      <c r="E36" s="27">
        <f>+'[4]Tasas Bogotá'!Q285</f>
        <v>14.918559723653679</v>
      </c>
      <c r="F36" s="27">
        <f>+'[4]Tasas Bogotá'!R285</f>
        <v>12.940848177501611</v>
      </c>
      <c r="G36" s="27">
        <f>+'[4]Tasas Bogotá'!S285</f>
        <v>7.7502068522990175</v>
      </c>
      <c r="H36" s="27">
        <f>+'[4]Tasas Bogotá'!T285</f>
        <v>4.61078036319328</v>
      </c>
      <c r="I36" s="27">
        <f>+'[4]Tasas Bogotá'!U285</f>
        <v>6.4290386777891753</v>
      </c>
      <c r="J36" s="34">
        <f>+'[4]Tasas Bogotá'!V285</f>
        <v>4.6593024553243723</v>
      </c>
      <c r="K36" s="43">
        <f>+'[4]Tasas Bogotá'!W285</f>
        <v>23</v>
      </c>
      <c r="L36" s="18"/>
    </row>
    <row r="37" spans="1:14">
      <c r="A37" s="16"/>
      <c r="B37" s="11" t="str">
        <f>+'[4]Tasas Bogotá'!N286</f>
        <v>San Andrés</v>
      </c>
      <c r="C37" s="27">
        <f>+'[4]Tasas Bogotá'!O286</f>
        <v>0</v>
      </c>
      <c r="D37" s="27">
        <f>+'[4]Tasas Bogotá'!P286</f>
        <v>0</v>
      </c>
      <c r="E37" s="27">
        <f>+'[4]Tasas Bogotá'!Q286</f>
        <v>14.365430796352079</v>
      </c>
      <c r="F37" s="27">
        <f>+'[4]Tasas Bogotá'!R286</f>
        <v>2.4039771179515115</v>
      </c>
      <c r="G37" s="27">
        <f>+'[4]Tasas Bogotá'!S286</f>
        <v>5.1524098101675602</v>
      </c>
      <c r="H37" s="27">
        <f>+'[4]Tasas Bogotá'!T286</f>
        <v>3.4138553200327113</v>
      </c>
      <c r="I37" s="27">
        <f>+'[4]Tasas Bogotá'!U286</f>
        <v>1.5979281320815799</v>
      </c>
      <c r="J37" s="34">
        <f>+'[4]Tasas Bogotá'!V286</f>
        <v>0</v>
      </c>
      <c r="K37" s="43">
        <f>+'[4]Tasas Bogotá'!W286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67" t="str">
        <f>+Índice!B49</f>
        <v>Fuente: Departamento Administrativo Nacional de Estadística, Gran Encuesta Integrada de Hogares (GEIH) Abril 2012.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116"/>
      <c r="L51" s="22"/>
    </row>
    <row r="52" spans="1:12">
      <c r="B52" s="23" t="s">
        <v>23</v>
      </c>
      <c r="C52" s="23"/>
      <c r="D52" s="23"/>
      <c r="E52" s="23" t="s">
        <v>21</v>
      </c>
    </row>
    <row r="53" spans="1:12">
      <c r="B53" s="23" t="s">
        <v>24</v>
      </c>
      <c r="C53" s="23"/>
      <c r="D53" s="23"/>
      <c r="E53" s="23" t="s">
        <v>22</v>
      </c>
    </row>
  </sheetData>
  <mergeCells count="3">
    <mergeCell ref="C7:K7"/>
    <mergeCell ref="C8:K8"/>
    <mergeCell ref="C10:J10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 codeName="Hoja12">
    <tabColor rgb="FF53722D"/>
  </sheetPr>
  <dimension ref="A1:O53"/>
  <sheetViews>
    <sheetView zoomScaleNormal="100" zoomScaleSheetLayoutView="100" workbookViewId="0">
      <pane ySplit="11" topLeftCell="A36" activePane="bottomLeft" state="frozen"/>
      <selection activeCell="G19" sqref="G19"/>
      <selection pane="bottomLeft" activeCell="C9" sqref="C9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4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</row>
    <row r="2" spans="1:14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</row>
    <row r="3" spans="1:14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</row>
    <row r="4" spans="1:14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</row>
    <row r="5" spans="1:14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</row>
    <row r="6" spans="1:14">
      <c r="A6" s="16"/>
      <c r="B6" s="161"/>
      <c r="C6" s="161"/>
      <c r="D6" s="161"/>
      <c r="E6" s="161"/>
      <c r="F6" s="161"/>
      <c r="G6" s="161"/>
      <c r="H6" s="10"/>
      <c r="I6" s="10"/>
      <c r="J6" s="10"/>
      <c r="K6" s="10"/>
      <c r="L6" s="18"/>
    </row>
    <row r="7" spans="1:14">
      <c r="A7" s="16"/>
      <c r="B7" s="161"/>
      <c r="C7" s="169" t="s">
        <v>113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4">
      <c r="A8" s="16"/>
      <c r="B8" s="161"/>
      <c r="C8" s="167" t="s">
        <v>170</v>
      </c>
      <c r="D8" s="167"/>
      <c r="E8" s="167"/>
      <c r="F8" s="167"/>
      <c r="G8" s="167"/>
      <c r="H8" s="167"/>
      <c r="I8" s="167"/>
      <c r="J8" s="167"/>
      <c r="K8" s="167"/>
      <c r="L8" s="18"/>
    </row>
    <row r="9" spans="1:14">
      <c r="A9" s="16"/>
      <c r="B9" s="10"/>
      <c r="C9" s="77"/>
      <c r="D9" s="77"/>
      <c r="E9" s="77"/>
      <c r="F9" s="77"/>
      <c r="G9" s="77"/>
      <c r="H9" s="77"/>
      <c r="I9" s="10"/>
      <c r="J9" s="10"/>
      <c r="K9" s="10"/>
      <c r="L9" s="18"/>
    </row>
    <row r="10" spans="1:14" ht="15.75" customHeight="1">
      <c r="A10" s="16"/>
      <c r="B10" s="11"/>
      <c r="C10" s="168" t="s">
        <v>1</v>
      </c>
      <c r="D10" s="168"/>
      <c r="E10" s="168"/>
      <c r="F10" s="168"/>
      <c r="G10" s="168"/>
      <c r="H10" s="168"/>
      <c r="I10" s="168"/>
      <c r="J10" s="168"/>
      <c r="K10" s="163" t="s">
        <v>161</v>
      </c>
      <c r="L10" s="18"/>
    </row>
    <row r="11" spans="1:14">
      <c r="A11" s="16"/>
      <c r="B11" s="11"/>
      <c r="C11" s="155">
        <f>+'Población en edad de trabajar %'!C11</f>
        <v>2005</v>
      </c>
      <c r="D11" s="162">
        <f>+'Población en edad de trabajar %'!D11</f>
        <v>2006</v>
      </c>
      <c r="E11" s="162">
        <f>+'Población en edad de trabajar %'!E11</f>
        <v>2007</v>
      </c>
      <c r="F11" s="162">
        <f>+'Población en edad de trabajar %'!F11</f>
        <v>2008</v>
      </c>
      <c r="G11" s="162">
        <f>+'Población en edad de trabajar %'!G11</f>
        <v>2009</v>
      </c>
      <c r="H11" s="162">
        <f>+'Población en edad de trabajar %'!H11</f>
        <v>2010</v>
      </c>
      <c r="I11" s="162">
        <f>+'Población en edad de trabajar %'!I11</f>
        <v>2011</v>
      </c>
      <c r="J11" s="162">
        <f>+'Población en edad de trabajar %'!J11</f>
        <v>2012</v>
      </c>
      <c r="K11" s="18"/>
      <c r="N11" s="2"/>
    </row>
    <row r="12" spans="1:14" ht="12" customHeight="1">
      <c r="A12" s="16"/>
      <c r="B12" s="11"/>
      <c r="C12" s="77"/>
      <c r="D12" s="77"/>
      <c r="E12" s="77"/>
      <c r="F12" s="77"/>
      <c r="G12" s="77"/>
      <c r="H12" s="77"/>
      <c r="I12" s="77"/>
      <c r="J12" s="77"/>
      <c r="K12" s="115"/>
      <c r="L12" s="18"/>
    </row>
    <row r="13" spans="1:14">
      <c r="A13" s="16"/>
      <c r="B13" s="11" t="str">
        <f>+'[4]Tasas Bogotá'!N294</f>
        <v>Sincelejo</v>
      </c>
      <c r="C13" s="27">
        <f>+'[4]Tasas Bogotá'!O294</f>
        <v>0</v>
      </c>
      <c r="D13" s="27">
        <f>+'[4]Tasas Bogotá'!P294</f>
        <v>0</v>
      </c>
      <c r="E13" s="27">
        <f>+'[4]Tasas Bogotá'!Q294</f>
        <v>38.834931653539023</v>
      </c>
      <c r="F13" s="27">
        <f>+'[4]Tasas Bogotá'!R294</f>
        <v>31.237398752058404</v>
      </c>
      <c r="G13" s="27">
        <f>+'[4]Tasas Bogotá'!S294</f>
        <v>34.807306091910263</v>
      </c>
      <c r="H13" s="27">
        <f>+'[4]Tasas Bogotá'!T294</f>
        <v>30.659143671574252</v>
      </c>
      <c r="I13" s="27">
        <f>+'[4]Tasas Bogotá'!U294</f>
        <v>36.366635539625477</v>
      </c>
      <c r="J13" s="34">
        <f>+'[4]Tasas Bogotá'!V294</f>
        <v>35.077054771327873</v>
      </c>
      <c r="K13" s="43">
        <f>+'[4]Tasas Bogotá'!W294</f>
        <v>1</v>
      </c>
      <c r="L13" s="18"/>
    </row>
    <row r="14" spans="1:14">
      <c r="A14" s="16"/>
      <c r="B14" s="11" t="str">
        <f>+'[4]Tasas Bogotá'!N295</f>
        <v>Pasto</v>
      </c>
      <c r="C14" s="27">
        <f>+'[4]Tasas Bogotá'!O295</f>
        <v>32.75550081352737</v>
      </c>
      <c r="D14" s="27">
        <f>+'[4]Tasas Bogotá'!P295</f>
        <v>28.497977998598522</v>
      </c>
      <c r="E14" s="27">
        <f>+'[4]Tasas Bogotá'!Q295</f>
        <v>37.913480589848966</v>
      </c>
      <c r="F14" s="27">
        <f>+'[4]Tasas Bogotá'!R295</f>
        <v>33.344595574975436</v>
      </c>
      <c r="G14" s="27">
        <f>+'[4]Tasas Bogotá'!S295</f>
        <v>26.956267577997256</v>
      </c>
      <c r="H14" s="27">
        <f>+'[4]Tasas Bogotá'!T295</f>
        <v>35.869887509654852</v>
      </c>
      <c r="I14" s="27">
        <f>+'[4]Tasas Bogotá'!U295</f>
        <v>34.416490882584725</v>
      </c>
      <c r="J14" s="34">
        <f>+'[4]Tasas Bogotá'!V295</f>
        <v>34.981961648509831</v>
      </c>
      <c r="K14" s="43">
        <f>+'[4]Tasas Bogotá'!W295</f>
        <v>2</v>
      </c>
      <c r="L14" s="18"/>
    </row>
    <row r="15" spans="1:14">
      <c r="A15" s="16"/>
      <c r="B15" s="11" t="str">
        <f>+'[4]Tasas Bogotá'!N296</f>
        <v>Riohacha</v>
      </c>
      <c r="C15" s="27">
        <f>+'[4]Tasas Bogotá'!O296</f>
        <v>0</v>
      </c>
      <c r="D15" s="27">
        <f>+'[4]Tasas Bogotá'!P296</f>
        <v>0</v>
      </c>
      <c r="E15" s="27">
        <f>+'[4]Tasas Bogotá'!Q296</f>
        <v>30.981849364013147</v>
      </c>
      <c r="F15" s="27">
        <f>+'[4]Tasas Bogotá'!R296</f>
        <v>29.281756543921343</v>
      </c>
      <c r="G15" s="27">
        <f>+'[4]Tasas Bogotá'!S296</f>
        <v>27.95823109952461</v>
      </c>
      <c r="H15" s="27">
        <f>+'[4]Tasas Bogotá'!T296</f>
        <v>36.057233976153931</v>
      </c>
      <c r="I15" s="27">
        <f>+'[4]Tasas Bogotá'!U296</f>
        <v>38.328219320939368</v>
      </c>
      <c r="J15" s="34">
        <f>+'[4]Tasas Bogotá'!V296</f>
        <v>34.023848763936023</v>
      </c>
      <c r="K15" s="43">
        <f>+'[4]Tasas Bogotá'!W296</f>
        <v>3</v>
      </c>
      <c r="L15" s="18"/>
    </row>
    <row r="16" spans="1:14">
      <c r="A16" s="16"/>
      <c r="B16" s="11" t="str">
        <f>+'[4]Tasas Bogotá'!N297</f>
        <v>Santa Marta</v>
      </c>
      <c r="C16" s="27">
        <f>+'[4]Tasas Bogotá'!O297</f>
        <v>0</v>
      </c>
      <c r="D16" s="27">
        <f>+'[4]Tasas Bogotá'!P297</f>
        <v>0</v>
      </c>
      <c r="E16" s="27">
        <f>+'[4]Tasas Bogotá'!Q297</f>
        <v>30.073035520488077</v>
      </c>
      <c r="F16" s="27">
        <f>+'[4]Tasas Bogotá'!R297</f>
        <v>17.249643471545145</v>
      </c>
      <c r="G16" s="27">
        <f>+'[4]Tasas Bogotá'!S297</f>
        <v>26.347866081032301</v>
      </c>
      <c r="H16" s="27">
        <f>+'[4]Tasas Bogotá'!T297</f>
        <v>27.665913330463482</v>
      </c>
      <c r="I16" s="27">
        <f>+'[4]Tasas Bogotá'!U297</f>
        <v>20.046916972398993</v>
      </c>
      <c r="J16" s="34">
        <f>+'[4]Tasas Bogotá'!V297</f>
        <v>30.012789958820584</v>
      </c>
      <c r="K16" s="43">
        <f>+'[4]Tasas Bogotá'!W297</f>
        <v>4</v>
      </c>
      <c r="L16" s="18"/>
    </row>
    <row r="17" spans="1:15">
      <c r="A17" s="16"/>
      <c r="B17" s="11" t="str">
        <f>+'[4]Tasas Bogotá'!N298</f>
        <v>Neiva</v>
      </c>
      <c r="C17" s="27">
        <f>+'[4]Tasas Bogotá'!O298</f>
        <v>0</v>
      </c>
      <c r="D17" s="27">
        <f>+'[4]Tasas Bogotá'!P298</f>
        <v>0</v>
      </c>
      <c r="E17" s="27">
        <f>+'[4]Tasas Bogotá'!Q298</f>
        <v>32.60277516118483</v>
      </c>
      <c r="F17" s="27">
        <f>+'[4]Tasas Bogotá'!R298</f>
        <v>34.053867179481642</v>
      </c>
      <c r="G17" s="27">
        <f>+'[4]Tasas Bogotá'!S298</f>
        <v>28.221549891978288</v>
      </c>
      <c r="H17" s="27">
        <f>+'[4]Tasas Bogotá'!T298</f>
        <v>31.188313587369322</v>
      </c>
      <c r="I17" s="27">
        <f>+'[4]Tasas Bogotá'!U298</f>
        <v>28.896039929073357</v>
      </c>
      <c r="J17" s="34">
        <f>+'[4]Tasas Bogotá'!V298</f>
        <v>29.658506190705904</v>
      </c>
      <c r="K17" s="43">
        <f>+'[4]Tasas Bogotá'!W298</f>
        <v>5</v>
      </c>
      <c r="L17" s="18"/>
    </row>
    <row r="18" spans="1:15">
      <c r="A18" s="16"/>
      <c r="B18" s="11" t="str">
        <f>+'[4]Tasas Bogotá'!N299</f>
        <v>Ibagué</v>
      </c>
      <c r="C18" s="27">
        <f>+'[4]Tasas Bogotá'!O299</f>
        <v>29.753748901395848</v>
      </c>
      <c r="D18" s="27">
        <f>+'[4]Tasas Bogotá'!P299</f>
        <v>26.268827366694371</v>
      </c>
      <c r="E18" s="27">
        <f>+'[4]Tasas Bogotá'!Q299</f>
        <v>31.749783049274306</v>
      </c>
      <c r="F18" s="27">
        <f>+'[4]Tasas Bogotá'!R299</f>
        <v>30.825645721164761</v>
      </c>
      <c r="G18" s="27">
        <f>+'[4]Tasas Bogotá'!S299</f>
        <v>22.086727883278414</v>
      </c>
      <c r="H18" s="27">
        <f>+'[4]Tasas Bogotá'!T299</f>
        <v>30.020627179130631</v>
      </c>
      <c r="I18" s="27">
        <f>+'[4]Tasas Bogotá'!U299</f>
        <v>30.416544036382419</v>
      </c>
      <c r="J18" s="34">
        <f>+'[4]Tasas Bogotá'!V299</f>
        <v>28.139130769869936</v>
      </c>
      <c r="K18" s="43">
        <f>+'[4]Tasas Bogotá'!W299</f>
        <v>6</v>
      </c>
      <c r="L18" s="18"/>
    </row>
    <row r="19" spans="1:15">
      <c r="A19" s="16"/>
      <c r="B19" s="12" t="str">
        <f>+'[4]Tasas Bogotá'!N300</f>
        <v>Colombia</v>
      </c>
      <c r="C19" s="28">
        <f>+'[4]Tasas Bogotá'!O300</f>
        <v>24.802999952109559</v>
      </c>
      <c r="D19" s="28">
        <f>+'[4]Tasas Bogotá'!P300</f>
        <v>25.225092712458206</v>
      </c>
      <c r="E19" s="28">
        <f>+'[4]Tasas Bogotá'!Q300</f>
        <v>29.601981313450782</v>
      </c>
      <c r="F19" s="28">
        <f>+'[4]Tasas Bogotá'!R300</f>
        <v>27.622357906666402</v>
      </c>
      <c r="G19" s="28">
        <f>+'[4]Tasas Bogotá'!S300</f>
        <v>25.6504819623133</v>
      </c>
      <c r="H19" s="28">
        <f>+'[4]Tasas Bogotá'!T300</f>
        <v>27.549349995884519</v>
      </c>
      <c r="I19" s="28">
        <f>+'[4]Tasas Bogotá'!U300</f>
        <v>27.485615777590628</v>
      </c>
      <c r="J19" s="48">
        <f>+'[4]Tasas Bogotá'!V300</f>
        <v>27.263465649463082</v>
      </c>
      <c r="K19" s="43" t="str">
        <f>+'[4]Tasas Bogotá'!W300</f>
        <v/>
      </c>
      <c r="L19" s="18"/>
    </row>
    <row r="20" spans="1:15">
      <c r="A20" s="16"/>
      <c r="B20" s="11" t="str">
        <f>+'[4]Tasas Bogotá'!N301</f>
        <v>Bucaramanga</v>
      </c>
      <c r="C20" s="27">
        <f>+'[4]Tasas Bogotá'!O301</f>
        <v>25.525769742032402</v>
      </c>
      <c r="D20" s="27">
        <f>+'[4]Tasas Bogotá'!P301</f>
        <v>26.855428745711652</v>
      </c>
      <c r="E20" s="27">
        <f>+'[4]Tasas Bogotá'!Q301</f>
        <v>23.627189076877414</v>
      </c>
      <c r="F20" s="27">
        <f>+'[4]Tasas Bogotá'!R301</f>
        <v>17.780334899475527</v>
      </c>
      <c r="G20" s="27">
        <f>+'[4]Tasas Bogotá'!S301</f>
        <v>27.804046341830084</v>
      </c>
      <c r="H20" s="27">
        <f>+'[4]Tasas Bogotá'!T301</f>
        <v>34.424955841003751</v>
      </c>
      <c r="I20" s="27">
        <f>+'[4]Tasas Bogotá'!U301</f>
        <v>29.053609381598218</v>
      </c>
      <c r="J20" s="34">
        <f>+'[4]Tasas Bogotá'!V301</f>
        <v>26.985156713075032</v>
      </c>
      <c r="K20" s="43">
        <f>+'[4]Tasas Bogotá'!W301</f>
        <v>7</v>
      </c>
      <c r="L20" s="18"/>
    </row>
    <row r="21" spans="1:15">
      <c r="A21" s="16"/>
      <c r="B21" s="12" t="str">
        <f>+'[4]Tasas Bogotá'!N302</f>
        <v>Bogotá</v>
      </c>
      <c r="C21" s="48">
        <f>+'[4]Tasas Bogotá'!O302</f>
        <v>22.047994779036483</v>
      </c>
      <c r="D21" s="48">
        <f>+'[4]Tasas Bogotá'!P302</f>
        <v>24.87366422182329</v>
      </c>
      <c r="E21" s="48">
        <f>+'[4]Tasas Bogotá'!Q302</f>
        <v>24.321664823814697</v>
      </c>
      <c r="F21" s="48">
        <f>+'[4]Tasas Bogotá'!R302</f>
        <v>27.887770561353019</v>
      </c>
      <c r="G21" s="48">
        <f>+'[4]Tasas Bogotá'!S302</f>
        <v>20.401263363470129</v>
      </c>
      <c r="H21" s="48">
        <f>+'[4]Tasas Bogotá'!T302</f>
        <v>25.100379179255427</v>
      </c>
      <c r="I21" s="48">
        <f>+'[4]Tasas Bogotá'!U302</f>
        <v>28.151584287222022</v>
      </c>
      <c r="J21" s="48">
        <f>+'[4]Tasas Bogotá'!V302</f>
        <v>26.823706480202748</v>
      </c>
      <c r="K21" s="98">
        <f>+'[4]Tasas Bogotá'!W302</f>
        <v>8</v>
      </c>
      <c r="L21" s="18"/>
    </row>
    <row r="22" spans="1:15">
      <c r="A22" s="16"/>
      <c r="B22" s="11" t="str">
        <f>+'[4]Tasas Bogotá'!N303</f>
        <v>Popayán</v>
      </c>
      <c r="C22" s="27">
        <f>+'[4]Tasas Bogotá'!O303</f>
        <v>0</v>
      </c>
      <c r="D22" s="27">
        <f>+'[4]Tasas Bogotá'!P303</f>
        <v>0</v>
      </c>
      <c r="E22" s="27">
        <f>+'[4]Tasas Bogotá'!Q303</f>
        <v>39.188070394722004</v>
      </c>
      <c r="F22" s="27">
        <f>+'[4]Tasas Bogotá'!R303</f>
        <v>37.321505345524379</v>
      </c>
      <c r="G22" s="27">
        <f>+'[4]Tasas Bogotá'!S303</f>
        <v>28.100675091293486</v>
      </c>
      <c r="H22" s="27">
        <f>+'[4]Tasas Bogotá'!T303</f>
        <v>29.859871721338919</v>
      </c>
      <c r="I22" s="27">
        <f>+'[4]Tasas Bogotá'!U303</f>
        <v>27.381672885389431</v>
      </c>
      <c r="J22" s="34">
        <f>+'[4]Tasas Bogotá'!V303</f>
        <v>26.116701890912147</v>
      </c>
      <c r="K22" s="43">
        <f>+'[4]Tasas Bogotá'!W303</f>
        <v>9</v>
      </c>
      <c r="L22" s="18"/>
    </row>
    <row r="23" spans="1:15">
      <c r="A23" s="16"/>
      <c r="B23" s="11" t="str">
        <f>+'[4]Tasas Bogotá'!N304</f>
        <v>Cali</v>
      </c>
      <c r="C23" s="27">
        <f>+'[4]Tasas Bogotá'!O304</f>
        <v>25.751724952266557</v>
      </c>
      <c r="D23" s="27">
        <f>+'[4]Tasas Bogotá'!P304</f>
        <v>26.907707131360493</v>
      </c>
      <c r="E23" s="27">
        <f>+'[4]Tasas Bogotá'!Q304</f>
        <v>35.31136286627676</v>
      </c>
      <c r="F23" s="27">
        <f>+'[4]Tasas Bogotá'!R304</f>
        <v>31.434704303698783</v>
      </c>
      <c r="G23" s="27">
        <f>+'[4]Tasas Bogotá'!S304</f>
        <v>30.553255353727433</v>
      </c>
      <c r="H23" s="27">
        <f>+'[4]Tasas Bogotá'!T304</f>
        <v>32.563865181072956</v>
      </c>
      <c r="I23" s="27">
        <f>+'[4]Tasas Bogotá'!U304</f>
        <v>26.185469184638681</v>
      </c>
      <c r="J23" s="34">
        <f>+'[4]Tasas Bogotá'!V304</f>
        <v>26.106404948486151</v>
      </c>
      <c r="K23" s="43">
        <f>+'[4]Tasas Bogotá'!W304</f>
        <v>10</v>
      </c>
      <c r="L23" s="18"/>
      <c r="N23" s="23"/>
      <c r="O23" s="32"/>
    </row>
    <row r="24" spans="1:15">
      <c r="A24" s="16"/>
      <c r="B24" s="11" t="str">
        <f>+'[4]Tasas Bogotá'!N305</f>
        <v>Medellín</v>
      </c>
      <c r="C24" s="27">
        <f>+'[4]Tasas Bogotá'!O305</f>
        <v>20.617929775245042</v>
      </c>
      <c r="D24" s="27">
        <f>+'[4]Tasas Bogotá'!P305</f>
        <v>19.207771679330591</v>
      </c>
      <c r="E24" s="27">
        <f>+'[4]Tasas Bogotá'!Q305</f>
        <v>22.179676065187095</v>
      </c>
      <c r="F24" s="27">
        <f>+'[4]Tasas Bogotá'!R305</f>
        <v>22.191212735104568</v>
      </c>
      <c r="G24" s="27">
        <f>+'[4]Tasas Bogotá'!S305</f>
        <v>23.944221609889787</v>
      </c>
      <c r="H24" s="27">
        <f>+'[4]Tasas Bogotá'!T305</f>
        <v>21.933388489056156</v>
      </c>
      <c r="I24" s="27">
        <f>+'[4]Tasas Bogotá'!U305</f>
        <v>23.694476061154209</v>
      </c>
      <c r="J24" s="34">
        <f>+'[4]Tasas Bogotá'!V305</f>
        <v>24.86183121088462</v>
      </c>
      <c r="K24" s="43">
        <f>+'[4]Tasas Bogotá'!W305</f>
        <v>11</v>
      </c>
      <c r="L24" s="18"/>
      <c r="N24" s="23"/>
      <c r="O24" s="32"/>
    </row>
    <row r="25" spans="1:15">
      <c r="A25" s="16"/>
      <c r="B25" s="11" t="str">
        <f>+'[4]Tasas Bogotá'!N306</f>
        <v>Cúcuta</v>
      </c>
      <c r="C25" s="27">
        <f>+'[4]Tasas Bogotá'!O306</f>
        <v>26.602186806140072</v>
      </c>
      <c r="D25" s="27">
        <f>+'[4]Tasas Bogotá'!P306</f>
        <v>27.35677456461784</v>
      </c>
      <c r="E25" s="27">
        <f>+'[4]Tasas Bogotá'!Q306</f>
        <v>32.609345786787159</v>
      </c>
      <c r="F25" s="27">
        <f>+'[4]Tasas Bogotá'!R306</f>
        <v>24.977867612297803</v>
      </c>
      <c r="G25" s="27">
        <f>+'[4]Tasas Bogotá'!S306</f>
        <v>26.89897100093545</v>
      </c>
      <c r="H25" s="27">
        <f>+'[4]Tasas Bogotá'!T306</f>
        <v>27.164977946448616</v>
      </c>
      <c r="I25" s="27">
        <f>+'[4]Tasas Bogotá'!U306</f>
        <v>26.477684775286715</v>
      </c>
      <c r="J25" s="34">
        <f>+'[4]Tasas Bogotá'!V306</f>
        <v>23.5767775183187</v>
      </c>
      <c r="K25" s="43">
        <f>+'[4]Tasas Bogotá'!W306</f>
        <v>12</v>
      </c>
      <c r="L25" s="18"/>
    </row>
    <row r="26" spans="1:15">
      <c r="A26" s="16"/>
      <c r="B26" s="11" t="str">
        <f>+'[4]Tasas Bogotá'!N307</f>
        <v>Armenia</v>
      </c>
      <c r="C26" s="27">
        <f>+'[4]Tasas Bogotá'!O307</f>
        <v>0</v>
      </c>
      <c r="D26" s="27">
        <f>+'[4]Tasas Bogotá'!P307</f>
        <v>0</v>
      </c>
      <c r="E26" s="27">
        <f>+'[4]Tasas Bogotá'!Q307</f>
        <v>29.638523322497672</v>
      </c>
      <c r="F26" s="27">
        <f>+'[4]Tasas Bogotá'!R307</f>
        <v>28.231890574026053</v>
      </c>
      <c r="G26" s="27">
        <f>+'[4]Tasas Bogotá'!S307</f>
        <v>18.358182880290876</v>
      </c>
      <c r="H26" s="27">
        <f>+'[4]Tasas Bogotá'!T307</f>
        <v>22.741592717753214</v>
      </c>
      <c r="I26" s="27">
        <f>+'[4]Tasas Bogotá'!U307</f>
        <v>21.26979875576766</v>
      </c>
      <c r="J26" s="34">
        <f>+'[4]Tasas Bogotá'!V307</f>
        <v>22.974350768105335</v>
      </c>
      <c r="K26" s="43">
        <f>+'[4]Tasas Bogotá'!W307</f>
        <v>13</v>
      </c>
      <c r="L26" s="18"/>
    </row>
    <row r="27" spans="1:15">
      <c r="A27" s="16"/>
      <c r="B27" s="11" t="str">
        <f>+'[4]Tasas Bogotá'!N308</f>
        <v>Pereira</v>
      </c>
      <c r="C27" s="27">
        <f>+'[4]Tasas Bogotá'!O308</f>
        <v>27.149625932195526</v>
      </c>
      <c r="D27" s="27">
        <f>+'[4]Tasas Bogotá'!P308</f>
        <v>25.264611831070926</v>
      </c>
      <c r="E27" s="27">
        <f>+'[4]Tasas Bogotá'!Q308</f>
        <v>20.473861952556675</v>
      </c>
      <c r="F27" s="27">
        <f>+'[4]Tasas Bogotá'!R308</f>
        <v>21.659754987118102</v>
      </c>
      <c r="G27" s="27">
        <f>+'[4]Tasas Bogotá'!S308</f>
        <v>21.675859212860779</v>
      </c>
      <c r="H27" s="27">
        <f>+'[4]Tasas Bogotá'!T308</f>
        <v>24.101986592588499</v>
      </c>
      <c r="I27" s="27">
        <f>+'[4]Tasas Bogotá'!U308</f>
        <v>26.387685136534127</v>
      </c>
      <c r="J27" s="34">
        <f>+'[4]Tasas Bogotá'!V308</f>
        <v>22.629150257906293</v>
      </c>
      <c r="K27" s="43">
        <f>+'[4]Tasas Bogotá'!W308</f>
        <v>14</v>
      </c>
      <c r="L27" s="18"/>
    </row>
    <row r="28" spans="1:15">
      <c r="A28" s="16"/>
      <c r="B28" s="11" t="str">
        <f>+'[4]Tasas Bogotá'!N309</f>
        <v>Manizales</v>
      </c>
      <c r="C28" s="27">
        <f>+'[4]Tasas Bogotá'!O309</f>
        <v>20.459906297377977</v>
      </c>
      <c r="D28" s="27">
        <f>+'[4]Tasas Bogotá'!P309</f>
        <v>23.565415689830992</v>
      </c>
      <c r="E28" s="27">
        <f>+'[4]Tasas Bogotá'!Q309</f>
        <v>24.187045970736179</v>
      </c>
      <c r="F28" s="27">
        <f>+'[4]Tasas Bogotá'!R309</f>
        <v>18.848816726107106</v>
      </c>
      <c r="G28" s="27">
        <f>+'[4]Tasas Bogotá'!S309</f>
        <v>17.053593390534342</v>
      </c>
      <c r="H28" s="27">
        <f>+'[4]Tasas Bogotá'!T309</f>
        <v>20.832974875859009</v>
      </c>
      <c r="I28" s="27">
        <f>+'[4]Tasas Bogotá'!U309</f>
        <v>19.326416530577344</v>
      </c>
      <c r="J28" s="34">
        <f>+'[4]Tasas Bogotá'!V309</f>
        <v>22.48879918039054</v>
      </c>
      <c r="K28" s="43">
        <f>+'[4]Tasas Bogotá'!W309</f>
        <v>15</v>
      </c>
      <c r="L28" s="18"/>
    </row>
    <row r="29" spans="1:15">
      <c r="A29" s="16"/>
      <c r="B29" s="11" t="str">
        <f>+'[4]Tasas Bogotá'!N310</f>
        <v>Valledupar</v>
      </c>
      <c r="C29" s="27">
        <f>+'[4]Tasas Bogotá'!O310</f>
        <v>0</v>
      </c>
      <c r="D29" s="27">
        <f>+'[4]Tasas Bogotá'!P310</f>
        <v>0</v>
      </c>
      <c r="E29" s="27">
        <f>+'[4]Tasas Bogotá'!Q310</f>
        <v>36.250328610352888</v>
      </c>
      <c r="F29" s="27">
        <f>+'[4]Tasas Bogotá'!R310</f>
        <v>29.184836194716347</v>
      </c>
      <c r="G29" s="27">
        <f>+'[4]Tasas Bogotá'!S310</f>
        <v>19.301966833783265</v>
      </c>
      <c r="H29" s="27">
        <f>+'[4]Tasas Bogotá'!T310</f>
        <v>22.350674373795762</v>
      </c>
      <c r="I29" s="27">
        <f>+'[4]Tasas Bogotá'!U310</f>
        <v>26.721107329739525</v>
      </c>
      <c r="J29" s="34">
        <f>+'[4]Tasas Bogotá'!V310</f>
        <v>20.683829587959476</v>
      </c>
      <c r="K29" s="43">
        <f>+'[4]Tasas Bogotá'!W310</f>
        <v>16</v>
      </c>
      <c r="L29" s="18"/>
    </row>
    <row r="30" spans="1:15">
      <c r="A30" s="16"/>
      <c r="B30" s="11" t="str">
        <f>+'[4]Tasas Bogotá'!N311</f>
        <v>Villavicencio</v>
      </c>
      <c r="C30" s="27">
        <f>+'[4]Tasas Bogotá'!O311</f>
        <v>26.504547666994345</v>
      </c>
      <c r="D30" s="27">
        <f>+'[4]Tasas Bogotá'!P311</f>
        <v>21.011625258114535</v>
      </c>
      <c r="E30" s="27">
        <f>+'[4]Tasas Bogotá'!Q311</f>
        <v>28.265145193131307</v>
      </c>
      <c r="F30" s="27">
        <f>+'[4]Tasas Bogotá'!R311</f>
        <v>26.984350986732846</v>
      </c>
      <c r="G30" s="27">
        <f>+'[4]Tasas Bogotá'!S311</f>
        <v>23.267912525399584</v>
      </c>
      <c r="H30" s="27">
        <f>+'[4]Tasas Bogotá'!T311</f>
        <v>25.726023855240541</v>
      </c>
      <c r="I30" s="27">
        <f>+'[4]Tasas Bogotá'!U311</f>
        <v>20.855060323573145</v>
      </c>
      <c r="J30" s="34">
        <f>+'[4]Tasas Bogotá'!V311</f>
        <v>20.598878521646348</v>
      </c>
      <c r="K30" s="43">
        <f>+'[4]Tasas Bogotá'!W311</f>
        <v>17</v>
      </c>
      <c r="L30" s="18"/>
    </row>
    <row r="31" spans="1:15">
      <c r="A31" s="16"/>
      <c r="B31" s="11" t="str">
        <f>+'[4]Tasas Bogotá'!N312</f>
        <v>Tunja</v>
      </c>
      <c r="C31" s="27">
        <f>+'[4]Tasas Bogotá'!O312</f>
        <v>0</v>
      </c>
      <c r="D31" s="27">
        <f>+'[4]Tasas Bogotá'!P312</f>
        <v>0</v>
      </c>
      <c r="E31" s="27">
        <f>+'[4]Tasas Bogotá'!Q312</f>
        <v>31.534578106634299</v>
      </c>
      <c r="F31" s="27">
        <f>+'[4]Tasas Bogotá'!R312</f>
        <v>18.437679494543367</v>
      </c>
      <c r="G31" s="27">
        <f>+'[4]Tasas Bogotá'!S312</f>
        <v>16.919128994041451</v>
      </c>
      <c r="H31" s="27">
        <f>+'[4]Tasas Bogotá'!T312</f>
        <v>8.2886592653660998</v>
      </c>
      <c r="I31" s="27">
        <f>+'[4]Tasas Bogotá'!U312</f>
        <v>22.103201399170395</v>
      </c>
      <c r="J31" s="34">
        <f>+'[4]Tasas Bogotá'!V312</f>
        <v>19.592240267177868</v>
      </c>
      <c r="K31" s="43">
        <f>+'[4]Tasas Bogotá'!W312</f>
        <v>18</v>
      </c>
      <c r="L31" s="18"/>
    </row>
    <row r="32" spans="1:15">
      <c r="A32" s="16"/>
      <c r="B32" s="11" t="str">
        <f>+'[4]Tasas Bogotá'!N313</f>
        <v>Montería</v>
      </c>
      <c r="C32" s="27">
        <f>+'[4]Tasas Bogotá'!O313</f>
        <v>31.525780775049135</v>
      </c>
      <c r="D32" s="27">
        <f>+'[4]Tasas Bogotá'!P313</f>
        <v>34.172585678580006</v>
      </c>
      <c r="E32" s="27">
        <f>+'[4]Tasas Bogotá'!Q313</f>
        <v>35.634179973363075</v>
      </c>
      <c r="F32" s="27">
        <f>+'[4]Tasas Bogotá'!R313</f>
        <v>24.491064934950796</v>
      </c>
      <c r="G32" s="27">
        <f>+'[4]Tasas Bogotá'!S313</f>
        <v>28.666773610712415</v>
      </c>
      <c r="H32" s="27">
        <f>+'[4]Tasas Bogotá'!T313</f>
        <v>19.352707916929425</v>
      </c>
      <c r="I32" s="27">
        <f>+'[4]Tasas Bogotá'!U313</f>
        <v>25.39817114985939</v>
      </c>
      <c r="J32" s="34">
        <f>+'[4]Tasas Bogotá'!V313</f>
        <v>17.652965944926972</v>
      </c>
      <c r="K32" s="43">
        <f>+'[4]Tasas Bogotá'!W313</f>
        <v>19</v>
      </c>
      <c r="L32" s="18"/>
    </row>
    <row r="33" spans="1:14">
      <c r="A33" s="16"/>
      <c r="B33" s="11" t="str">
        <f>+'[4]Tasas Bogotá'!N314</f>
        <v>Cartagena</v>
      </c>
      <c r="C33" s="27">
        <f>+'[4]Tasas Bogotá'!O314</f>
        <v>23.631763351271751</v>
      </c>
      <c r="D33" s="27">
        <f>+'[4]Tasas Bogotá'!P314</f>
        <v>23.021900142483748</v>
      </c>
      <c r="E33" s="27">
        <f>+'[4]Tasas Bogotá'!Q314</f>
        <v>25.922679297593771</v>
      </c>
      <c r="F33" s="27">
        <f>+'[4]Tasas Bogotá'!R314</f>
        <v>15.238612114779382</v>
      </c>
      <c r="G33" s="27">
        <f>+'[4]Tasas Bogotá'!S314</f>
        <v>28.198134909156032</v>
      </c>
      <c r="H33" s="27">
        <f>+'[4]Tasas Bogotá'!T314</f>
        <v>27.036181560845961</v>
      </c>
      <c r="I33" s="27">
        <f>+'[4]Tasas Bogotá'!U314</f>
        <v>19.737537410094934</v>
      </c>
      <c r="J33" s="34">
        <f>+'[4]Tasas Bogotá'!V314</f>
        <v>16.741876055434197</v>
      </c>
      <c r="K33" s="43">
        <f>+'[4]Tasas Bogotá'!W314</f>
        <v>20</v>
      </c>
      <c r="L33" s="18"/>
    </row>
    <row r="34" spans="1:14">
      <c r="A34" s="16"/>
      <c r="B34" s="11" t="str">
        <f>+'[4]Tasas Bogotá'!N315</f>
        <v>Barranquilla</v>
      </c>
      <c r="C34" s="27">
        <f>+'[4]Tasas Bogotá'!O315</f>
        <v>25.951547110075225</v>
      </c>
      <c r="D34" s="27">
        <f>+'[4]Tasas Bogotá'!P315</f>
        <v>18.975918993789776</v>
      </c>
      <c r="E34" s="27">
        <f>+'[4]Tasas Bogotá'!Q315</f>
        <v>26.903720777413675</v>
      </c>
      <c r="F34" s="27">
        <f>+'[4]Tasas Bogotá'!R315</f>
        <v>17.588005584896045</v>
      </c>
      <c r="G34" s="27">
        <f>+'[4]Tasas Bogotá'!S315</f>
        <v>15.444302938469692</v>
      </c>
      <c r="H34" s="27">
        <f>+'[4]Tasas Bogotá'!T315</f>
        <v>18.081748594333984</v>
      </c>
      <c r="I34" s="27">
        <f>+'[4]Tasas Bogotá'!U315</f>
        <v>19.357949497735603</v>
      </c>
      <c r="J34" s="34">
        <f>+'[4]Tasas Bogotá'!V315</f>
        <v>15.086848573719955</v>
      </c>
      <c r="K34" s="43">
        <f>+'[4]Tasas Bogotá'!W315</f>
        <v>21</v>
      </c>
      <c r="L34" s="18"/>
    </row>
    <row r="35" spans="1:14">
      <c r="A35" s="16"/>
      <c r="B35" s="11" t="str">
        <f>+'[4]Tasas Bogotá'!N316</f>
        <v>Florencia</v>
      </c>
      <c r="C35" s="27">
        <f>+'[4]Tasas Bogotá'!O316</f>
        <v>0</v>
      </c>
      <c r="D35" s="27">
        <f>+'[4]Tasas Bogotá'!P316</f>
        <v>0</v>
      </c>
      <c r="E35" s="27">
        <f>+'[4]Tasas Bogotá'!Q316</f>
        <v>37.452272879999512</v>
      </c>
      <c r="F35" s="27">
        <f>+'[4]Tasas Bogotá'!R316</f>
        <v>27.68591835882258</v>
      </c>
      <c r="G35" s="27">
        <f>+'[4]Tasas Bogotá'!S316</f>
        <v>14.673580705916889</v>
      </c>
      <c r="H35" s="27">
        <f>+'[4]Tasas Bogotá'!T316</f>
        <v>23.112345757280604</v>
      </c>
      <c r="I35" s="27">
        <f>+'[4]Tasas Bogotá'!U316</f>
        <v>18.840753630145205</v>
      </c>
      <c r="J35" s="34">
        <f>+'[4]Tasas Bogotá'!V316</f>
        <v>14.595970981227971</v>
      </c>
      <c r="K35" s="43">
        <f>+'[4]Tasas Bogotá'!W316</f>
        <v>22</v>
      </c>
      <c r="L35" s="18"/>
    </row>
    <row r="36" spans="1:14" ht="14.25" customHeight="1">
      <c r="A36" s="16"/>
      <c r="B36" s="11" t="str">
        <f>+'[4]Tasas Bogotá'!N317</f>
        <v>Quibdó</v>
      </c>
      <c r="C36" s="27">
        <f>+'[4]Tasas Bogotá'!O317</f>
        <v>0</v>
      </c>
      <c r="D36" s="27">
        <f>+'[4]Tasas Bogotá'!P317</f>
        <v>0</v>
      </c>
      <c r="E36" s="27">
        <f>+'[4]Tasas Bogotá'!Q317</f>
        <v>31.67096061832904</v>
      </c>
      <c r="F36" s="27">
        <f>+'[4]Tasas Bogotá'!R317</f>
        <v>11.793380574612048</v>
      </c>
      <c r="G36" s="27">
        <f>+'[4]Tasas Bogotá'!S317</f>
        <v>22.163048609788216</v>
      </c>
      <c r="H36" s="27">
        <f>+'[4]Tasas Bogotá'!T317</f>
        <v>18.446328852119958</v>
      </c>
      <c r="I36" s="27">
        <f>+'[4]Tasas Bogotá'!U317</f>
        <v>19.048896688251883</v>
      </c>
      <c r="J36" s="34">
        <f>+'[4]Tasas Bogotá'!V317</f>
        <v>12.09088592032864</v>
      </c>
      <c r="K36" s="43">
        <f>+'[4]Tasas Bogotá'!W317</f>
        <v>23</v>
      </c>
      <c r="L36" s="18"/>
    </row>
    <row r="37" spans="1:14">
      <c r="A37" s="16"/>
      <c r="B37" s="11" t="str">
        <f>+'[4]Tasas Bogotá'!N318</f>
        <v>San Andrés</v>
      </c>
      <c r="C37" s="27">
        <f>+'[4]Tasas Bogotá'!O318</f>
        <v>0</v>
      </c>
      <c r="D37" s="27">
        <f>+'[4]Tasas Bogotá'!P318</f>
        <v>0</v>
      </c>
      <c r="E37" s="27">
        <f>+'[4]Tasas Bogotá'!Q318</f>
        <v>18.254882636276566</v>
      </c>
      <c r="F37" s="27">
        <f>+'[4]Tasas Bogotá'!R318</f>
        <v>6.8659765731408351</v>
      </c>
      <c r="G37" s="27">
        <f>+'[4]Tasas Bogotá'!S318</f>
        <v>9.2442959624996757</v>
      </c>
      <c r="H37" s="27">
        <f>+'[4]Tasas Bogotá'!T318</f>
        <v>5.4089487142875692</v>
      </c>
      <c r="I37" s="27">
        <f>+'[4]Tasas Bogotá'!U318</f>
        <v>3.3111039171252834</v>
      </c>
      <c r="J37" s="34">
        <f>+'[4]Tasas Bogotá'!V318</f>
        <v>0</v>
      </c>
      <c r="K37" s="43">
        <f>+'[4]Tasas Bogotá'!W318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67" t="str">
        <f>+Índice!B49</f>
        <v>Fuente: Departamento Administrativo Nacional de Estadística, Gran Encuesta Integrada de Hogares (GEIH) Abril 2012.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116"/>
      <c r="L51" s="22"/>
    </row>
    <row r="52" spans="1:12">
      <c r="B52" s="23" t="s">
        <v>23</v>
      </c>
      <c r="C52" s="23"/>
      <c r="D52" s="23"/>
      <c r="E52" s="23" t="s">
        <v>21</v>
      </c>
    </row>
    <row r="53" spans="1:12">
      <c r="B53" s="23" t="s">
        <v>24</v>
      </c>
      <c r="C53" s="23"/>
      <c r="D53" s="23"/>
      <c r="E53" s="23" t="s">
        <v>22</v>
      </c>
    </row>
  </sheetData>
  <mergeCells count="3">
    <mergeCell ref="C7:K7"/>
    <mergeCell ref="C8:K8"/>
    <mergeCell ref="C10:J10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 codeName="Hoja13">
    <tabColor rgb="FF53722D"/>
  </sheetPr>
  <dimension ref="A1:O53"/>
  <sheetViews>
    <sheetView zoomScaleNormal="100" zoomScaleSheetLayoutView="100" workbookViewId="0">
      <pane ySplit="11" topLeftCell="A15" activePane="bottomLeft" state="frozen"/>
      <selection activeCell="G19" sqref="G19"/>
      <selection pane="bottomLeft" activeCell="G16" sqref="G16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4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</row>
    <row r="2" spans="1:14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</row>
    <row r="3" spans="1:14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</row>
    <row r="4" spans="1:14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</row>
    <row r="5" spans="1:14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</row>
    <row r="6" spans="1:14">
      <c r="A6" s="16"/>
      <c r="B6" s="161"/>
      <c r="C6" s="161"/>
      <c r="D6" s="161"/>
      <c r="E6" s="161"/>
      <c r="F6" s="161"/>
      <c r="G6" s="161"/>
      <c r="H6" s="10"/>
      <c r="I6" s="10"/>
      <c r="J6" s="10"/>
      <c r="K6" s="10"/>
      <c r="L6" s="18"/>
    </row>
    <row r="7" spans="1:14">
      <c r="A7" s="16"/>
      <c r="B7" s="161"/>
      <c r="C7" s="169" t="s">
        <v>18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4">
      <c r="A8" s="16"/>
      <c r="B8" s="161"/>
      <c r="C8" s="167" t="s">
        <v>170</v>
      </c>
      <c r="D8" s="167"/>
      <c r="E8" s="167"/>
      <c r="F8" s="167"/>
      <c r="G8" s="167"/>
      <c r="H8" s="167"/>
      <c r="I8" s="167"/>
      <c r="J8" s="167"/>
      <c r="K8" s="167"/>
      <c r="L8" s="18"/>
    </row>
    <row r="9" spans="1:14">
      <c r="A9" s="16"/>
      <c r="B9" s="10"/>
      <c r="C9" s="77"/>
      <c r="D9" s="77"/>
      <c r="E9" s="77"/>
      <c r="F9" s="77"/>
      <c r="G9" s="77"/>
      <c r="H9" s="77"/>
      <c r="I9" s="10"/>
      <c r="J9" s="10"/>
      <c r="K9" s="10"/>
      <c r="L9" s="18"/>
    </row>
    <row r="10" spans="1:14" ht="15.75" customHeight="1">
      <c r="A10" s="16"/>
      <c r="B10" s="11"/>
      <c r="C10" s="168" t="s">
        <v>1</v>
      </c>
      <c r="D10" s="168"/>
      <c r="E10" s="168"/>
      <c r="F10" s="168"/>
      <c r="G10" s="168"/>
      <c r="H10" s="168"/>
      <c r="I10" s="168"/>
      <c r="J10" s="168"/>
      <c r="K10" s="163" t="s">
        <v>161</v>
      </c>
      <c r="L10" s="18"/>
    </row>
    <row r="11" spans="1:14">
      <c r="A11" s="16"/>
      <c r="B11" s="11"/>
      <c r="C11" s="155">
        <f>+'Población en edad de trabajar %'!C11</f>
        <v>2005</v>
      </c>
      <c r="D11" s="162">
        <f>+'Población en edad de trabajar %'!D11</f>
        <v>2006</v>
      </c>
      <c r="E11" s="162">
        <f>+'Población en edad de trabajar %'!E11</f>
        <v>2007</v>
      </c>
      <c r="F11" s="162">
        <f>+'Población en edad de trabajar %'!F11</f>
        <v>2008</v>
      </c>
      <c r="G11" s="162">
        <f>+'Población en edad de trabajar %'!G11</f>
        <v>2009</v>
      </c>
      <c r="H11" s="162">
        <f>+'Población en edad de trabajar %'!H11</f>
        <v>2010</v>
      </c>
      <c r="I11" s="162">
        <f>+'Población en edad de trabajar %'!I11</f>
        <v>2011</v>
      </c>
      <c r="J11" s="162">
        <f>+'Población en edad de trabajar %'!J11</f>
        <v>2012</v>
      </c>
      <c r="K11" s="18"/>
      <c r="N11" s="2"/>
    </row>
    <row r="12" spans="1:14" ht="12" customHeight="1">
      <c r="A12" s="16"/>
      <c r="B12" s="11"/>
      <c r="C12" s="77"/>
      <c r="D12" s="77"/>
      <c r="E12" s="77"/>
      <c r="F12" s="77"/>
      <c r="G12" s="77"/>
      <c r="H12" s="77"/>
      <c r="I12" s="77"/>
      <c r="J12" s="77"/>
      <c r="K12" s="115"/>
      <c r="L12" s="18"/>
    </row>
    <row r="13" spans="1:14">
      <c r="A13" s="16"/>
      <c r="B13" s="11" t="str">
        <f>+'[4]Tasas Bogotá'!N326</f>
        <v>Pasto</v>
      </c>
      <c r="C13" s="27">
        <f>+'[4]Tasas Bogotá'!O326</f>
        <v>14.313954220892775</v>
      </c>
      <c r="D13" s="27">
        <f>+'[4]Tasas Bogotá'!P326</f>
        <v>12.869046915498069</v>
      </c>
      <c r="E13" s="27">
        <f>+'[4]Tasas Bogotá'!Q326</f>
        <v>13.532304850356367</v>
      </c>
      <c r="F13" s="27">
        <f>+'[4]Tasas Bogotá'!R326</f>
        <v>14.508600068817131</v>
      </c>
      <c r="G13" s="27">
        <f>+'[4]Tasas Bogotá'!S326</f>
        <v>14.680080449996732</v>
      </c>
      <c r="H13" s="27">
        <f>+'[4]Tasas Bogotá'!T326</f>
        <v>21.582735129713488</v>
      </c>
      <c r="I13" s="27">
        <f>+'[4]Tasas Bogotá'!U326</f>
        <v>17.641320391742184</v>
      </c>
      <c r="J13" s="34">
        <f>+'[4]Tasas Bogotá'!V326</f>
        <v>17.41864970054559</v>
      </c>
      <c r="K13" s="43">
        <f>+'[4]Tasas Bogotá'!W326</f>
        <v>1</v>
      </c>
      <c r="L13" s="18"/>
    </row>
    <row r="14" spans="1:14">
      <c r="A14" s="16"/>
      <c r="B14" s="11" t="str">
        <f>+'[4]Tasas Bogotá'!N327</f>
        <v>Riohacha</v>
      </c>
      <c r="C14" s="27">
        <f>+'[4]Tasas Bogotá'!O327</f>
        <v>0</v>
      </c>
      <c r="D14" s="27">
        <f>+'[4]Tasas Bogotá'!P327</f>
        <v>0</v>
      </c>
      <c r="E14" s="27">
        <f>+'[4]Tasas Bogotá'!Q327</f>
        <v>12.199514077461769</v>
      </c>
      <c r="F14" s="27">
        <f>+'[4]Tasas Bogotá'!R327</f>
        <v>13.179759673229949</v>
      </c>
      <c r="G14" s="27">
        <f>+'[4]Tasas Bogotá'!S327</f>
        <v>12.899670295966878</v>
      </c>
      <c r="H14" s="27">
        <f>+'[4]Tasas Bogotá'!T327</f>
        <v>17.256548262845367</v>
      </c>
      <c r="I14" s="27">
        <f>+'[4]Tasas Bogotá'!U327</f>
        <v>13.825882919198603</v>
      </c>
      <c r="J14" s="34">
        <f>+'[4]Tasas Bogotá'!V327</f>
        <v>15.691323315559865</v>
      </c>
      <c r="K14" s="43">
        <f>+'[4]Tasas Bogotá'!W327</f>
        <v>2</v>
      </c>
      <c r="L14" s="18"/>
    </row>
    <row r="15" spans="1:14">
      <c r="A15" s="16"/>
      <c r="B15" s="11" t="str">
        <f>+'[4]Tasas Bogotá'!N328</f>
        <v>Ibagué</v>
      </c>
      <c r="C15" s="27">
        <f>+'[4]Tasas Bogotá'!O328</f>
        <v>21.848984917051972</v>
      </c>
      <c r="D15" s="27">
        <f>+'[4]Tasas Bogotá'!P328</f>
        <v>19.634098649155113</v>
      </c>
      <c r="E15" s="27">
        <f>+'[4]Tasas Bogotá'!Q328</f>
        <v>14.406332949282488</v>
      </c>
      <c r="F15" s="27">
        <f>+'[4]Tasas Bogotá'!R328</f>
        <v>17.007837666196522</v>
      </c>
      <c r="G15" s="27">
        <f>+'[4]Tasas Bogotá'!S328</f>
        <v>12.851826079488982</v>
      </c>
      <c r="H15" s="27">
        <f>+'[4]Tasas Bogotá'!T328</f>
        <v>17.864317289116595</v>
      </c>
      <c r="I15" s="27">
        <f>+'[4]Tasas Bogotá'!U328</f>
        <v>17.247822269333966</v>
      </c>
      <c r="J15" s="34">
        <f>+'[4]Tasas Bogotá'!V328</f>
        <v>15.216524789472228</v>
      </c>
      <c r="K15" s="43">
        <f>+'[4]Tasas Bogotá'!W328</f>
        <v>3</v>
      </c>
      <c r="L15" s="18"/>
    </row>
    <row r="16" spans="1:14">
      <c r="A16" s="16"/>
      <c r="B16" s="11" t="str">
        <f>+'[4]Tasas Bogotá'!N329</f>
        <v>Neiva</v>
      </c>
      <c r="C16" s="27">
        <f>+'[4]Tasas Bogotá'!O329</f>
        <v>0</v>
      </c>
      <c r="D16" s="27">
        <f>+'[4]Tasas Bogotá'!P329</f>
        <v>0</v>
      </c>
      <c r="E16" s="27">
        <f>+'[4]Tasas Bogotá'!Q329</f>
        <v>9.6034926228348034</v>
      </c>
      <c r="F16" s="27">
        <f>+'[4]Tasas Bogotá'!R329</f>
        <v>12.135348580935815</v>
      </c>
      <c r="G16" s="27">
        <f>+'[4]Tasas Bogotá'!S329</f>
        <v>14.277967084116419</v>
      </c>
      <c r="H16" s="27">
        <f>+'[4]Tasas Bogotá'!T329</f>
        <v>15.373658442162316</v>
      </c>
      <c r="I16" s="27">
        <f>+'[4]Tasas Bogotá'!U329</f>
        <v>14.876945557233858</v>
      </c>
      <c r="J16" s="34">
        <f>+'[4]Tasas Bogotá'!V329</f>
        <v>15.124618105804791</v>
      </c>
      <c r="K16" s="43">
        <f>+'[4]Tasas Bogotá'!W329</f>
        <v>4</v>
      </c>
      <c r="L16" s="18"/>
    </row>
    <row r="17" spans="1:15">
      <c r="A17" s="16"/>
      <c r="B17" s="12" t="str">
        <f>+'[4]Tasas Bogotá'!N330</f>
        <v>Bogotá</v>
      </c>
      <c r="C17" s="48">
        <f>+'[4]Tasas Bogotá'!O330</f>
        <v>10.335234814126707</v>
      </c>
      <c r="D17" s="48">
        <f>+'[4]Tasas Bogotá'!P330</f>
        <v>10.829363274287742</v>
      </c>
      <c r="E17" s="48">
        <f>+'[4]Tasas Bogotá'!Q330</f>
        <v>8.1192782646245085</v>
      </c>
      <c r="F17" s="48">
        <f>+'[4]Tasas Bogotá'!R330</f>
        <v>13.340940918785682</v>
      </c>
      <c r="G17" s="48">
        <f>+'[4]Tasas Bogotá'!S330</f>
        <v>10.385429571265909</v>
      </c>
      <c r="H17" s="48">
        <f>+'[4]Tasas Bogotá'!T330</f>
        <v>13.908136597801843</v>
      </c>
      <c r="I17" s="48">
        <f>+'[4]Tasas Bogotá'!U330</f>
        <v>14.3717649057196</v>
      </c>
      <c r="J17" s="48">
        <f>+'[4]Tasas Bogotá'!V330</f>
        <v>13.58718512873638</v>
      </c>
      <c r="K17" s="98">
        <f>+'[4]Tasas Bogotá'!W330</f>
        <v>5</v>
      </c>
      <c r="L17" s="18"/>
    </row>
    <row r="18" spans="1:15">
      <c r="A18" s="16"/>
      <c r="B18" s="11" t="str">
        <f>+'[4]Tasas Bogotá'!N331</f>
        <v>Montería</v>
      </c>
      <c r="C18" s="27">
        <f>+'[4]Tasas Bogotá'!O331</f>
        <v>15.302578313139456</v>
      </c>
      <c r="D18" s="27">
        <f>+'[4]Tasas Bogotá'!P331</f>
        <v>13.55041868477908</v>
      </c>
      <c r="E18" s="27">
        <f>+'[4]Tasas Bogotá'!Q331</f>
        <v>14.627953710109324</v>
      </c>
      <c r="F18" s="27">
        <f>+'[4]Tasas Bogotá'!R331</f>
        <v>9.6621308366859537</v>
      </c>
      <c r="G18" s="27">
        <f>+'[4]Tasas Bogotá'!S331</f>
        <v>10.901327231894092</v>
      </c>
      <c r="H18" s="27">
        <f>+'[4]Tasas Bogotá'!T331</f>
        <v>10.816917666926754</v>
      </c>
      <c r="I18" s="27">
        <f>+'[4]Tasas Bogotá'!U331</f>
        <v>17.079215258467869</v>
      </c>
      <c r="J18" s="34">
        <f>+'[4]Tasas Bogotá'!V331</f>
        <v>13.508492724856074</v>
      </c>
      <c r="K18" s="43">
        <f>+'[4]Tasas Bogotá'!W331</f>
        <v>6</v>
      </c>
      <c r="L18" s="18"/>
    </row>
    <row r="19" spans="1:15">
      <c r="A19" s="16"/>
      <c r="B19" s="11" t="str">
        <f>+'[4]Tasas Bogotá'!N332</f>
        <v>Popayán</v>
      </c>
      <c r="C19" s="27">
        <f>+'[4]Tasas Bogotá'!O332</f>
        <v>0</v>
      </c>
      <c r="D19" s="27">
        <f>+'[4]Tasas Bogotá'!P332</f>
        <v>0</v>
      </c>
      <c r="E19" s="27">
        <f>+'[4]Tasas Bogotá'!Q332</f>
        <v>13.254902213445613</v>
      </c>
      <c r="F19" s="27">
        <f>+'[4]Tasas Bogotá'!R332</f>
        <v>21.194932500214968</v>
      </c>
      <c r="G19" s="27">
        <f>+'[4]Tasas Bogotá'!S332</f>
        <v>17.378795886988275</v>
      </c>
      <c r="H19" s="27">
        <f>+'[4]Tasas Bogotá'!T332</f>
        <v>17.311214047183022</v>
      </c>
      <c r="I19" s="27">
        <f>+'[4]Tasas Bogotá'!U332</f>
        <v>14.489232306019922</v>
      </c>
      <c r="J19" s="34">
        <f>+'[4]Tasas Bogotá'!V332</f>
        <v>13.481881674527973</v>
      </c>
      <c r="K19" s="43">
        <f>+'[4]Tasas Bogotá'!W332</f>
        <v>7</v>
      </c>
      <c r="L19" s="18"/>
    </row>
    <row r="20" spans="1:15">
      <c r="A20" s="16"/>
      <c r="B20" s="11" t="str">
        <f>+'[4]Tasas Bogotá'!N333</f>
        <v>Villavicencio</v>
      </c>
      <c r="C20" s="27">
        <f>+'[4]Tasas Bogotá'!O333</f>
        <v>12.927972208171488</v>
      </c>
      <c r="D20" s="27">
        <f>+'[4]Tasas Bogotá'!P333</f>
        <v>9.0459498982238777</v>
      </c>
      <c r="E20" s="27">
        <f>+'[4]Tasas Bogotá'!Q333</f>
        <v>10.781127650110104</v>
      </c>
      <c r="F20" s="27">
        <f>+'[4]Tasas Bogotá'!R333</f>
        <v>10.006384893788756</v>
      </c>
      <c r="G20" s="27">
        <f>+'[4]Tasas Bogotá'!S333</f>
        <v>11.354345268692196</v>
      </c>
      <c r="H20" s="27">
        <f>+'[4]Tasas Bogotá'!T333</f>
        <v>12.96460339425629</v>
      </c>
      <c r="I20" s="27">
        <f>+'[4]Tasas Bogotá'!U333</f>
        <v>11.322684798839608</v>
      </c>
      <c r="J20" s="34">
        <f>+'[4]Tasas Bogotá'!V333</f>
        <v>13.293680522448485</v>
      </c>
      <c r="K20" s="43">
        <f>+'[4]Tasas Bogotá'!W333</f>
        <v>8</v>
      </c>
      <c r="L20" s="18"/>
    </row>
    <row r="21" spans="1:15">
      <c r="A21" s="16"/>
      <c r="B21" s="11" t="str">
        <f>+'[4]Tasas Bogotá'!N334</f>
        <v>Cúcuta</v>
      </c>
      <c r="C21" s="27">
        <f>+'[4]Tasas Bogotá'!O334</f>
        <v>12.486026920358816</v>
      </c>
      <c r="D21" s="27">
        <f>+'[4]Tasas Bogotá'!P334</f>
        <v>12.727344783645197</v>
      </c>
      <c r="E21" s="27">
        <f>+'[4]Tasas Bogotá'!Q334</f>
        <v>10.726455994157103</v>
      </c>
      <c r="F21" s="27">
        <f>+'[4]Tasas Bogotá'!R334</f>
        <v>7.7505302397009128</v>
      </c>
      <c r="G21" s="27">
        <f>+'[4]Tasas Bogotá'!S334</f>
        <v>10.879326473339573</v>
      </c>
      <c r="H21" s="27">
        <f>+'[4]Tasas Bogotá'!T334</f>
        <v>13.23149710660303</v>
      </c>
      <c r="I21" s="27">
        <f>+'[4]Tasas Bogotá'!U334</f>
        <v>11.25466827069098</v>
      </c>
      <c r="J21" s="34">
        <f>+'[4]Tasas Bogotá'!V334</f>
        <v>13.123805143930609</v>
      </c>
      <c r="K21" s="43">
        <f>+'[4]Tasas Bogotá'!W334</f>
        <v>9</v>
      </c>
      <c r="L21" s="18"/>
    </row>
    <row r="22" spans="1:15">
      <c r="A22" s="16"/>
      <c r="B22" s="11" t="str">
        <f>+'[4]Tasas Bogotá'!N335</f>
        <v>Armenia</v>
      </c>
      <c r="C22" s="27">
        <f>+'[4]Tasas Bogotá'!O335</f>
        <v>0</v>
      </c>
      <c r="D22" s="27">
        <f>+'[4]Tasas Bogotá'!P335</f>
        <v>0</v>
      </c>
      <c r="E22" s="27">
        <f>+'[4]Tasas Bogotá'!Q335</f>
        <v>11.824585115163433</v>
      </c>
      <c r="F22" s="27">
        <f>+'[4]Tasas Bogotá'!R335</f>
        <v>11.549567921554145</v>
      </c>
      <c r="G22" s="27">
        <f>+'[4]Tasas Bogotá'!S335</f>
        <v>7.6123689052186778</v>
      </c>
      <c r="H22" s="27">
        <f>+'[4]Tasas Bogotá'!T335</f>
        <v>10.438119316965862</v>
      </c>
      <c r="I22" s="27">
        <f>+'[4]Tasas Bogotá'!U335</f>
        <v>13.720887763425409</v>
      </c>
      <c r="J22" s="34">
        <f>+'[4]Tasas Bogotá'!V335</f>
        <v>12.655221287490855</v>
      </c>
      <c r="K22" s="43">
        <f>+'[4]Tasas Bogotá'!W335</f>
        <v>10</v>
      </c>
      <c r="L22" s="18"/>
    </row>
    <row r="23" spans="1:15">
      <c r="A23" s="16"/>
      <c r="B23" s="11" t="str">
        <f>+'[4]Tasas Bogotá'!N336</f>
        <v>Sincelejo</v>
      </c>
      <c r="C23" s="27">
        <f>+'[4]Tasas Bogotá'!O336</f>
        <v>0</v>
      </c>
      <c r="D23" s="27">
        <f>+'[4]Tasas Bogotá'!P336</f>
        <v>0</v>
      </c>
      <c r="E23" s="27">
        <f>+'[4]Tasas Bogotá'!Q336</f>
        <v>10.847047385293189</v>
      </c>
      <c r="F23" s="27">
        <f>+'[4]Tasas Bogotá'!R336</f>
        <v>11.064572537003475</v>
      </c>
      <c r="G23" s="27">
        <f>+'[4]Tasas Bogotá'!S336</f>
        <v>11.466140740060117</v>
      </c>
      <c r="H23" s="27">
        <f>+'[4]Tasas Bogotá'!T336</f>
        <v>8.9361688233238965</v>
      </c>
      <c r="I23" s="27">
        <f>+'[4]Tasas Bogotá'!U336</f>
        <v>15.010316657067611</v>
      </c>
      <c r="J23" s="34">
        <f>+'[4]Tasas Bogotá'!V336</f>
        <v>12.501591481039027</v>
      </c>
      <c r="K23" s="43">
        <f>+'[4]Tasas Bogotá'!W336</f>
        <v>11</v>
      </c>
      <c r="L23" s="18"/>
      <c r="N23" s="23"/>
      <c r="O23" s="32"/>
    </row>
    <row r="24" spans="1:15">
      <c r="A24" s="16"/>
      <c r="B24" s="11" t="str">
        <f>+'[4]Tasas Bogotá'!N337</f>
        <v>Cali</v>
      </c>
      <c r="C24" s="27">
        <f>+'[4]Tasas Bogotá'!O337</f>
        <v>13.250402561287766</v>
      </c>
      <c r="D24" s="27">
        <f>+'[4]Tasas Bogotá'!P337</f>
        <v>14.997609082217455</v>
      </c>
      <c r="E24" s="27">
        <f>+'[4]Tasas Bogotá'!Q337</f>
        <v>11.890910845105289</v>
      </c>
      <c r="F24" s="27">
        <f>+'[4]Tasas Bogotá'!R337</f>
        <v>12.388370523128376</v>
      </c>
      <c r="G24" s="27">
        <f>+'[4]Tasas Bogotá'!S337</f>
        <v>14.109738974693482</v>
      </c>
      <c r="H24" s="27">
        <f>+'[4]Tasas Bogotá'!T337</f>
        <v>17.43594566082114</v>
      </c>
      <c r="I24" s="27">
        <f>+'[4]Tasas Bogotá'!U337</f>
        <v>12.743786786205854</v>
      </c>
      <c r="J24" s="34">
        <f>+'[4]Tasas Bogotá'!V337</f>
        <v>12.345346105741774</v>
      </c>
      <c r="K24" s="43">
        <f>+'[4]Tasas Bogotá'!W337</f>
        <v>12</v>
      </c>
      <c r="L24" s="18"/>
      <c r="N24" s="23"/>
      <c r="O24" s="32"/>
    </row>
    <row r="25" spans="1:15">
      <c r="A25" s="16"/>
      <c r="B25" s="11" t="str">
        <f>+'[4]Tasas Bogotá'!N338</f>
        <v>Medellín</v>
      </c>
      <c r="C25" s="27">
        <f>+'[4]Tasas Bogotá'!O338</f>
        <v>9.5546718561751387</v>
      </c>
      <c r="D25" s="27">
        <f>+'[4]Tasas Bogotá'!P338</f>
        <v>11.195667109173744</v>
      </c>
      <c r="E25" s="27">
        <f>+'[4]Tasas Bogotá'!Q338</f>
        <v>8.5360412140272288</v>
      </c>
      <c r="F25" s="27">
        <f>+'[4]Tasas Bogotá'!R338</f>
        <v>10.059217800641965</v>
      </c>
      <c r="G25" s="27">
        <f>+'[4]Tasas Bogotá'!S338</f>
        <v>13.308731827156564</v>
      </c>
      <c r="H25" s="27">
        <f>+'[4]Tasas Bogotá'!T338</f>
        <v>13.107141883933787</v>
      </c>
      <c r="I25" s="27">
        <f>+'[4]Tasas Bogotá'!U338</f>
        <v>12.444981605145829</v>
      </c>
      <c r="J25" s="34">
        <f>+'[4]Tasas Bogotá'!V338</f>
        <v>11.935518565167188</v>
      </c>
      <c r="K25" s="43">
        <f>+'[4]Tasas Bogotá'!W338</f>
        <v>13</v>
      </c>
      <c r="L25" s="18"/>
    </row>
    <row r="26" spans="1:15">
      <c r="A26" s="16"/>
      <c r="B26" s="12" t="str">
        <f>+'[4]Tasas Bogotá'!N339</f>
        <v>Colombia</v>
      </c>
      <c r="C26" s="28">
        <f>+'[4]Tasas Bogotá'!O339</f>
        <v>12.066296565250164</v>
      </c>
      <c r="D26" s="28">
        <f>+'[4]Tasas Bogotá'!P339</f>
        <v>12.734373521722237</v>
      </c>
      <c r="E26" s="28">
        <f>+'[4]Tasas Bogotá'!Q339</f>
        <v>8.8205636230605258</v>
      </c>
      <c r="F26" s="28">
        <f>+'[4]Tasas Bogotá'!R339</f>
        <v>10.466022814245227</v>
      </c>
      <c r="G26" s="28">
        <f>+'[4]Tasas Bogotá'!S339</f>
        <v>10.025711479145325</v>
      </c>
      <c r="H26" s="28">
        <f>+'[4]Tasas Bogotá'!T339</f>
        <v>12.317556110715099</v>
      </c>
      <c r="I26" s="28">
        <f>+'[4]Tasas Bogotá'!U339</f>
        <v>12.179393503642071</v>
      </c>
      <c r="J26" s="48">
        <f>+'[4]Tasas Bogotá'!V339</f>
        <v>11.888272929277894</v>
      </c>
      <c r="K26" s="43" t="str">
        <f>+'[4]Tasas Bogotá'!W339</f>
        <v/>
      </c>
      <c r="L26" s="18"/>
    </row>
    <row r="27" spans="1:15">
      <c r="A27" s="16"/>
      <c r="B27" s="11" t="str">
        <f>+'[4]Tasas Bogotá'!N340</f>
        <v>Barranquilla</v>
      </c>
      <c r="C27" s="27">
        <f>+'[4]Tasas Bogotá'!O340</f>
        <v>18.50155824209326</v>
      </c>
      <c r="D27" s="27">
        <f>+'[4]Tasas Bogotá'!P340</f>
        <v>9.893155740125767</v>
      </c>
      <c r="E27" s="27">
        <f>+'[4]Tasas Bogotá'!Q340</f>
        <v>12.645241834766463</v>
      </c>
      <c r="F27" s="27">
        <f>+'[4]Tasas Bogotá'!R340</f>
        <v>9.6265995784826188</v>
      </c>
      <c r="G27" s="27">
        <f>+'[4]Tasas Bogotá'!S340</f>
        <v>5.9464270774264927</v>
      </c>
      <c r="H27" s="27">
        <f>+'[4]Tasas Bogotá'!T340</f>
        <v>8.7617892676540858</v>
      </c>
      <c r="I27" s="27">
        <f>+'[4]Tasas Bogotá'!U340</f>
        <v>12.686364438687772</v>
      </c>
      <c r="J27" s="34">
        <f>+'[4]Tasas Bogotá'!V340</f>
        <v>11.868458054074644</v>
      </c>
      <c r="K27" s="43">
        <f>+'[4]Tasas Bogotá'!W340</f>
        <v>14</v>
      </c>
      <c r="L27" s="18"/>
    </row>
    <row r="28" spans="1:15">
      <c r="A28" s="16"/>
      <c r="B28" s="11" t="str">
        <f>+'[4]Tasas Bogotá'!N341</f>
        <v>Santa Marta</v>
      </c>
      <c r="C28" s="27">
        <f>+'[4]Tasas Bogotá'!O341</f>
        <v>0</v>
      </c>
      <c r="D28" s="27">
        <f>+'[4]Tasas Bogotá'!P341</f>
        <v>0</v>
      </c>
      <c r="E28" s="27">
        <f>+'[4]Tasas Bogotá'!Q341</f>
        <v>11.589475845481477</v>
      </c>
      <c r="F28" s="27">
        <f>+'[4]Tasas Bogotá'!R341</f>
        <v>6.7509531262131164</v>
      </c>
      <c r="G28" s="27">
        <f>+'[4]Tasas Bogotá'!S341</f>
        <v>11.737791190930366</v>
      </c>
      <c r="H28" s="27">
        <f>+'[4]Tasas Bogotá'!T341</f>
        <v>12.493542832544122</v>
      </c>
      <c r="I28" s="27">
        <f>+'[4]Tasas Bogotá'!U341</f>
        <v>8.626476682755996</v>
      </c>
      <c r="J28" s="34">
        <f>+'[4]Tasas Bogotá'!V341</f>
        <v>11.852028507070413</v>
      </c>
      <c r="K28" s="43">
        <f>+'[4]Tasas Bogotá'!W341</f>
        <v>15</v>
      </c>
      <c r="L28" s="18"/>
    </row>
    <row r="29" spans="1:15">
      <c r="A29" s="16"/>
      <c r="B29" s="11" t="str">
        <f>+'[4]Tasas Bogotá'!N342</f>
        <v>Tunja</v>
      </c>
      <c r="C29" s="27">
        <f>+'[4]Tasas Bogotá'!O342</f>
        <v>0</v>
      </c>
      <c r="D29" s="27">
        <f>+'[4]Tasas Bogotá'!P342</f>
        <v>0</v>
      </c>
      <c r="E29" s="27">
        <f>+'[4]Tasas Bogotá'!Q342</f>
        <v>11.345068115690697</v>
      </c>
      <c r="F29" s="27">
        <f>+'[4]Tasas Bogotá'!R342</f>
        <v>7.1465529927229055</v>
      </c>
      <c r="G29" s="27">
        <f>+'[4]Tasas Bogotá'!S342</f>
        <v>9.2451485702544716</v>
      </c>
      <c r="H29" s="27">
        <f>+'[4]Tasas Bogotá'!T342</f>
        <v>5.3591795064565586</v>
      </c>
      <c r="I29" s="27">
        <f>+'[4]Tasas Bogotá'!U342</f>
        <v>12.108527977116685</v>
      </c>
      <c r="J29" s="34">
        <f>+'[4]Tasas Bogotá'!V342</f>
        <v>11.600213806601477</v>
      </c>
      <c r="K29" s="43">
        <f>+'[4]Tasas Bogotá'!W342</f>
        <v>16</v>
      </c>
      <c r="L29" s="18"/>
    </row>
    <row r="30" spans="1:15">
      <c r="A30" s="16"/>
      <c r="B30" s="11" t="str">
        <f>+'[4]Tasas Bogotá'!N343</f>
        <v>Pereira</v>
      </c>
      <c r="C30" s="27">
        <f>+'[4]Tasas Bogotá'!O343</f>
        <v>11.635299057960584</v>
      </c>
      <c r="D30" s="27">
        <f>+'[4]Tasas Bogotá'!P343</f>
        <v>13.301220481808842</v>
      </c>
      <c r="E30" s="27">
        <f>+'[4]Tasas Bogotá'!Q343</f>
        <v>6.0092233666903088</v>
      </c>
      <c r="F30" s="27">
        <f>+'[4]Tasas Bogotá'!R343</f>
        <v>9.8056505015612352</v>
      </c>
      <c r="G30" s="27">
        <f>+'[4]Tasas Bogotá'!S343</f>
        <v>10.607978690862202</v>
      </c>
      <c r="H30" s="27">
        <f>+'[4]Tasas Bogotá'!T343</f>
        <v>12.771866785139668</v>
      </c>
      <c r="I30" s="27">
        <f>+'[4]Tasas Bogotá'!U343</f>
        <v>12.468435098817521</v>
      </c>
      <c r="J30" s="34">
        <f>+'[4]Tasas Bogotá'!V343</f>
        <v>11.548309188767487</v>
      </c>
      <c r="K30" s="43">
        <f>+'[4]Tasas Bogotá'!W343</f>
        <v>17</v>
      </c>
      <c r="L30" s="18"/>
    </row>
    <row r="31" spans="1:15">
      <c r="A31" s="16"/>
      <c r="B31" s="11" t="str">
        <f>+'[4]Tasas Bogotá'!N344</f>
        <v>Bucaramanga</v>
      </c>
      <c r="C31" s="27">
        <f>+'[4]Tasas Bogotá'!O344</f>
        <v>11.954304503355633</v>
      </c>
      <c r="D31" s="27">
        <f>+'[4]Tasas Bogotá'!P344</f>
        <v>12.760786543851522</v>
      </c>
      <c r="E31" s="27">
        <f>+'[4]Tasas Bogotá'!Q344</f>
        <v>5.8103108766276037</v>
      </c>
      <c r="F31" s="27">
        <f>+'[4]Tasas Bogotá'!R344</f>
        <v>4.4570175917832167</v>
      </c>
      <c r="G31" s="27">
        <f>+'[4]Tasas Bogotá'!S344</f>
        <v>11.450096911513882</v>
      </c>
      <c r="H31" s="27">
        <f>+'[4]Tasas Bogotá'!T344</f>
        <v>13.502397851960978</v>
      </c>
      <c r="I31" s="27">
        <f>+'[4]Tasas Bogotá'!U344</f>
        <v>12.800138012515225</v>
      </c>
      <c r="J31" s="34">
        <f>+'[4]Tasas Bogotá'!V344</f>
        <v>10.961487993701613</v>
      </c>
      <c r="K31" s="43">
        <f>+'[4]Tasas Bogotá'!W344</f>
        <v>18</v>
      </c>
      <c r="L31" s="18"/>
    </row>
    <row r="32" spans="1:15">
      <c r="A32" s="16"/>
      <c r="B32" s="11" t="str">
        <f>+'[4]Tasas Bogotá'!N345</f>
        <v>Valledupar</v>
      </c>
      <c r="C32" s="27">
        <f>+'[4]Tasas Bogotá'!O345</f>
        <v>0</v>
      </c>
      <c r="D32" s="27">
        <f>+'[4]Tasas Bogotá'!P345</f>
        <v>0</v>
      </c>
      <c r="E32" s="27">
        <f>+'[4]Tasas Bogotá'!Q345</f>
        <v>11.415248011753809</v>
      </c>
      <c r="F32" s="27">
        <f>+'[4]Tasas Bogotá'!R345</f>
        <v>10.379755842202098</v>
      </c>
      <c r="G32" s="27">
        <f>+'[4]Tasas Bogotá'!S345</f>
        <v>7.8053550768552675</v>
      </c>
      <c r="H32" s="27">
        <f>+'[4]Tasas Bogotá'!T345</f>
        <v>10.212359966803881</v>
      </c>
      <c r="I32" s="27">
        <f>+'[4]Tasas Bogotá'!U345</f>
        <v>12.252059715641781</v>
      </c>
      <c r="J32" s="34">
        <f>+'[4]Tasas Bogotá'!V345</f>
        <v>10.317907253833798</v>
      </c>
      <c r="K32" s="43">
        <f>+'[4]Tasas Bogotá'!W345</f>
        <v>19</v>
      </c>
      <c r="L32" s="18"/>
    </row>
    <row r="33" spans="1:14">
      <c r="A33" s="16"/>
      <c r="B33" s="11" t="str">
        <f>+'[4]Tasas Bogotá'!N346</f>
        <v>Manizales</v>
      </c>
      <c r="C33" s="27">
        <f>+'[4]Tasas Bogotá'!O346</f>
        <v>12.081228145357903</v>
      </c>
      <c r="D33" s="27">
        <f>+'[4]Tasas Bogotá'!P346</f>
        <v>15.793692307113369</v>
      </c>
      <c r="E33" s="27">
        <f>+'[4]Tasas Bogotá'!Q346</f>
        <v>9.0622249595393018</v>
      </c>
      <c r="F33" s="27">
        <f>+'[4]Tasas Bogotá'!R346</f>
        <v>8.2365320473020773</v>
      </c>
      <c r="G33" s="27">
        <f>+'[4]Tasas Bogotá'!S346</f>
        <v>8.1849652019157038</v>
      </c>
      <c r="H33" s="27">
        <f>+'[4]Tasas Bogotá'!T346</f>
        <v>10.754412468125963</v>
      </c>
      <c r="I33" s="27">
        <f>+'[4]Tasas Bogotá'!U346</f>
        <v>10.418126762594271</v>
      </c>
      <c r="J33" s="34">
        <f>+'[4]Tasas Bogotá'!V346</f>
        <v>9.6664305022486605</v>
      </c>
      <c r="K33" s="43">
        <f>+'[4]Tasas Bogotá'!W346</f>
        <v>20</v>
      </c>
      <c r="L33" s="18"/>
    </row>
    <row r="34" spans="1:14">
      <c r="A34" s="16"/>
      <c r="B34" s="11" t="str">
        <f>+'[4]Tasas Bogotá'!N347</f>
        <v>Cartagena</v>
      </c>
      <c r="C34" s="27">
        <f>+'[4]Tasas Bogotá'!O347</f>
        <v>4.3315098414204458</v>
      </c>
      <c r="D34" s="27">
        <f>+'[4]Tasas Bogotá'!P347</f>
        <v>13.591500760718327</v>
      </c>
      <c r="E34" s="27">
        <f>+'[4]Tasas Bogotá'!Q347</f>
        <v>7.1826284571667633</v>
      </c>
      <c r="F34" s="27">
        <f>+'[4]Tasas Bogotá'!R347</f>
        <v>8.8999693043931689</v>
      </c>
      <c r="G34" s="27">
        <f>+'[4]Tasas Bogotá'!S347</f>
        <v>14.632836067606103</v>
      </c>
      <c r="H34" s="27">
        <f>+'[4]Tasas Bogotá'!T347</f>
        <v>16.982218800317462</v>
      </c>
      <c r="I34" s="27">
        <f>+'[4]Tasas Bogotá'!U347</f>
        <v>8.1345706554109363</v>
      </c>
      <c r="J34" s="34">
        <f>+'[4]Tasas Bogotá'!V347</f>
        <v>7.4941245437064747</v>
      </c>
      <c r="K34" s="43">
        <f>+'[4]Tasas Bogotá'!W347</f>
        <v>21</v>
      </c>
      <c r="L34" s="18"/>
    </row>
    <row r="35" spans="1:14">
      <c r="A35" s="16"/>
      <c r="B35" s="11" t="str">
        <f>+'[4]Tasas Bogotá'!N348</f>
        <v>Florencia</v>
      </c>
      <c r="C35" s="27">
        <f>+'[4]Tasas Bogotá'!O348</f>
        <v>0</v>
      </c>
      <c r="D35" s="27">
        <f>+'[4]Tasas Bogotá'!P348</f>
        <v>0</v>
      </c>
      <c r="E35" s="27">
        <f>+'[4]Tasas Bogotá'!Q348</f>
        <v>10.235749063784816</v>
      </c>
      <c r="F35" s="27">
        <f>+'[4]Tasas Bogotá'!R348</f>
        <v>9.0281465746149756</v>
      </c>
      <c r="G35" s="27">
        <f>+'[4]Tasas Bogotá'!S348</f>
        <v>6.0642565369468997</v>
      </c>
      <c r="H35" s="27">
        <f>+'[4]Tasas Bogotá'!T348</f>
        <v>4.7749684454408703</v>
      </c>
      <c r="I35" s="27">
        <f>+'[4]Tasas Bogotá'!U348</f>
        <v>6.3269803519413497</v>
      </c>
      <c r="J35" s="34">
        <f>+'[4]Tasas Bogotá'!V348</f>
        <v>7.1127756373473225</v>
      </c>
      <c r="K35" s="43">
        <f>+'[4]Tasas Bogotá'!W348</f>
        <v>22</v>
      </c>
      <c r="L35" s="18"/>
    </row>
    <row r="36" spans="1:14" ht="14.25" customHeight="1">
      <c r="A36" s="16"/>
      <c r="B36" s="11" t="str">
        <f>+'[4]Tasas Bogotá'!N349</f>
        <v>Quibdó</v>
      </c>
      <c r="C36" s="27">
        <f>+'[4]Tasas Bogotá'!O349</f>
        <v>0</v>
      </c>
      <c r="D36" s="27">
        <f>+'[4]Tasas Bogotá'!P349</f>
        <v>0</v>
      </c>
      <c r="E36" s="27">
        <f>+'[4]Tasas Bogotá'!Q349</f>
        <v>11.040669856459328</v>
      </c>
      <c r="F36" s="27">
        <f>+'[4]Tasas Bogotá'!R349</f>
        <v>2.1747927312422948</v>
      </c>
      <c r="G36" s="27">
        <f>+'[4]Tasas Bogotá'!S349</f>
        <v>5.6047441960625157</v>
      </c>
      <c r="H36" s="27">
        <f>+'[4]Tasas Bogotá'!T349</f>
        <v>5.553671147880042</v>
      </c>
      <c r="I36" s="27">
        <f>+'[4]Tasas Bogotá'!U349</f>
        <v>6.8910756111179596</v>
      </c>
      <c r="J36" s="34">
        <f>+'[4]Tasas Bogotá'!V349</f>
        <v>6.2287290664027948</v>
      </c>
      <c r="K36" s="43">
        <f>+'[4]Tasas Bogotá'!W349</f>
        <v>23</v>
      </c>
      <c r="L36" s="18"/>
    </row>
    <row r="37" spans="1:14">
      <c r="A37" s="16"/>
      <c r="B37" s="11" t="str">
        <f>+'[4]Tasas Bogotá'!N350</f>
        <v>San Andrés</v>
      </c>
      <c r="C37" s="27">
        <f>+'[4]Tasas Bogotá'!O350</f>
        <v>0</v>
      </c>
      <c r="D37" s="27">
        <f>+'[4]Tasas Bogotá'!P350</f>
        <v>0</v>
      </c>
      <c r="E37" s="27">
        <f>+'[4]Tasas Bogotá'!Q350</f>
        <v>6.4338362876695214</v>
      </c>
      <c r="F37" s="27">
        <f>+'[4]Tasas Bogotá'!R350</f>
        <v>3.1026968128575318</v>
      </c>
      <c r="G37" s="27">
        <f>+'[4]Tasas Bogotá'!S350</f>
        <v>5.5628933260818902</v>
      </c>
      <c r="H37" s="27">
        <f>+'[4]Tasas Bogotá'!T350</f>
        <v>3.1347758927296567</v>
      </c>
      <c r="I37" s="27">
        <f>+'[4]Tasas Bogotá'!U350</f>
        <v>2.1897054062803498</v>
      </c>
      <c r="J37" s="34">
        <f>+'[4]Tasas Bogotá'!V350</f>
        <v>0</v>
      </c>
      <c r="K37" s="43">
        <f>+'[4]Tasas Bogotá'!W350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67" t="str">
        <f>+Índice!B49</f>
        <v>Fuente: Departamento Administrativo Nacional de Estadística, Gran Encuesta Integrada de Hogares (GEIH) Abril 2012.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116"/>
      <c r="L51" s="22"/>
    </row>
    <row r="52" spans="1:12">
      <c r="B52" s="23" t="s">
        <v>23</v>
      </c>
      <c r="C52" s="23"/>
      <c r="D52" s="23"/>
      <c r="E52" s="23" t="s">
        <v>21</v>
      </c>
    </row>
    <row r="53" spans="1:12">
      <c r="B53" s="23" t="s">
        <v>24</v>
      </c>
      <c r="C53" s="23"/>
      <c r="D53" s="23"/>
      <c r="E53" s="23" t="s">
        <v>22</v>
      </c>
    </row>
  </sheetData>
  <mergeCells count="3">
    <mergeCell ref="C7:K7"/>
    <mergeCell ref="C8:K8"/>
    <mergeCell ref="C10:J10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 codeName="Hoja14">
    <tabColor rgb="FF53722D"/>
  </sheetPr>
  <dimension ref="A1:O53"/>
  <sheetViews>
    <sheetView zoomScaleNormal="100" zoomScaleSheetLayoutView="100" workbookViewId="0">
      <pane ySplit="11" topLeftCell="A12" activePane="bottomLeft" state="frozen"/>
      <selection activeCell="G19" sqref="G19"/>
      <selection pane="bottomLeft" activeCell="C8" sqref="C8:K8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4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</row>
    <row r="2" spans="1:14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</row>
    <row r="3" spans="1:14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</row>
    <row r="4" spans="1:14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</row>
    <row r="5" spans="1:14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</row>
    <row r="6" spans="1:14">
      <c r="A6" s="16"/>
      <c r="B6" s="161"/>
      <c r="C6" s="161"/>
      <c r="D6" s="161"/>
      <c r="E6" s="161"/>
      <c r="F6" s="161"/>
      <c r="G6" s="161"/>
      <c r="H6" s="10"/>
      <c r="I6" s="10"/>
      <c r="J6" s="10"/>
      <c r="K6" s="10"/>
      <c r="L6" s="18"/>
    </row>
    <row r="7" spans="1:14">
      <c r="A7" s="16"/>
      <c r="B7" s="161"/>
      <c r="C7" s="169" t="s">
        <v>114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4">
      <c r="A8" s="16"/>
      <c r="B8" s="161"/>
      <c r="C8" s="167" t="s">
        <v>171</v>
      </c>
      <c r="D8" s="167"/>
      <c r="E8" s="167"/>
      <c r="F8" s="167"/>
      <c r="G8" s="167"/>
      <c r="H8" s="167"/>
      <c r="I8" s="167"/>
      <c r="J8" s="167"/>
      <c r="K8" s="167"/>
      <c r="L8" s="18"/>
    </row>
    <row r="9" spans="1:14">
      <c r="A9" s="16"/>
      <c r="B9" s="10"/>
      <c r="C9" s="77"/>
      <c r="D9" s="77"/>
      <c r="E9" s="77"/>
      <c r="F9" s="77"/>
      <c r="G9" s="77"/>
      <c r="H9" s="77"/>
      <c r="I9" s="10"/>
      <c r="J9" s="10"/>
      <c r="K9" s="10"/>
      <c r="L9" s="18"/>
    </row>
    <row r="10" spans="1:14" ht="15.75" customHeight="1">
      <c r="A10" s="16"/>
      <c r="B10" s="11"/>
      <c r="C10" s="168" t="s">
        <v>1</v>
      </c>
      <c r="D10" s="168"/>
      <c r="E10" s="168"/>
      <c r="F10" s="168"/>
      <c r="G10" s="168"/>
      <c r="H10" s="168"/>
      <c r="I10" s="168"/>
      <c r="J10" s="168"/>
      <c r="K10" s="163" t="s">
        <v>161</v>
      </c>
      <c r="L10" s="18"/>
    </row>
    <row r="11" spans="1:14">
      <c r="A11" s="16"/>
      <c r="B11" s="11"/>
      <c r="C11" s="155">
        <f>+'Población en edad de trabajar %'!C11</f>
        <v>2005</v>
      </c>
      <c r="D11" s="162">
        <f>+'Población en edad de trabajar %'!D11</f>
        <v>2006</v>
      </c>
      <c r="E11" s="162">
        <f>+'Población en edad de trabajar %'!E11</f>
        <v>2007</v>
      </c>
      <c r="F11" s="162">
        <f>+'Población en edad de trabajar %'!F11</f>
        <v>2008</v>
      </c>
      <c r="G11" s="162">
        <f>+'Población en edad de trabajar %'!G11</f>
        <v>2009</v>
      </c>
      <c r="H11" s="162">
        <f>+'Población en edad de trabajar %'!H11</f>
        <v>2010</v>
      </c>
      <c r="I11" s="162">
        <f>+'Población en edad de trabajar %'!I11</f>
        <v>2011</v>
      </c>
      <c r="J11" s="162">
        <f>+'Población en edad de trabajar %'!J11</f>
        <v>2012</v>
      </c>
      <c r="K11" s="18"/>
      <c r="N11" s="2"/>
    </row>
    <row r="12" spans="1:14" ht="12" customHeight="1">
      <c r="A12" s="16"/>
      <c r="B12" s="11"/>
      <c r="C12" s="77"/>
      <c r="D12" s="77"/>
      <c r="E12" s="77"/>
      <c r="F12" s="77"/>
      <c r="G12" s="77"/>
      <c r="H12" s="77"/>
      <c r="I12" s="77"/>
      <c r="J12" s="77"/>
      <c r="K12" s="115"/>
      <c r="L12" s="18"/>
    </row>
    <row r="13" spans="1:14">
      <c r="A13" s="16"/>
      <c r="B13" s="11" t="str">
        <f>+'[4]Tasas Bogotá'!N358</f>
        <v>Pasto</v>
      </c>
      <c r="C13" s="27">
        <f>+'[4]Tasas Bogotá'!O358</f>
        <v>3.0416582489936821</v>
      </c>
      <c r="D13" s="27">
        <f>+'[4]Tasas Bogotá'!P358</f>
        <v>3.1227046695990603</v>
      </c>
      <c r="E13" s="27">
        <f>+'[4]Tasas Bogotá'!Q358</f>
        <v>4.3410806519920921</v>
      </c>
      <c r="F13" s="27">
        <f>+'[4]Tasas Bogotá'!R358</f>
        <v>4.383983019579718</v>
      </c>
      <c r="G13" s="27">
        <f>+'[4]Tasas Bogotá'!S358</f>
        <v>4.9586303878605538</v>
      </c>
      <c r="H13" s="27">
        <f>+'[4]Tasas Bogotá'!T358</f>
        <v>7.5119244158592</v>
      </c>
      <c r="I13" s="27">
        <f>+'[4]Tasas Bogotá'!U358</f>
        <v>7.6375529399773958</v>
      </c>
      <c r="J13" s="34">
        <f>+'[4]Tasas Bogotá'!V358</f>
        <v>6.7788658053279773</v>
      </c>
      <c r="K13" s="43">
        <f>+'[4]Tasas Bogotá'!W358</f>
        <v>1</v>
      </c>
      <c r="L13" s="18"/>
    </row>
    <row r="14" spans="1:14">
      <c r="A14" s="16"/>
      <c r="B14" s="12" t="str">
        <f>+'[4]Tasas Bogotá'!N359</f>
        <v>Bogotá</v>
      </c>
      <c r="C14" s="48">
        <f>+'[4]Tasas Bogotá'!O359</f>
        <v>4.7252836637358939</v>
      </c>
      <c r="D14" s="48">
        <f>+'[4]Tasas Bogotá'!P359</f>
        <v>5.1151680506600812</v>
      </c>
      <c r="E14" s="48">
        <f>+'[4]Tasas Bogotá'!Q359</f>
        <v>2.6501491411255671</v>
      </c>
      <c r="F14" s="48">
        <f>+'[4]Tasas Bogotá'!R359</f>
        <v>5.5524681482479421</v>
      </c>
      <c r="G14" s="48">
        <f>+'[4]Tasas Bogotá'!S359</f>
        <v>3.0483323980131072</v>
      </c>
      <c r="H14" s="48">
        <f>+'[4]Tasas Bogotá'!T359</f>
        <v>4.465718163752519</v>
      </c>
      <c r="I14" s="48">
        <f>+'[4]Tasas Bogotá'!U359</f>
        <v>5.9469300458929801</v>
      </c>
      <c r="J14" s="48">
        <f>+'[4]Tasas Bogotá'!V359</f>
        <v>5.6232855977004377</v>
      </c>
      <c r="K14" s="98">
        <f>+'[4]Tasas Bogotá'!W359</f>
        <v>2</v>
      </c>
      <c r="L14" s="18"/>
    </row>
    <row r="15" spans="1:14">
      <c r="A15" s="16"/>
      <c r="B15" s="11" t="str">
        <f>+'[4]Tasas Bogotá'!N360</f>
        <v>Neiva</v>
      </c>
      <c r="C15" s="27">
        <f>+'[4]Tasas Bogotá'!O360</f>
        <v>0</v>
      </c>
      <c r="D15" s="27">
        <f>+'[4]Tasas Bogotá'!P360</f>
        <v>0</v>
      </c>
      <c r="E15" s="27">
        <f>+'[4]Tasas Bogotá'!Q360</f>
        <v>4.3220963546115208</v>
      </c>
      <c r="F15" s="27">
        <f>+'[4]Tasas Bogotá'!R360</f>
        <v>4.4748868313868693</v>
      </c>
      <c r="G15" s="27">
        <f>+'[4]Tasas Bogotá'!S360</f>
        <v>4.4216447403087837</v>
      </c>
      <c r="H15" s="27">
        <f>+'[4]Tasas Bogotá'!T360</f>
        <v>5.1667729182578102</v>
      </c>
      <c r="I15" s="27">
        <f>+'[4]Tasas Bogotá'!U360</f>
        <v>5.9532409535693178</v>
      </c>
      <c r="J15" s="34">
        <f>+'[4]Tasas Bogotá'!V360</f>
        <v>5.4118427399903517</v>
      </c>
      <c r="K15" s="43">
        <f>+'[4]Tasas Bogotá'!W360</f>
        <v>3</v>
      </c>
      <c r="L15" s="18"/>
    </row>
    <row r="16" spans="1:14">
      <c r="A16" s="16"/>
      <c r="B16" s="11" t="str">
        <f>+'[4]Tasas Bogotá'!N361</f>
        <v>Medellín</v>
      </c>
      <c r="C16" s="27">
        <f>+'[4]Tasas Bogotá'!O361</f>
        <v>3.7750196653436126</v>
      </c>
      <c r="D16" s="27">
        <f>+'[4]Tasas Bogotá'!P361</f>
        <v>3.8484483581256308</v>
      </c>
      <c r="E16" s="27">
        <f>+'[4]Tasas Bogotá'!Q361</f>
        <v>2.8651856947803287</v>
      </c>
      <c r="F16" s="27">
        <f>+'[4]Tasas Bogotá'!R361</f>
        <v>3.5920273882584812</v>
      </c>
      <c r="G16" s="27">
        <f>+'[4]Tasas Bogotá'!S361</f>
        <v>5.6963212463793571</v>
      </c>
      <c r="H16" s="27">
        <f>+'[4]Tasas Bogotá'!T361</f>
        <v>5.5486568849783664</v>
      </c>
      <c r="I16" s="27">
        <f>+'[4]Tasas Bogotá'!U361</f>
        <v>4.6251501611169177</v>
      </c>
      <c r="J16" s="34">
        <f>+'[4]Tasas Bogotá'!V361</f>
        <v>5.0456473875970298</v>
      </c>
      <c r="K16" s="43">
        <f>+'[4]Tasas Bogotá'!W361</f>
        <v>4</v>
      </c>
      <c r="L16" s="18"/>
    </row>
    <row r="17" spans="1:15">
      <c r="A17" s="16"/>
      <c r="B17" s="11" t="str">
        <f>+'[4]Tasas Bogotá'!N362</f>
        <v>Ibagué</v>
      </c>
      <c r="C17" s="27">
        <f>+'[4]Tasas Bogotá'!O362</f>
        <v>9.4821139054627253</v>
      </c>
      <c r="D17" s="27">
        <f>+'[4]Tasas Bogotá'!P362</f>
        <v>6.8716833145942315</v>
      </c>
      <c r="E17" s="27">
        <f>+'[4]Tasas Bogotá'!Q362</f>
        <v>5.3665628969326455</v>
      </c>
      <c r="F17" s="27">
        <f>+'[4]Tasas Bogotá'!R362</f>
        <v>5.6706394852084134</v>
      </c>
      <c r="G17" s="27">
        <f>+'[4]Tasas Bogotá'!S362</f>
        <v>4.6115784515169223</v>
      </c>
      <c r="H17" s="27">
        <f>+'[4]Tasas Bogotá'!T362</f>
        <v>7.5285355472488105</v>
      </c>
      <c r="I17" s="27">
        <f>+'[4]Tasas Bogotá'!U362</f>
        <v>6.3504372558334365</v>
      </c>
      <c r="J17" s="34">
        <f>+'[4]Tasas Bogotá'!V362</f>
        <v>4.9784866084707255</v>
      </c>
      <c r="K17" s="43">
        <f>+'[4]Tasas Bogotá'!W362</f>
        <v>5</v>
      </c>
      <c r="L17" s="18"/>
    </row>
    <row r="18" spans="1:15">
      <c r="A18" s="16"/>
      <c r="B18" s="11" t="str">
        <f>+'[4]Tasas Bogotá'!N363</f>
        <v>Riohacha</v>
      </c>
      <c r="C18" s="27">
        <f>+'[4]Tasas Bogotá'!O363</f>
        <v>0</v>
      </c>
      <c r="D18" s="27">
        <f>+'[4]Tasas Bogotá'!P363</f>
        <v>0</v>
      </c>
      <c r="E18" s="27">
        <f>+'[4]Tasas Bogotá'!Q363</f>
        <v>4.1029012433900238</v>
      </c>
      <c r="F18" s="27">
        <f>+'[4]Tasas Bogotá'!R363</f>
        <v>4.2214682963858028</v>
      </c>
      <c r="G18" s="27">
        <f>+'[4]Tasas Bogotá'!S363</f>
        <v>3.5673209630424778</v>
      </c>
      <c r="H18" s="27">
        <f>+'[4]Tasas Bogotá'!T363</f>
        <v>4.2361179392690573</v>
      </c>
      <c r="I18" s="27">
        <f>+'[4]Tasas Bogotá'!U363</f>
        <v>2.7391051481058097</v>
      </c>
      <c r="J18" s="34">
        <f>+'[4]Tasas Bogotá'!V363</f>
        <v>4.7852641783809986</v>
      </c>
      <c r="K18" s="43">
        <f>+'[4]Tasas Bogotá'!W363</f>
        <v>6</v>
      </c>
      <c r="L18" s="18"/>
    </row>
    <row r="19" spans="1:15">
      <c r="A19" s="16"/>
      <c r="B19" s="11" t="str">
        <f>+'[4]Tasas Bogotá'!N364</f>
        <v>Manizales</v>
      </c>
      <c r="C19" s="27">
        <f>+'[4]Tasas Bogotá'!O364</f>
        <v>3.7205558776608196</v>
      </c>
      <c r="D19" s="27">
        <f>+'[4]Tasas Bogotá'!P364</f>
        <v>5.1509187586315885</v>
      </c>
      <c r="E19" s="27">
        <f>+'[4]Tasas Bogotá'!Q364</f>
        <v>3.1538944272066862</v>
      </c>
      <c r="F19" s="27">
        <f>+'[4]Tasas Bogotá'!R364</f>
        <v>2.891765453311578</v>
      </c>
      <c r="G19" s="27">
        <f>+'[4]Tasas Bogotá'!S364</f>
        <v>3.4154211219307515</v>
      </c>
      <c r="H19" s="27">
        <f>+'[4]Tasas Bogotá'!T364</f>
        <v>4.299769096033339</v>
      </c>
      <c r="I19" s="27">
        <f>+'[4]Tasas Bogotá'!U364</f>
        <v>4.3781081180774688</v>
      </c>
      <c r="J19" s="34">
        <f>+'[4]Tasas Bogotá'!V364</f>
        <v>4.2484109872522184</v>
      </c>
      <c r="K19" s="43">
        <f>+'[4]Tasas Bogotá'!W364</f>
        <v>7</v>
      </c>
      <c r="L19" s="18"/>
    </row>
    <row r="20" spans="1:15">
      <c r="A20" s="16"/>
      <c r="B20" s="12" t="str">
        <f>+'[4]Tasas Bogotá'!N365</f>
        <v>Colombia</v>
      </c>
      <c r="C20" s="28">
        <f>+'[4]Tasas Bogotá'!O365</f>
        <v>4.3904067071189639</v>
      </c>
      <c r="D20" s="28">
        <f>+'[4]Tasas Bogotá'!P365</f>
        <v>4.5841767094774193</v>
      </c>
      <c r="E20" s="28">
        <f>+'[4]Tasas Bogotá'!Q365</f>
        <v>3.2362555590847699</v>
      </c>
      <c r="F20" s="28">
        <f>+'[4]Tasas Bogotá'!R365</f>
        <v>3.8919158404039575</v>
      </c>
      <c r="G20" s="28">
        <f>+'[4]Tasas Bogotá'!S365</f>
        <v>3.4893764802601703</v>
      </c>
      <c r="H20" s="28">
        <f>+'[4]Tasas Bogotá'!T365</f>
        <v>4.5479811908189864</v>
      </c>
      <c r="I20" s="28">
        <f>+'[4]Tasas Bogotá'!U365</f>
        <v>4.2397903550498137</v>
      </c>
      <c r="J20" s="48">
        <f>+'[4]Tasas Bogotá'!V365</f>
        <v>4.2035778117639939</v>
      </c>
      <c r="K20" s="43" t="str">
        <f>+'[4]Tasas Bogotá'!W365</f>
        <v/>
      </c>
      <c r="L20" s="18"/>
    </row>
    <row r="21" spans="1:15">
      <c r="A21" s="16"/>
      <c r="B21" s="11" t="str">
        <f>+'[4]Tasas Bogotá'!N366</f>
        <v>Cúcuta</v>
      </c>
      <c r="C21" s="27">
        <f>+'[4]Tasas Bogotá'!O366</f>
        <v>4.4734309497194129</v>
      </c>
      <c r="D21" s="27">
        <f>+'[4]Tasas Bogotá'!P366</f>
        <v>3.7890289184393917</v>
      </c>
      <c r="E21" s="27">
        <f>+'[4]Tasas Bogotá'!Q366</f>
        <v>4.1404817948597961</v>
      </c>
      <c r="F21" s="27">
        <f>+'[4]Tasas Bogotá'!R366</f>
        <v>1.9509070577889718</v>
      </c>
      <c r="G21" s="27">
        <f>+'[4]Tasas Bogotá'!S366</f>
        <v>3.1260991580916748</v>
      </c>
      <c r="H21" s="27">
        <f>+'[4]Tasas Bogotá'!T366</f>
        <v>6.6515538881606089</v>
      </c>
      <c r="I21" s="27">
        <f>+'[4]Tasas Bogotá'!U366</f>
        <v>5.1052768214527502</v>
      </c>
      <c r="J21" s="34">
        <f>+'[4]Tasas Bogotá'!V366</f>
        <v>4.0987246844085758</v>
      </c>
      <c r="K21" s="43">
        <f>+'[4]Tasas Bogotá'!W366</f>
        <v>8</v>
      </c>
      <c r="L21" s="18"/>
    </row>
    <row r="22" spans="1:15">
      <c r="A22" s="16"/>
      <c r="B22" s="11" t="str">
        <f>+'[4]Tasas Bogotá'!N367</f>
        <v>Popayán</v>
      </c>
      <c r="C22" s="27">
        <f>+'[4]Tasas Bogotá'!O367</f>
        <v>0</v>
      </c>
      <c r="D22" s="27">
        <f>+'[4]Tasas Bogotá'!P367</f>
        <v>0</v>
      </c>
      <c r="E22" s="27">
        <f>+'[4]Tasas Bogotá'!Q367</f>
        <v>4.2542224913907241</v>
      </c>
      <c r="F22" s="27">
        <f>+'[4]Tasas Bogotá'!R367</f>
        <v>7.3083206741379803</v>
      </c>
      <c r="G22" s="27">
        <f>+'[4]Tasas Bogotá'!S367</f>
        <v>4.9580770709206226</v>
      </c>
      <c r="H22" s="27">
        <f>+'[4]Tasas Bogotá'!T367</f>
        <v>5.3276695849140099</v>
      </c>
      <c r="I22" s="27">
        <f>+'[4]Tasas Bogotá'!U367</f>
        <v>3.4694597056144789</v>
      </c>
      <c r="J22" s="34">
        <f>+'[4]Tasas Bogotá'!V367</f>
        <v>3.8616037062437893</v>
      </c>
      <c r="K22" s="43">
        <f>+'[4]Tasas Bogotá'!W367</f>
        <v>9</v>
      </c>
      <c r="L22" s="18"/>
    </row>
    <row r="23" spans="1:15">
      <c r="A23" s="16"/>
      <c r="B23" s="11" t="str">
        <f>+'[4]Tasas Bogotá'!N368</f>
        <v>Barranquilla</v>
      </c>
      <c r="C23" s="27">
        <f>+'[4]Tasas Bogotá'!O368</f>
        <v>5.1510227751952682</v>
      </c>
      <c r="D23" s="27">
        <f>+'[4]Tasas Bogotá'!P368</f>
        <v>1.1409268979823535</v>
      </c>
      <c r="E23" s="27">
        <f>+'[4]Tasas Bogotá'!Q368</f>
        <v>2.7280126013728259</v>
      </c>
      <c r="F23" s="27">
        <f>+'[4]Tasas Bogotá'!R368</f>
        <v>2.0113436807961311</v>
      </c>
      <c r="G23" s="27">
        <f>+'[4]Tasas Bogotá'!S368</f>
        <v>0.8224182648062246</v>
      </c>
      <c r="H23" s="27">
        <f>+'[4]Tasas Bogotá'!T368</f>
        <v>1.2613337623119787</v>
      </c>
      <c r="I23" s="27">
        <f>+'[4]Tasas Bogotá'!U368</f>
        <v>2.7890873447232503</v>
      </c>
      <c r="J23" s="34">
        <f>+'[4]Tasas Bogotá'!V368</f>
        <v>3.7466837062498164</v>
      </c>
      <c r="K23" s="43">
        <f>+'[4]Tasas Bogotá'!W368</f>
        <v>10</v>
      </c>
      <c r="L23" s="18"/>
      <c r="N23" s="23"/>
      <c r="O23" s="32"/>
    </row>
    <row r="24" spans="1:15">
      <c r="A24" s="16"/>
      <c r="B24" s="11" t="str">
        <f>+'[4]Tasas Bogotá'!N369</f>
        <v>Pereira</v>
      </c>
      <c r="C24" s="27">
        <f>+'[4]Tasas Bogotá'!O369</f>
        <v>4.5625684759993481</v>
      </c>
      <c r="D24" s="27">
        <f>+'[4]Tasas Bogotá'!P369</f>
        <v>5.4929225983552801</v>
      </c>
      <c r="E24" s="27">
        <f>+'[4]Tasas Bogotá'!Q369</f>
        <v>1.4703233891711764</v>
      </c>
      <c r="F24" s="27">
        <f>+'[4]Tasas Bogotá'!R369</f>
        <v>2.1080726997634041</v>
      </c>
      <c r="G24" s="27">
        <f>+'[4]Tasas Bogotá'!S369</f>
        <v>2.8936519664362255</v>
      </c>
      <c r="H24" s="27">
        <f>+'[4]Tasas Bogotá'!T369</f>
        <v>4.1655410646730218</v>
      </c>
      <c r="I24" s="27">
        <f>+'[4]Tasas Bogotá'!U369</f>
        <v>3.304391253908221</v>
      </c>
      <c r="J24" s="34">
        <f>+'[4]Tasas Bogotá'!V369</f>
        <v>3.6201287249096388</v>
      </c>
      <c r="K24" s="43">
        <f>+'[4]Tasas Bogotá'!W369</f>
        <v>11</v>
      </c>
      <c r="L24" s="18"/>
      <c r="N24" s="23"/>
      <c r="O24" s="32"/>
    </row>
    <row r="25" spans="1:15">
      <c r="A25" s="16"/>
      <c r="B25" s="11" t="str">
        <f>+'[4]Tasas Bogotá'!N370</f>
        <v>Bucaramanga</v>
      </c>
      <c r="C25" s="27">
        <f>+'[4]Tasas Bogotá'!O370</f>
        <v>4.9465854686537494</v>
      </c>
      <c r="D25" s="27">
        <f>+'[4]Tasas Bogotá'!P370</f>
        <v>3.9527539430808396</v>
      </c>
      <c r="E25" s="27">
        <f>+'[4]Tasas Bogotá'!Q370</f>
        <v>1.5919138898001906</v>
      </c>
      <c r="F25" s="27">
        <f>+'[4]Tasas Bogotá'!R370</f>
        <v>1.318291083916084</v>
      </c>
      <c r="G25" s="27">
        <f>+'[4]Tasas Bogotá'!S370</f>
        <v>4.3330860795719932</v>
      </c>
      <c r="H25" s="27">
        <f>+'[4]Tasas Bogotá'!T370</f>
        <v>3.7654883169698379</v>
      </c>
      <c r="I25" s="27">
        <f>+'[4]Tasas Bogotá'!U370</f>
        <v>5.1231337670039716</v>
      </c>
      <c r="J25" s="34">
        <f>+'[4]Tasas Bogotá'!V370</f>
        <v>3.597986959807066</v>
      </c>
      <c r="K25" s="43">
        <f>+'[4]Tasas Bogotá'!W370</f>
        <v>12</v>
      </c>
      <c r="L25" s="18"/>
    </row>
    <row r="26" spans="1:15">
      <c r="A26" s="16"/>
      <c r="B26" s="11" t="str">
        <f>+'[4]Tasas Bogotá'!N371</f>
        <v>Tunja</v>
      </c>
      <c r="C26" s="27">
        <f>+'[4]Tasas Bogotá'!O371</f>
        <v>0</v>
      </c>
      <c r="D26" s="27">
        <f>+'[4]Tasas Bogotá'!P371</f>
        <v>0</v>
      </c>
      <c r="E26" s="27">
        <f>+'[4]Tasas Bogotá'!Q371</f>
        <v>4.5209742374318367</v>
      </c>
      <c r="F26" s="27">
        <f>+'[4]Tasas Bogotá'!R371</f>
        <v>2.2438894717104736</v>
      </c>
      <c r="G26" s="27">
        <f>+'[4]Tasas Bogotá'!S371</f>
        <v>2.7204728368022306</v>
      </c>
      <c r="H26" s="27">
        <f>+'[4]Tasas Bogotá'!T371</f>
        <v>1.3156602008517617</v>
      </c>
      <c r="I26" s="27">
        <f>+'[4]Tasas Bogotá'!U371</f>
        <v>3.5746790422225665</v>
      </c>
      <c r="J26" s="34">
        <f>+'[4]Tasas Bogotá'!V371</f>
        <v>3.5659886746803946</v>
      </c>
      <c r="K26" s="43">
        <f>+'[4]Tasas Bogotá'!W371</f>
        <v>13</v>
      </c>
      <c r="L26" s="18"/>
    </row>
    <row r="27" spans="1:15">
      <c r="A27" s="16"/>
      <c r="B27" s="11" t="str">
        <f>+'[4]Tasas Bogotá'!N372</f>
        <v>Armenia</v>
      </c>
      <c r="C27" s="27">
        <f>+'[4]Tasas Bogotá'!O372</f>
        <v>0</v>
      </c>
      <c r="D27" s="27">
        <f>+'[4]Tasas Bogotá'!P372</f>
        <v>0</v>
      </c>
      <c r="E27" s="27">
        <f>+'[4]Tasas Bogotá'!Q372</f>
        <v>4.5627315488766795</v>
      </c>
      <c r="F27" s="27">
        <f>+'[4]Tasas Bogotá'!R372</f>
        <v>5.4638052341841084</v>
      </c>
      <c r="G27" s="27">
        <f>+'[4]Tasas Bogotá'!S372</f>
        <v>3.5420840862809748</v>
      </c>
      <c r="H27" s="27">
        <f>+'[4]Tasas Bogotá'!T372</f>
        <v>4.366511220493015</v>
      </c>
      <c r="I27" s="27">
        <f>+'[4]Tasas Bogotá'!U372</f>
        <v>4.3119589963354796</v>
      </c>
      <c r="J27" s="34">
        <f>+'[4]Tasas Bogotá'!V372</f>
        <v>3.5127103145574248</v>
      </c>
      <c r="K27" s="43">
        <f>+'[4]Tasas Bogotá'!W372</f>
        <v>14</v>
      </c>
      <c r="L27" s="18"/>
    </row>
    <row r="28" spans="1:15">
      <c r="A28" s="16"/>
      <c r="B28" s="11" t="str">
        <f>+'[4]Tasas Bogotá'!N373</f>
        <v>Cali</v>
      </c>
      <c r="C28" s="27">
        <f>+'[4]Tasas Bogotá'!O373</f>
        <v>4.7472412601569367</v>
      </c>
      <c r="D28" s="27">
        <f>+'[4]Tasas Bogotá'!P373</f>
        <v>6.6605490534002234</v>
      </c>
      <c r="E28" s="27">
        <f>+'[4]Tasas Bogotá'!Q373</f>
        <v>4.6800982948608949</v>
      </c>
      <c r="F28" s="27">
        <f>+'[4]Tasas Bogotá'!R373</f>
        <v>4.7096294206894598</v>
      </c>
      <c r="G28" s="27">
        <f>+'[4]Tasas Bogotá'!S373</f>
        <v>5.5078993045958589</v>
      </c>
      <c r="H28" s="27">
        <f>+'[4]Tasas Bogotá'!T373</f>
        <v>8.4799578880011062</v>
      </c>
      <c r="I28" s="27">
        <f>+'[4]Tasas Bogotá'!U373</f>
        <v>4.5994014146359907</v>
      </c>
      <c r="J28" s="34">
        <f>+'[4]Tasas Bogotá'!V373</f>
        <v>3.2192728321050903</v>
      </c>
      <c r="K28" s="43">
        <f>+'[4]Tasas Bogotá'!W373</f>
        <v>15</v>
      </c>
      <c r="L28" s="18"/>
    </row>
    <row r="29" spans="1:15">
      <c r="A29" s="16"/>
      <c r="B29" s="11" t="str">
        <f>+'[4]Tasas Bogotá'!N374</f>
        <v>Sincelejo</v>
      </c>
      <c r="C29" s="27">
        <f>+'[4]Tasas Bogotá'!O374</f>
        <v>0</v>
      </c>
      <c r="D29" s="27">
        <f>+'[4]Tasas Bogotá'!P374</f>
        <v>0</v>
      </c>
      <c r="E29" s="27">
        <f>+'[4]Tasas Bogotá'!Q374</f>
        <v>3.5687696957129216</v>
      </c>
      <c r="F29" s="27">
        <f>+'[4]Tasas Bogotá'!R374</f>
        <v>3.6231076230184387</v>
      </c>
      <c r="G29" s="27">
        <f>+'[4]Tasas Bogotá'!S374</f>
        <v>3.1985482325453183</v>
      </c>
      <c r="H29" s="27">
        <f>+'[4]Tasas Bogotá'!T374</f>
        <v>1.4853344043152739</v>
      </c>
      <c r="I29" s="27">
        <f>+'[4]Tasas Bogotá'!U374</f>
        <v>3.3139115507417367</v>
      </c>
      <c r="J29" s="34">
        <f>+'[4]Tasas Bogotá'!V374</f>
        <v>2.8045282037529153</v>
      </c>
      <c r="K29" s="43">
        <f>+'[4]Tasas Bogotá'!W374</f>
        <v>16</v>
      </c>
      <c r="L29" s="18"/>
    </row>
    <row r="30" spans="1:15">
      <c r="A30" s="16"/>
      <c r="B30" s="11" t="str">
        <f>+'[4]Tasas Bogotá'!N375</f>
        <v>Santa Marta</v>
      </c>
      <c r="C30" s="27">
        <f>+'[4]Tasas Bogotá'!O375</f>
        <v>0</v>
      </c>
      <c r="D30" s="27">
        <f>+'[4]Tasas Bogotá'!P375</f>
        <v>0</v>
      </c>
      <c r="E30" s="27">
        <f>+'[4]Tasas Bogotá'!Q375</f>
        <v>4.3989479756352727</v>
      </c>
      <c r="F30" s="27">
        <f>+'[4]Tasas Bogotá'!R375</f>
        <v>1.8841864817486034</v>
      </c>
      <c r="G30" s="27">
        <f>+'[4]Tasas Bogotá'!S375</f>
        <v>2.8418658941277153</v>
      </c>
      <c r="H30" s="27">
        <f>+'[4]Tasas Bogotá'!T375</f>
        <v>3.5745802841153682</v>
      </c>
      <c r="I30" s="27">
        <f>+'[4]Tasas Bogotá'!U375</f>
        <v>1.4503204706435557</v>
      </c>
      <c r="J30" s="34">
        <f>+'[4]Tasas Bogotá'!V375</f>
        <v>2.3222840938975726</v>
      </c>
      <c r="K30" s="43">
        <f>+'[4]Tasas Bogotá'!W375</f>
        <v>17</v>
      </c>
      <c r="L30" s="18"/>
    </row>
    <row r="31" spans="1:15">
      <c r="A31" s="16"/>
      <c r="B31" s="11" t="str">
        <f>+'[4]Tasas Bogotá'!N376</f>
        <v>Montería</v>
      </c>
      <c r="C31" s="27">
        <f>+'[4]Tasas Bogotá'!O376</f>
        <v>4.8222608662868236</v>
      </c>
      <c r="D31" s="27">
        <f>+'[4]Tasas Bogotá'!P376</f>
        <v>5.4419607344752441</v>
      </c>
      <c r="E31" s="27">
        <f>+'[4]Tasas Bogotá'!Q376</f>
        <v>4.2449655743645485</v>
      </c>
      <c r="F31" s="27">
        <f>+'[4]Tasas Bogotá'!R376</f>
        <v>2.4237723486488094</v>
      </c>
      <c r="G31" s="27">
        <f>+'[4]Tasas Bogotá'!S376</f>
        <v>1.774286148494622</v>
      </c>
      <c r="H31" s="27">
        <f>+'[4]Tasas Bogotá'!T376</f>
        <v>2.2456417875351384</v>
      </c>
      <c r="I31" s="27">
        <f>+'[4]Tasas Bogotá'!U376</f>
        <v>2.0954504042482136</v>
      </c>
      <c r="J31" s="34">
        <f>+'[4]Tasas Bogotá'!V376</f>
        <v>2.2903049629146777</v>
      </c>
      <c r="K31" s="43">
        <f>+'[4]Tasas Bogotá'!W376</f>
        <v>18</v>
      </c>
      <c r="L31" s="18"/>
    </row>
    <row r="32" spans="1:15">
      <c r="A32" s="16"/>
      <c r="B32" s="11" t="str">
        <f>+'[4]Tasas Bogotá'!N377</f>
        <v>Villavicencio</v>
      </c>
      <c r="C32" s="27">
        <f>+'[4]Tasas Bogotá'!O377</f>
        <v>4.3373195010450569</v>
      </c>
      <c r="D32" s="27">
        <f>+'[4]Tasas Bogotá'!P377</f>
        <v>3.3001917947135202</v>
      </c>
      <c r="E32" s="27">
        <f>+'[4]Tasas Bogotá'!Q377</f>
        <v>3.532683619038516</v>
      </c>
      <c r="F32" s="27">
        <f>+'[4]Tasas Bogotá'!R377</f>
        <v>2.3224836032141312</v>
      </c>
      <c r="G32" s="27">
        <f>+'[4]Tasas Bogotá'!S377</f>
        <v>1.3894303249421289</v>
      </c>
      <c r="H32" s="27">
        <f>+'[4]Tasas Bogotá'!T377</f>
        <v>3.9439515170087898</v>
      </c>
      <c r="I32" s="27">
        <f>+'[4]Tasas Bogotá'!U377</f>
        <v>2.5909287407503596</v>
      </c>
      <c r="J32" s="34">
        <f>+'[4]Tasas Bogotá'!V377</f>
        <v>1.9864242094031648</v>
      </c>
      <c r="K32" s="43">
        <f>+'[4]Tasas Bogotá'!W377</f>
        <v>19</v>
      </c>
      <c r="L32" s="18"/>
    </row>
    <row r="33" spans="1:14">
      <c r="A33" s="16"/>
      <c r="B33" s="11" t="str">
        <f>+'[4]Tasas Bogotá'!N378</f>
        <v>Valledupar</v>
      </c>
      <c r="C33" s="27">
        <f>+'[4]Tasas Bogotá'!O378</f>
        <v>0</v>
      </c>
      <c r="D33" s="27">
        <f>+'[4]Tasas Bogotá'!P378</f>
        <v>0</v>
      </c>
      <c r="E33" s="27">
        <f>+'[4]Tasas Bogotá'!Q378</f>
        <v>3.8045093939565171</v>
      </c>
      <c r="F33" s="27">
        <f>+'[4]Tasas Bogotá'!R378</f>
        <v>0.71737870887079558</v>
      </c>
      <c r="G33" s="27">
        <f>+'[4]Tasas Bogotá'!S378</f>
        <v>0.77819403889592853</v>
      </c>
      <c r="H33" s="27">
        <f>+'[4]Tasas Bogotá'!T378</f>
        <v>1.0391378942815337</v>
      </c>
      <c r="I33" s="27">
        <f>+'[4]Tasas Bogotá'!U378</f>
        <v>3.1051135832087695</v>
      </c>
      <c r="J33" s="34">
        <f>+'[4]Tasas Bogotá'!V378</f>
        <v>1.5734324459435161</v>
      </c>
      <c r="K33" s="43">
        <f>+'[4]Tasas Bogotá'!W378</f>
        <v>20</v>
      </c>
      <c r="L33" s="18"/>
    </row>
    <row r="34" spans="1:14">
      <c r="A34" s="16"/>
      <c r="B34" s="11" t="str">
        <f>+'[4]Tasas Bogotá'!N379</f>
        <v>Quibdó</v>
      </c>
      <c r="C34" s="27">
        <f>+'[4]Tasas Bogotá'!O379</f>
        <v>0</v>
      </c>
      <c r="D34" s="27">
        <f>+'[4]Tasas Bogotá'!P379</f>
        <v>0</v>
      </c>
      <c r="E34" s="27">
        <f>+'[4]Tasas Bogotá'!Q379</f>
        <v>2.3297754876702248</v>
      </c>
      <c r="F34" s="27">
        <f>+'[4]Tasas Bogotá'!R379</f>
        <v>0.4150080460743627</v>
      </c>
      <c r="G34" s="27">
        <f>+'[4]Tasas Bogotá'!S379</f>
        <v>0.72885693697872223</v>
      </c>
      <c r="H34" s="27">
        <f>+'[4]Tasas Bogotá'!T379</f>
        <v>0.49058945191313341</v>
      </c>
      <c r="I34" s="27">
        <f>+'[4]Tasas Bogotá'!U379</f>
        <v>2.0644946085291829</v>
      </c>
      <c r="J34" s="34">
        <f>+'[4]Tasas Bogotá'!V379</f>
        <v>1.5659904946101137</v>
      </c>
      <c r="K34" s="43">
        <f>+'[4]Tasas Bogotá'!W379</f>
        <v>21</v>
      </c>
      <c r="L34" s="18"/>
    </row>
    <row r="35" spans="1:14">
      <c r="A35" s="16"/>
      <c r="B35" s="11" t="str">
        <f>+'[4]Tasas Bogotá'!N380</f>
        <v>Cartagena</v>
      </c>
      <c r="C35" s="27">
        <f>+'[4]Tasas Bogotá'!O380</f>
        <v>1.1601164267465247</v>
      </c>
      <c r="D35" s="27">
        <f>+'[4]Tasas Bogotá'!P380</f>
        <v>2.4057833169548233</v>
      </c>
      <c r="E35" s="27">
        <f>+'[4]Tasas Bogotá'!Q380</f>
        <v>2.3843415739260228</v>
      </c>
      <c r="F35" s="27">
        <f>+'[4]Tasas Bogotá'!R380</f>
        <v>1.7492797627192611</v>
      </c>
      <c r="G35" s="27">
        <f>+'[4]Tasas Bogotá'!S380</f>
        <v>2.4382894609970109</v>
      </c>
      <c r="H35" s="27">
        <f>+'[4]Tasas Bogotá'!T380</f>
        <v>2.5453381206119796</v>
      </c>
      <c r="I35" s="27">
        <f>+'[4]Tasas Bogotá'!U380</f>
        <v>0.92709035690029373</v>
      </c>
      <c r="J35" s="34">
        <f>+'[4]Tasas Bogotá'!V380</f>
        <v>1.49914424767928</v>
      </c>
      <c r="K35" s="43">
        <f>+'[4]Tasas Bogotá'!W380</f>
        <v>22</v>
      </c>
      <c r="L35" s="18"/>
    </row>
    <row r="36" spans="1:14" ht="14.25" customHeight="1">
      <c r="A36" s="16"/>
      <c r="B36" s="11" t="str">
        <f>+'[4]Tasas Bogotá'!N381</f>
        <v>Florencia</v>
      </c>
      <c r="C36" s="27">
        <f>+'[4]Tasas Bogotá'!O381</f>
        <v>0</v>
      </c>
      <c r="D36" s="27">
        <f>+'[4]Tasas Bogotá'!P381</f>
        <v>0</v>
      </c>
      <c r="E36" s="27">
        <f>+'[4]Tasas Bogotá'!Q381</f>
        <v>3.8609330995595372</v>
      </c>
      <c r="F36" s="27">
        <f>+'[4]Tasas Bogotá'!R381</f>
        <v>2.509741209043661</v>
      </c>
      <c r="G36" s="27">
        <f>+'[4]Tasas Bogotá'!S381</f>
        <v>1.4199055842281636</v>
      </c>
      <c r="H36" s="27">
        <f>+'[4]Tasas Bogotá'!T381</f>
        <v>0.98726867194208945</v>
      </c>
      <c r="I36" s="27">
        <f>+'[4]Tasas Bogotá'!U381</f>
        <v>1.6331562353403224</v>
      </c>
      <c r="J36" s="34">
        <f>+'[4]Tasas Bogotá'!V381</f>
        <v>1.1824739732764979</v>
      </c>
      <c r="K36" s="43">
        <f>+'[4]Tasas Bogotá'!W381</f>
        <v>23</v>
      </c>
      <c r="L36" s="18"/>
    </row>
    <row r="37" spans="1:14">
      <c r="A37" s="16"/>
      <c r="B37" s="11" t="str">
        <f>+'[4]Tasas Bogotá'!N382</f>
        <v>San Andrés</v>
      </c>
      <c r="C37" s="27">
        <f>+'[4]Tasas Bogotá'!O382</f>
        <v>0</v>
      </c>
      <c r="D37" s="27">
        <f>+'[4]Tasas Bogotá'!P382</f>
        <v>0</v>
      </c>
      <c r="E37" s="27">
        <f>+'[4]Tasas Bogotá'!Q382</f>
        <v>2.0099665468275014</v>
      </c>
      <c r="F37" s="27">
        <f>+'[4]Tasas Bogotá'!R382</f>
        <v>0.76954508308362857</v>
      </c>
      <c r="G37" s="27">
        <f>+'[4]Tasas Bogotá'!S382</f>
        <v>1.8245150596949211</v>
      </c>
      <c r="H37" s="27">
        <f>+'[4]Tasas Bogotá'!T382</f>
        <v>0.89824634276145843</v>
      </c>
      <c r="I37" s="27">
        <f>+'[4]Tasas Bogotá'!U382</f>
        <v>0.66817740369051493</v>
      </c>
      <c r="J37" s="34">
        <f>+'[4]Tasas Bogotá'!V382</f>
        <v>0</v>
      </c>
      <c r="K37" s="43">
        <f>+'[4]Tasas Bogotá'!W382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67" t="str">
        <f>+Índice!B49</f>
        <v>Fuente: Departamento Administrativo Nacional de Estadística, Gran Encuesta Integrada de Hogares (GEIH) Abril 2012.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116"/>
      <c r="L51" s="22"/>
    </row>
    <row r="52" spans="1:12">
      <c r="B52" s="23" t="s">
        <v>23</v>
      </c>
      <c r="C52" s="23"/>
      <c r="D52" s="23"/>
      <c r="E52" s="23" t="s">
        <v>21</v>
      </c>
    </row>
    <row r="53" spans="1:12">
      <c r="B53" s="23" t="s">
        <v>24</v>
      </c>
      <c r="C53" s="23"/>
      <c r="D53" s="23"/>
      <c r="E53" s="23" t="s">
        <v>22</v>
      </c>
    </row>
  </sheetData>
  <mergeCells count="3">
    <mergeCell ref="C7:K7"/>
    <mergeCell ref="C8:K8"/>
    <mergeCell ref="C10:J10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 codeName="Hoja15">
    <tabColor rgb="FF53722D"/>
  </sheetPr>
  <dimension ref="A1:O53"/>
  <sheetViews>
    <sheetView zoomScaleNormal="100" zoomScaleSheetLayoutView="100" workbookViewId="0">
      <pane ySplit="11" topLeftCell="A39" activePane="bottomLeft" state="frozen"/>
      <selection activeCell="G19" sqref="G19"/>
      <selection pane="bottomLeft" activeCell="C8" sqref="C8:K8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4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</row>
    <row r="6" spans="1:15">
      <c r="A6" s="16"/>
      <c r="B6" s="161"/>
      <c r="C6" s="161"/>
      <c r="D6" s="161"/>
      <c r="E6" s="161"/>
      <c r="F6" s="161"/>
      <c r="G6" s="161"/>
      <c r="H6" s="10"/>
      <c r="I6" s="10"/>
      <c r="J6" s="10"/>
      <c r="K6" s="10"/>
      <c r="L6" s="18"/>
    </row>
    <row r="7" spans="1:15">
      <c r="A7" s="16"/>
      <c r="B7" s="161"/>
      <c r="C7" s="169" t="s">
        <v>115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61"/>
      <c r="C8" s="167" t="s">
        <v>171</v>
      </c>
      <c r="D8" s="167"/>
      <c r="E8" s="167"/>
      <c r="F8" s="167"/>
      <c r="G8" s="167"/>
      <c r="H8" s="167"/>
      <c r="I8" s="167"/>
      <c r="J8" s="167"/>
      <c r="K8" s="167"/>
      <c r="L8" s="18"/>
    </row>
    <row r="9" spans="1:15">
      <c r="A9" s="16"/>
      <c r="B9" s="10"/>
      <c r="C9" s="77"/>
      <c r="D9" s="77"/>
      <c r="E9" s="77"/>
      <c r="F9" s="77"/>
      <c r="G9" s="77"/>
      <c r="H9" s="77"/>
      <c r="I9" s="10"/>
      <c r="J9" s="10"/>
      <c r="K9" s="10"/>
      <c r="L9" s="18"/>
    </row>
    <row r="10" spans="1:15" ht="15.75" customHeight="1">
      <c r="A10" s="16"/>
      <c r="B10" s="11"/>
      <c r="C10" s="168" t="s">
        <v>1</v>
      </c>
      <c r="D10" s="168"/>
      <c r="E10" s="168"/>
      <c r="F10" s="168"/>
      <c r="G10" s="168"/>
      <c r="H10" s="168"/>
      <c r="I10" s="168"/>
      <c r="J10" s="168"/>
      <c r="K10" s="170" t="s">
        <v>161</v>
      </c>
      <c r="L10" s="18"/>
    </row>
    <row r="11" spans="1:15">
      <c r="A11" s="16"/>
      <c r="B11" s="11"/>
      <c r="C11" s="162">
        <f>+'Población en edad de trabajar %'!C11</f>
        <v>2005</v>
      </c>
      <c r="D11" s="162">
        <f>+'Población en edad de trabajar %'!D11</f>
        <v>2006</v>
      </c>
      <c r="E11" s="162">
        <f>+'Población en edad de trabajar %'!E11</f>
        <v>2007</v>
      </c>
      <c r="F11" s="162">
        <f>+'Población en edad de trabajar %'!F11</f>
        <v>2008</v>
      </c>
      <c r="G11" s="162">
        <f>+'Población en edad de trabajar %'!G11</f>
        <v>2009</v>
      </c>
      <c r="H11" s="162">
        <f>+'Población en edad de trabajar %'!H11</f>
        <v>2010</v>
      </c>
      <c r="I11" s="162">
        <f>+'Población en edad de trabajar %'!I11</f>
        <v>2011</v>
      </c>
      <c r="J11" s="162">
        <f>+'Población en edad de trabajar %'!J11</f>
        <v>2012</v>
      </c>
      <c r="K11" s="170"/>
      <c r="L11" s="18"/>
      <c r="O11" s="2"/>
    </row>
    <row r="12" spans="1:15" ht="12" customHeight="1">
      <c r="A12" s="16"/>
      <c r="B12" s="11"/>
      <c r="C12" s="77"/>
      <c r="D12" s="77"/>
      <c r="E12" s="77"/>
      <c r="F12" s="77"/>
      <c r="G12" s="77"/>
      <c r="H12" s="77"/>
      <c r="I12" s="77"/>
      <c r="J12" s="77"/>
      <c r="K12" s="115"/>
      <c r="L12" s="18"/>
    </row>
    <row r="13" spans="1:15">
      <c r="A13" s="16"/>
      <c r="B13" s="11" t="str">
        <f>+'[4]Tasas Bogotá'!N390</f>
        <v>Neiva</v>
      </c>
      <c r="C13" s="27">
        <f>+'[4]Tasas Bogotá'!O390</f>
        <v>0</v>
      </c>
      <c r="D13" s="27">
        <f>+'[4]Tasas Bogotá'!P390</f>
        <v>0</v>
      </c>
      <c r="E13" s="27">
        <f>+'[4]Tasas Bogotá'!Q390</f>
        <v>6.395902171419646</v>
      </c>
      <c r="F13" s="27">
        <f>+'[4]Tasas Bogotá'!R390</f>
        <v>8.2455893951016108</v>
      </c>
      <c r="G13" s="27">
        <f>+'[4]Tasas Bogotá'!S390</f>
        <v>10.37974461208789</v>
      </c>
      <c r="H13" s="27">
        <f>+'[4]Tasas Bogotá'!T390</f>
        <v>11.429936017606204</v>
      </c>
      <c r="I13" s="27">
        <f>+'[4]Tasas Bogotá'!U390</f>
        <v>10.25337394102581</v>
      </c>
      <c r="J13" s="34">
        <f>+'[4]Tasas Bogotá'!V390</f>
        <v>10.357573564881815</v>
      </c>
      <c r="K13" s="43">
        <f>+'[4]Tasas Bogotá'!W390</f>
        <v>1</v>
      </c>
      <c r="L13" s="18"/>
    </row>
    <row r="14" spans="1:15">
      <c r="A14" s="16"/>
      <c r="B14" s="11" t="str">
        <f>+'[4]Tasas Bogotá'!N391</f>
        <v>Barranquilla</v>
      </c>
      <c r="C14" s="27">
        <f>+'[4]Tasas Bogotá'!O391</f>
        <v>5.5390325098204594</v>
      </c>
      <c r="D14" s="27">
        <f>+'[4]Tasas Bogotá'!P391</f>
        <v>2.8544697483172925</v>
      </c>
      <c r="E14" s="27">
        <f>+'[4]Tasas Bogotá'!Q391</f>
        <v>4.9648750898514988</v>
      </c>
      <c r="F14" s="27">
        <f>+'[4]Tasas Bogotá'!R391</f>
        <v>4.7055957292190209</v>
      </c>
      <c r="G14" s="27">
        <f>+'[4]Tasas Bogotá'!S391</f>
        <v>3.727050468054252</v>
      </c>
      <c r="H14" s="27">
        <f>+'[4]Tasas Bogotá'!T391</f>
        <v>5.8503954042391229</v>
      </c>
      <c r="I14" s="27">
        <f>+'[4]Tasas Bogotá'!U391</f>
        <v>7.1168692652080336</v>
      </c>
      <c r="J14" s="34">
        <f>+'[4]Tasas Bogotá'!V391</f>
        <v>9.4307729748244693</v>
      </c>
      <c r="K14" s="43">
        <f>+'[4]Tasas Bogotá'!W391</f>
        <v>2</v>
      </c>
      <c r="L14" s="18"/>
    </row>
    <row r="15" spans="1:15">
      <c r="A15" s="16"/>
      <c r="B15" s="11" t="str">
        <f>+'[4]Tasas Bogotá'!N392</f>
        <v>Ibagué</v>
      </c>
      <c r="C15" s="27">
        <f>+'[4]Tasas Bogotá'!O392</f>
        <v>2.8417682477468382</v>
      </c>
      <c r="D15" s="27">
        <f>+'[4]Tasas Bogotá'!P392</f>
        <v>2.3715828295502073</v>
      </c>
      <c r="E15" s="27">
        <f>+'[4]Tasas Bogotá'!Q392</f>
        <v>9.0739724851487669</v>
      </c>
      <c r="F15" s="27">
        <f>+'[4]Tasas Bogotá'!R392</f>
        <v>12.562327682290137</v>
      </c>
      <c r="G15" s="27">
        <f>+'[4]Tasas Bogotá'!S392</f>
        <v>6.4350690107636321</v>
      </c>
      <c r="H15" s="27">
        <f>+'[4]Tasas Bogotá'!T392</f>
        <v>7.7206967060652625</v>
      </c>
      <c r="I15" s="27">
        <f>+'[4]Tasas Bogotá'!U392</f>
        <v>9.8184420478789338</v>
      </c>
      <c r="J15" s="34">
        <f>+'[4]Tasas Bogotá'!V392</f>
        <v>9.4090530856332943</v>
      </c>
      <c r="K15" s="43">
        <f>+'[4]Tasas Bogotá'!W392</f>
        <v>3</v>
      </c>
      <c r="L15" s="18"/>
    </row>
    <row r="16" spans="1:15">
      <c r="A16" s="16"/>
      <c r="B16" s="11" t="str">
        <f>+'[4]Tasas Bogotá'!N393</f>
        <v>Armenia</v>
      </c>
      <c r="C16" s="27">
        <f>+'[4]Tasas Bogotá'!O393</f>
        <v>0</v>
      </c>
      <c r="D16" s="27">
        <f>+'[4]Tasas Bogotá'!P393</f>
        <v>0</v>
      </c>
      <c r="E16" s="27">
        <f>+'[4]Tasas Bogotá'!Q393</f>
        <v>6.4859060689511487</v>
      </c>
      <c r="F16" s="27">
        <f>+'[4]Tasas Bogotá'!R393</f>
        <v>3.9795642551096058</v>
      </c>
      <c r="G16" s="27">
        <f>+'[4]Tasas Bogotá'!S393</f>
        <v>3.3725685023120726</v>
      </c>
      <c r="H16" s="27">
        <f>+'[4]Tasas Bogotá'!T393</f>
        <v>7.5211395183325269</v>
      </c>
      <c r="I16" s="27">
        <f>+'[4]Tasas Bogotá'!U393</f>
        <v>11.846260607019806</v>
      </c>
      <c r="J16" s="34">
        <f>+'[4]Tasas Bogotá'!V393</f>
        <v>9.0833028529626922</v>
      </c>
      <c r="K16" s="43">
        <f>+'[4]Tasas Bogotá'!W393</f>
        <v>4</v>
      </c>
      <c r="L16" s="18"/>
    </row>
    <row r="17" spans="1:15">
      <c r="A17" s="16"/>
      <c r="B17" s="11" t="str">
        <f>+'[4]Tasas Bogotá'!N394</f>
        <v>Sincelejo</v>
      </c>
      <c r="C17" s="27">
        <f>+'[4]Tasas Bogotá'!O394</f>
        <v>0</v>
      </c>
      <c r="D17" s="27">
        <f>+'[4]Tasas Bogotá'!P394</f>
        <v>0</v>
      </c>
      <c r="E17" s="27">
        <f>+'[4]Tasas Bogotá'!Q394</f>
        <v>7.8000972250079039</v>
      </c>
      <c r="F17" s="27">
        <f>+'[4]Tasas Bogotá'!R394</f>
        <v>8.3549658074194877</v>
      </c>
      <c r="G17" s="27">
        <f>+'[4]Tasas Bogotá'!S394</f>
        <v>6.7544596563537782</v>
      </c>
      <c r="H17" s="27">
        <f>+'[4]Tasas Bogotá'!T394</f>
        <v>4.5115114232631655</v>
      </c>
      <c r="I17" s="27">
        <f>+'[4]Tasas Bogotá'!U394</f>
        <v>8.6721427892438374</v>
      </c>
      <c r="J17" s="34">
        <f>+'[4]Tasas Bogotá'!V394</f>
        <v>9.007376345309396</v>
      </c>
      <c r="K17" s="43">
        <f>+'[4]Tasas Bogotá'!W394</f>
        <v>5</v>
      </c>
      <c r="L17" s="18"/>
    </row>
    <row r="18" spans="1:15">
      <c r="A18" s="16"/>
      <c r="B18" s="11" t="str">
        <f>+'[4]Tasas Bogotá'!N395</f>
        <v>Pasto</v>
      </c>
      <c r="C18" s="27">
        <f>+'[4]Tasas Bogotá'!O395</f>
        <v>0.96080948688037804</v>
      </c>
      <c r="D18" s="27">
        <f>+'[4]Tasas Bogotá'!P395</f>
        <v>1.5253657754100991</v>
      </c>
      <c r="E18" s="27">
        <f>+'[4]Tasas Bogotá'!Q395</f>
        <v>6.7372090499124253</v>
      </c>
      <c r="F18" s="27">
        <f>+'[4]Tasas Bogotá'!R395</f>
        <v>5.6282879872646845</v>
      </c>
      <c r="G18" s="27">
        <f>+'[4]Tasas Bogotá'!S395</f>
        <v>5.0984367846163918</v>
      </c>
      <c r="H18" s="27">
        <f>+'[4]Tasas Bogotá'!T395</f>
        <v>8.2766244843124834</v>
      </c>
      <c r="I18" s="27">
        <f>+'[4]Tasas Bogotá'!U395</f>
        <v>7.6007884348330963</v>
      </c>
      <c r="J18" s="34">
        <f>+'[4]Tasas Bogotá'!V395</f>
        <v>8.603671648687552</v>
      </c>
      <c r="K18" s="43">
        <f>+'[4]Tasas Bogotá'!W395</f>
        <v>6</v>
      </c>
      <c r="L18" s="18"/>
    </row>
    <row r="19" spans="1:15">
      <c r="A19" s="16"/>
      <c r="B19" s="11" t="str">
        <f>+'[4]Tasas Bogotá'!N396</f>
        <v>Cúcuta</v>
      </c>
      <c r="C19" s="27">
        <f>+'[4]Tasas Bogotá'!O396</f>
        <v>1.2230855218951637</v>
      </c>
      <c r="D19" s="27">
        <f>+'[4]Tasas Bogotá'!P396</f>
        <v>1.3160542152146477</v>
      </c>
      <c r="E19" s="27">
        <f>+'[4]Tasas Bogotá'!Q396</f>
        <v>5.1847572003735207</v>
      </c>
      <c r="F19" s="27">
        <f>+'[4]Tasas Bogotá'!R396</f>
        <v>5.3535210975690388</v>
      </c>
      <c r="G19" s="27">
        <f>+'[4]Tasas Bogotá'!S396</f>
        <v>5.3985968194574365</v>
      </c>
      <c r="H19" s="27">
        <f>+'[4]Tasas Bogotá'!T396</f>
        <v>6.9412557125578491</v>
      </c>
      <c r="I19" s="27">
        <f>+'[4]Tasas Bogotá'!U396</f>
        <v>8.2466136478940388</v>
      </c>
      <c r="J19" s="34">
        <f>+'[4]Tasas Bogotá'!V396</f>
        <v>8.1849975469911005</v>
      </c>
      <c r="K19" s="43">
        <f>+'[4]Tasas Bogotá'!W396</f>
        <v>7</v>
      </c>
      <c r="L19" s="18"/>
    </row>
    <row r="20" spans="1:15">
      <c r="A20" s="16"/>
      <c r="B20" s="11" t="str">
        <f>+'[4]Tasas Bogotá'!N397</f>
        <v>Riohacha</v>
      </c>
      <c r="C20" s="27">
        <f>+'[4]Tasas Bogotá'!O397</f>
        <v>0</v>
      </c>
      <c r="D20" s="27">
        <f>+'[4]Tasas Bogotá'!P397</f>
        <v>0</v>
      </c>
      <c r="E20" s="27">
        <f>+'[4]Tasas Bogotá'!Q397</f>
        <v>9.8676575675289424</v>
      </c>
      <c r="F20" s="27">
        <f>+'[4]Tasas Bogotá'!R397</f>
        <v>8.9928893433099404</v>
      </c>
      <c r="G20" s="27">
        <f>+'[4]Tasas Bogotá'!S397</f>
        <v>7.7192915197055667</v>
      </c>
      <c r="H20" s="27">
        <f>+'[4]Tasas Bogotá'!T397</f>
        <v>10.768349457286131</v>
      </c>
      <c r="I20" s="27">
        <f>+'[4]Tasas Bogotá'!U397</f>
        <v>7.6244911056294242</v>
      </c>
      <c r="J20" s="34">
        <f>+'[4]Tasas Bogotá'!V397</f>
        <v>8.1434803683955401</v>
      </c>
      <c r="K20" s="43">
        <f>+'[4]Tasas Bogotá'!W397</f>
        <v>8</v>
      </c>
      <c r="L20" s="18"/>
    </row>
    <row r="21" spans="1:15">
      <c r="A21" s="16"/>
      <c r="B21" s="11" t="str">
        <f>+'[4]Tasas Bogotá'!N398</f>
        <v>Valledupar</v>
      </c>
      <c r="C21" s="27">
        <f>+'[4]Tasas Bogotá'!O398</f>
        <v>0</v>
      </c>
      <c r="D21" s="27">
        <f>+'[4]Tasas Bogotá'!P398</f>
        <v>0</v>
      </c>
      <c r="E21" s="27">
        <f>+'[4]Tasas Bogotá'!Q398</f>
        <v>8.3767999862413607</v>
      </c>
      <c r="F21" s="27">
        <f>+'[4]Tasas Bogotá'!R398</f>
        <v>8.0665080962400513</v>
      </c>
      <c r="G21" s="27">
        <f>+'[4]Tasas Bogotá'!S398</f>
        <v>6.8223972967513271</v>
      </c>
      <c r="H21" s="27">
        <f>+'[4]Tasas Bogotá'!T398</f>
        <v>8.4910873384948751</v>
      </c>
      <c r="I21" s="27">
        <f>+'[4]Tasas Bogotá'!U398</f>
        <v>10.192240126566226</v>
      </c>
      <c r="J21" s="34">
        <f>+'[4]Tasas Bogotá'!V398</f>
        <v>7.9809757533724168</v>
      </c>
      <c r="K21" s="43">
        <f>+'[4]Tasas Bogotá'!W398</f>
        <v>9</v>
      </c>
      <c r="L21" s="18"/>
    </row>
    <row r="22" spans="1:15">
      <c r="A22" s="16"/>
      <c r="B22" s="12" t="str">
        <f>+'[4]Tasas Bogotá'!N399</f>
        <v>Bogotá</v>
      </c>
      <c r="C22" s="28">
        <f>+'[4]Tasas Bogotá'!O399</f>
        <v>1.6012386485093497</v>
      </c>
      <c r="D22" s="28">
        <f>+'[4]Tasas Bogotá'!P399</f>
        <v>1.2697977002651704</v>
      </c>
      <c r="E22" s="28">
        <f>+'[4]Tasas Bogotá'!Q399</f>
        <v>5.8092379025897447</v>
      </c>
      <c r="F22" s="28">
        <f>+'[4]Tasas Bogotá'!R399</f>
        <v>9.3442231045168</v>
      </c>
      <c r="G22" s="28">
        <f>+'[4]Tasas Bogotá'!S399</f>
        <v>7.1609522775743324</v>
      </c>
      <c r="H22" s="28">
        <f>+'[4]Tasas Bogotá'!T399</f>
        <v>9.4846010912914505</v>
      </c>
      <c r="I22" s="28">
        <f>+'[4]Tasas Bogotá'!U399</f>
        <v>9.3109411820487527</v>
      </c>
      <c r="J22" s="48">
        <f>+'[4]Tasas Bogotá'!V399</f>
        <v>7.9778158568434563</v>
      </c>
      <c r="K22" s="43">
        <f>+'[4]Tasas Bogotá'!W399</f>
        <v>10</v>
      </c>
      <c r="L22" s="18"/>
    </row>
    <row r="23" spans="1:15">
      <c r="A23" s="16"/>
      <c r="B23" s="11" t="str">
        <f>+'[4]Tasas Bogotá'!N400</f>
        <v>Tunja</v>
      </c>
      <c r="C23" s="27">
        <f>+'[4]Tasas Bogotá'!O400</f>
        <v>0</v>
      </c>
      <c r="D23" s="27">
        <f>+'[4]Tasas Bogotá'!P400</f>
        <v>0</v>
      </c>
      <c r="E23" s="27">
        <f>+'[4]Tasas Bogotá'!Q400</f>
        <v>7.4879087423165123</v>
      </c>
      <c r="F23" s="27">
        <f>+'[4]Tasas Bogotá'!R400</f>
        <v>4.8789287053607451</v>
      </c>
      <c r="G23" s="27">
        <f>+'[4]Tasas Bogotá'!S400</f>
        <v>7.0291632239985651</v>
      </c>
      <c r="H23" s="27">
        <f>+'[4]Tasas Bogotá'!T400</f>
        <v>3.7278462898809499</v>
      </c>
      <c r="I23" s="27">
        <f>+'[4]Tasas Bogotá'!U400</f>
        <v>8.7322325072244347</v>
      </c>
      <c r="J23" s="34">
        <f>+'[4]Tasas Bogotá'!V400</f>
        <v>7.8509623306527114</v>
      </c>
      <c r="K23" s="43">
        <f>+'[4]Tasas Bogotá'!W400</f>
        <v>11</v>
      </c>
      <c r="L23" s="18"/>
      <c r="N23" s="23"/>
      <c r="O23" s="32"/>
    </row>
    <row r="24" spans="1:15">
      <c r="A24" s="16"/>
      <c r="B24" s="11" t="str">
        <f>+'[4]Tasas Bogotá'!N401</f>
        <v>Popayán</v>
      </c>
      <c r="C24" s="27">
        <f>+'[4]Tasas Bogotá'!O401</f>
        <v>0</v>
      </c>
      <c r="D24" s="27">
        <f>+'[4]Tasas Bogotá'!P401</f>
        <v>0</v>
      </c>
      <c r="E24" s="27">
        <f>+'[4]Tasas Bogotá'!Q401</f>
        <v>7.3561389210137218</v>
      </c>
      <c r="F24" s="27">
        <f>+'[4]Tasas Bogotá'!R401</f>
        <v>9.973917280518215</v>
      </c>
      <c r="G24" s="27">
        <f>+'[4]Tasas Bogotá'!S401</f>
        <v>6.6022607149721306</v>
      </c>
      <c r="H24" s="27">
        <f>+'[4]Tasas Bogotá'!T401</f>
        <v>11.097589024983186</v>
      </c>
      <c r="I24" s="27">
        <f>+'[4]Tasas Bogotá'!U401</f>
        <v>8.2677674295619461</v>
      </c>
      <c r="J24" s="34">
        <f>+'[4]Tasas Bogotá'!V401</f>
        <v>7.3951320559295706</v>
      </c>
      <c r="K24" s="43">
        <f>+'[4]Tasas Bogotá'!W401</f>
        <v>12</v>
      </c>
      <c r="L24" s="18"/>
      <c r="N24" s="23"/>
      <c r="O24" s="32"/>
    </row>
    <row r="25" spans="1:15">
      <c r="A25" s="16"/>
      <c r="B25" s="11" t="str">
        <f>+'[4]Tasas Bogotá'!N402</f>
        <v>Medellín</v>
      </c>
      <c r="C25" s="27">
        <f>+'[4]Tasas Bogotá'!O402</f>
        <v>2.1322866865953887</v>
      </c>
      <c r="D25" s="27">
        <f>+'[4]Tasas Bogotá'!P402</f>
        <v>2.2687738226228231</v>
      </c>
      <c r="E25" s="27">
        <f>+'[4]Tasas Bogotá'!Q402</f>
        <v>4.6604897105330592</v>
      </c>
      <c r="F25" s="27">
        <f>+'[4]Tasas Bogotá'!R402</f>
        <v>5.3232526700819101</v>
      </c>
      <c r="G25" s="27">
        <f>+'[4]Tasas Bogotá'!S402</f>
        <v>6.9853682327760085</v>
      </c>
      <c r="H25" s="27">
        <f>+'[4]Tasas Bogotá'!T402</f>
        <v>7.2629943956133785</v>
      </c>
      <c r="I25" s="27">
        <f>+'[4]Tasas Bogotá'!U402</f>
        <v>6.8476473475322512</v>
      </c>
      <c r="J25" s="34">
        <f>+'[4]Tasas Bogotá'!V402</f>
        <v>7.1713730303981125</v>
      </c>
      <c r="K25" s="43">
        <f>+'[4]Tasas Bogotá'!W402</f>
        <v>13</v>
      </c>
      <c r="L25" s="18"/>
    </row>
    <row r="26" spans="1:15">
      <c r="A26" s="16"/>
      <c r="B26" s="11" t="str">
        <f>+'[4]Tasas Bogotá'!N403</f>
        <v>Manizales</v>
      </c>
      <c r="C26" s="27">
        <f>+'[4]Tasas Bogotá'!O403</f>
        <v>1.8342594359836792</v>
      </c>
      <c r="D26" s="27">
        <f>+'[4]Tasas Bogotá'!P403</f>
        <v>2.2021607667673919</v>
      </c>
      <c r="E26" s="27">
        <f>+'[4]Tasas Bogotá'!Q403</f>
        <v>5.7012183867401607</v>
      </c>
      <c r="F26" s="27">
        <f>+'[4]Tasas Bogotá'!R403</f>
        <v>5.6797507833143221</v>
      </c>
      <c r="G26" s="27">
        <f>+'[4]Tasas Bogotá'!S403</f>
        <v>5.4508558447759459</v>
      </c>
      <c r="H26" s="27">
        <f>+'[4]Tasas Bogotá'!T403</f>
        <v>8.4937215456456876</v>
      </c>
      <c r="I26" s="27">
        <f>+'[4]Tasas Bogotá'!U403</f>
        <v>7.5015676819433219</v>
      </c>
      <c r="J26" s="34">
        <f>+'[4]Tasas Bogotá'!V403</f>
        <v>7.0625054156408806</v>
      </c>
      <c r="K26" s="43">
        <f>+'[4]Tasas Bogotá'!W403</f>
        <v>14</v>
      </c>
      <c r="L26" s="18"/>
    </row>
    <row r="27" spans="1:15">
      <c r="A27" s="16"/>
      <c r="B27" s="11" t="str">
        <f>+'[4]Tasas Bogotá'!N404</f>
        <v>Bucaramanga</v>
      </c>
      <c r="C27" s="27">
        <f>+'[4]Tasas Bogotá'!O404</f>
        <v>1.9958176178794134</v>
      </c>
      <c r="D27" s="27">
        <f>+'[4]Tasas Bogotá'!P404</f>
        <v>1.3905861763424101</v>
      </c>
      <c r="E27" s="27">
        <f>+'[4]Tasas Bogotá'!Q404</f>
        <v>3.1290752854234127</v>
      </c>
      <c r="F27" s="27">
        <f>+'[4]Tasas Bogotá'!R404</f>
        <v>2.8850251311188813</v>
      </c>
      <c r="G27" s="27">
        <f>+'[4]Tasas Bogotá'!S404</f>
        <v>6.562391156275309</v>
      </c>
      <c r="H27" s="27">
        <f>+'[4]Tasas Bogotá'!T404</f>
        <v>10.010243637212755</v>
      </c>
      <c r="I27" s="27">
        <f>+'[4]Tasas Bogotá'!U404</f>
        <v>8.0276117968172311</v>
      </c>
      <c r="J27" s="34">
        <f>+'[4]Tasas Bogotá'!V404</f>
        <v>6.9561646810763351</v>
      </c>
      <c r="K27" s="43">
        <f>+'[4]Tasas Bogotá'!W404</f>
        <v>15</v>
      </c>
      <c r="L27" s="18"/>
    </row>
    <row r="28" spans="1:15">
      <c r="A28" s="16"/>
      <c r="B28" s="11" t="str">
        <f>+'[4]Tasas Bogotá'!N405</f>
        <v>Cali</v>
      </c>
      <c r="C28" s="27">
        <f>+'[4]Tasas Bogotá'!O405</f>
        <v>1.3737581887094632</v>
      </c>
      <c r="D28" s="27">
        <f>+'[4]Tasas Bogotá'!P405</f>
        <v>1.1759529033659015</v>
      </c>
      <c r="E28" s="27">
        <f>+'[4]Tasas Bogotá'!Q405</f>
        <v>5.674688148952475</v>
      </c>
      <c r="F28" s="27">
        <f>+'[4]Tasas Bogotá'!R405</f>
        <v>6.5507537822327082</v>
      </c>
      <c r="G28" s="27">
        <f>+'[4]Tasas Bogotá'!S405</f>
        <v>8.0887718212070645</v>
      </c>
      <c r="H28" s="27">
        <f>+'[4]Tasas Bogotá'!T405</f>
        <v>10.261340839126976</v>
      </c>
      <c r="I28" s="27">
        <f>+'[4]Tasas Bogotá'!U405</f>
        <v>6.9433511886099781</v>
      </c>
      <c r="J28" s="34">
        <f>+'[4]Tasas Bogotá'!V405</f>
        <v>6.9239783004979838</v>
      </c>
      <c r="K28" s="43">
        <f>+'[4]Tasas Bogotá'!W405</f>
        <v>16</v>
      </c>
      <c r="L28" s="18"/>
    </row>
    <row r="29" spans="1:15">
      <c r="A29" s="16"/>
      <c r="B29" s="12" t="str">
        <f>+'[4]Tasas Bogotá'!N406</f>
        <v>Colombia</v>
      </c>
      <c r="C29" s="48">
        <f>+'[4]Tasas Bogotá'!O406</f>
        <v>1.764858707145212</v>
      </c>
      <c r="D29" s="48">
        <f>+'[4]Tasas Bogotá'!P406</f>
        <v>1.7306758164226042</v>
      </c>
      <c r="E29" s="48">
        <f>+'[4]Tasas Bogotá'!Q406</f>
        <v>4.7107412485243554</v>
      </c>
      <c r="F29" s="48">
        <f>+'[4]Tasas Bogotá'!R406</f>
        <v>5.7849683503925169</v>
      </c>
      <c r="G29" s="48">
        <f>+'[4]Tasas Bogotá'!S406</f>
        <v>5.2549499294634723</v>
      </c>
      <c r="H29" s="48">
        <f>+'[4]Tasas Bogotá'!T406</f>
        <v>6.647791941131759</v>
      </c>
      <c r="I29" s="48">
        <f>+'[4]Tasas Bogotá'!U406</f>
        <v>6.6674132576922949</v>
      </c>
      <c r="J29" s="48">
        <f>+'[4]Tasas Bogotá'!V406</f>
        <v>6.3385857261551743</v>
      </c>
      <c r="K29" s="98" t="str">
        <f>+'[4]Tasas Bogotá'!W406</f>
        <v/>
      </c>
      <c r="L29" s="18"/>
    </row>
    <row r="30" spans="1:15">
      <c r="A30" s="16"/>
      <c r="B30" s="11" t="str">
        <f>+'[4]Tasas Bogotá'!N407</f>
        <v>Villavicencio</v>
      </c>
      <c r="C30" s="27">
        <f>+'[4]Tasas Bogotá'!O407</f>
        <v>1.4563987058475456</v>
      </c>
      <c r="D30" s="27">
        <f>+'[4]Tasas Bogotá'!P407</f>
        <v>1.8321539060720295</v>
      </c>
      <c r="E30" s="27">
        <f>+'[4]Tasas Bogotá'!Q407</f>
        <v>6.3273618928228759</v>
      </c>
      <c r="F30" s="27">
        <f>+'[4]Tasas Bogotá'!R407</f>
        <v>5.4214804348611763</v>
      </c>
      <c r="G30" s="27">
        <f>+'[4]Tasas Bogotá'!S407</f>
        <v>8.5746221542983516</v>
      </c>
      <c r="H30" s="27">
        <f>+'[4]Tasas Bogotá'!T407</f>
        <v>8.4142952680562288</v>
      </c>
      <c r="I30" s="27">
        <f>+'[4]Tasas Bogotá'!U407</f>
        <v>6.677476718536969</v>
      </c>
      <c r="J30" s="34">
        <f>+'[4]Tasas Bogotá'!V407</f>
        <v>6.0022550644358175</v>
      </c>
      <c r="K30" s="43">
        <f>+'[4]Tasas Bogotá'!W407</f>
        <v>17</v>
      </c>
      <c r="L30" s="18"/>
    </row>
    <row r="31" spans="1:15">
      <c r="A31" s="16"/>
      <c r="B31" s="11" t="str">
        <f>+'[4]Tasas Bogotá'!N408</f>
        <v>Santa Marta</v>
      </c>
      <c r="C31" s="27">
        <f>+'[4]Tasas Bogotá'!O408</f>
        <v>0</v>
      </c>
      <c r="D31" s="27">
        <f>+'[4]Tasas Bogotá'!P408</f>
        <v>0</v>
      </c>
      <c r="E31" s="27">
        <f>+'[4]Tasas Bogotá'!Q408</f>
        <v>6.9969397432513043</v>
      </c>
      <c r="F31" s="27">
        <f>+'[4]Tasas Bogotá'!R408</f>
        <v>4.2765026295250506</v>
      </c>
      <c r="G31" s="27">
        <f>+'[4]Tasas Bogotá'!S408</f>
        <v>6.1680345516946948</v>
      </c>
      <c r="H31" s="27">
        <f>+'[4]Tasas Bogotá'!T408</f>
        <v>4.4109628354139758</v>
      </c>
      <c r="I31" s="27">
        <f>+'[4]Tasas Bogotá'!U408</f>
        <v>2.9432767838187326</v>
      </c>
      <c r="J31" s="34">
        <f>+'[4]Tasas Bogotá'!V408</f>
        <v>5.371946050222232</v>
      </c>
      <c r="K31" s="43">
        <f>+'[4]Tasas Bogotá'!W408</f>
        <v>18</v>
      </c>
      <c r="L31" s="18"/>
    </row>
    <row r="32" spans="1:15">
      <c r="A32" s="16"/>
      <c r="B32" s="11" t="str">
        <f>+'[4]Tasas Bogotá'!N409</f>
        <v>Quibdó</v>
      </c>
      <c r="C32" s="27">
        <f>+'[4]Tasas Bogotá'!O409</f>
        <v>0</v>
      </c>
      <c r="D32" s="27">
        <f>+'[4]Tasas Bogotá'!P409</f>
        <v>0</v>
      </c>
      <c r="E32" s="27">
        <f>+'[4]Tasas Bogotá'!Q409</f>
        <v>5.4370629370629375</v>
      </c>
      <c r="F32" s="27">
        <f>+'[4]Tasas Bogotá'!R409</f>
        <v>1.4247668520557482</v>
      </c>
      <c r="G32" s="27">
        <f>+'[4]Tasas Bogotá'!S409</f>
        <v>4.3979890174511542</v>
      </c>
      <c r="H32" s="27">
        <f>+'[4]Tasas Bogotá'!T409</f>
        <v>4.1944157187176838</v>
      </c>
      <c r="I32" s="27">
        <f>+'[4]Tasas Bogotá'!U409</f>
        <v>5.8011790896499704</v>
      </c>
      <c r="J32" s="34">
        <f>+'[4]Tasas Bogotá'!V409</f>
        <v>4.7894271278429947</v>
      </c>
      <c r="K32" s="43">
        <f>+'[4]Tasas Bogotá'!W409</f>
        <v>19</v>
      </c>
      <c r="L32" s="18"/>
    </row>
    <row r="33" spans="1:14">
      <c r="A33" s="16"/>
      <c r="B33" s="11" t="str">
        <f>+'[4]Tasas Bogotá'!N410</f>
        <v>Cartagena</v>
      </c>
      <c r="C33" s="27">
        <f>+'[4]Tasas Bogotá'!O410</f>
        <v>1.082037369229933</v>
      </c>
      <c r="D33" s="27">
        <f>+'[4]Tasas Bogotá'!P410</f>
        <v>3.9221113602461046</v>
      </c>
      <c r="E33" s="27">
        <f>+'[4]Tasas Bogotá'!Q410</f>
        <v>5.1578747708812704</v>
      </c>
      <c r="F33" s="27">
        <f>+'[4]Tasas Bogotá'!R410</f>
        <v>5.2136303287388541</v>
      </c>
      <c r="G33" s="27">
        <f>+'[4]Tasas Bogotá'!S410</f>
        <v>4.3779357273716544</v>
      </c>
      <c r="H33" s="27">
        <f>+'[4]Tasas Bogotá'!T410</f>
        <v>3.48703953570512</v>
      </c>
      <c r="I33" s="27">
        <f>+'[4]Tasas Bogotá'!U410</f>
        <v>4.3297806885669514</v>
      </c>
      <c r="J33" s="34">
        <f>+'[4]Tasas Bogotá'!V410</f>
        <v>3.6768837385769797</v>
      </c>
      <c r="K33" s="43">
        <f>+'[4]Tasas Bogotá'!W410</f>
        <v>20</v>
      </c>
      <c r="L33" s="18"/>
    </row>
    <row r="34" spans="1:14">
      <c r="A34" s="16"/>
      <c r="B34" s="11" t="str">
        <f>+'[4]Tasas Bogotá'!N411</f>
        <v>Montería</v>
      </c>
      <c r="C34" s="27">
        <f>+'[4]Tasas Bogotá'!O411</f>
        <v>1.2422652962161809</v>
      </c>
      <c r="D34" s="27">
        <f>+'[4]Tasas Bogotá'!P411</f>
        <v>1.3268942014864604</v>
      </c>
      <c r="E34" s="27">
        <f>+'[4]Tasas Bogotá'!Q411</f>
        <v>6.3377994889099094</v>
      </c>
      <c r="F34" s="27">
        <f>+'[4]Tasas Bogotá'!R411</f>
        <v>4.1872749205149447</v>
      </c>
      <c r="G34" s="27">
        <f>+'[4]Tasas Bogotá'!S411</f>
        <v>2.684858411712062</v>
      </c>
      <c r="H34" s="27">
        <f>+'[4]Tasas Bogotá'!T411</f>
        <v>3.1432571959939724</v>
      </c>
      <c r="I34" s="27">
        <f>+'[4]Tasas Bogotá'!U411</f>
        <v>4.7622435528783544</v>
      </c>
      <c r="J34" s="34">
        <f>+'[4]Tasas Bogotá'!V411</f>
        <v>3.3716421095078983</v>
      </c>
      <c r="K34" s="43">
        <f>+'[4]Tasas Bogotá'!W411</f>
        <v>21</v>
      </c>
      <c r="L34" s="18"/>
    </row>
    <row r="35" spans="1:14">
      <c r="A35" s="16"/>
      <c r="B35" s="11" t="str">
        <f>+'[4]Tasas Bogotá'!N412</f>
        <v>Pereira</v>
      </c>
      <c r="C35" s="27">
        <f>+'[4]Tasas Bogotá'!O412</f>
        <v>1.4216836798422121</v>
      </c>
      <c r="D35" s="27">
        <f>+'[4]Tasas Bogotá'!P412</f>
        <v>0.85985061720513722</v>
      </c>
      <c r="E35" s="27">
        <f>+'[4]Tasas Bogotá'!Q412</f>
        <v>3.0339237563173107</v>
      </c>
      <c r="F35" s="27">
        <f>+'[4]Tasas Bogotá'!R412</f>
        <v>6.3188323749666528</v>
      </c>
      <c r="G35" s="27">
        <f>+'[4]Tasas Bogotá'!S412</f>
        <v>2.8296492557331847</v>
      </c>
      <c r="H35" s="27">
        <f>+'[4]Tasas Bogotá'!T412</f>
        <v>2.4711167816136848</v>
      </c>
      <c r="I35" s="27">
        <f>+'[4]Tasas Bogotá'!U412</f>
        <v>3.8353370824511108</v>
      </c>
      <c r="J35" s="34">
        <f>+'[4]Tasas Bogotá'!V412</f>
        <v>3.1070134742031463</v>
      </c>
      <c r="K35" s="43">
        <f>+'[4]Tasas Bogotá'!W412</f>
        <v>22</v>
      </c>
      <c r="L35" s="18"/>
    </row>
    <row r="36" spans="1:14" ht="14.25" customHeight="1">
      <c r="A36" s="16"/>
      <c r="B36" s="11" t="str">
        <f>+'[4]Tasas Bogotá'!N413</f>
        <v>Florencia</v>
      </c>
      <c r="C36" s="27">
        <f>+'[4]Tasas Bogotá'!O413</f>
        <v>0</v>
      </c>
      <c r="D36" s="27">
        <f>+'[4]Tasas Bogotá'!P413</f>
        <v>0</v>
      </c>
      <c r="E36" s="27">
        <f>+'[4]Tasas Bogotá'!Q413</f>
        <v>4.7919555748330716</v>
      </c>
      <c r="F36" s="27">
        <f>+'[4]Tasas Bogotá'!R413</f>
        <v>3.4358273613108414</v>
      </c>
      <c r="G36" s="27">
        <f>+'[4]Tasas Bogotá'!S413</f>
        <v>2.8820047452486364</v>
      </c>
      <c r="H36" s="27">
        <f>+'[4]Tasas Bogotá'!T413</f>
        <v>1.6120201257571651</v>
      </c>
      <c r="I36" s="27">
        <f>+'[4]Tasas Bogotá'!U413</f>
        <v>1.2224125328649507</v>
      </c>
      <c r="J36" s="34">
        <f>+'[4]Tasas Bogotá'!V413</f>
        <v>2.4710017214525779</v>
      </c>
      <c r="K36" s="43">
        <f>+'[4]Tasas Bogotá'!W413</f>
        <v>23</v>
      </c>
      <c r="L36" s="18"/>
    </row>
    <row r="37" spans="1:14">
      <c r="A37" s="16"/>
      <c r="B37" s="11" t="str">
        <f>+'[4]Tasas Bogotá'!N414</f>
        <v>San Andrés</v>
      </c>
      <c r="C37" s="27">
        <f>+'[4]Tasas Bogotá'!O414</f>
        <v>0</v>
      </c>
      <c r="D37" s="27">
        <f>+'[4]Tasas Bogotá'!P414</f>
        <v>0</v>
      </c>
      <c r="E37" s="27">
        <f>+'[4]Tasas Bogotá'!Q414</f>
        <v>4.7014894296303487</v>
      </c>
      <c r="F37" s="27">
        <f>+'[4]Tasas Bogotá'!R414</f>
        <v>1.198583492236448</v>
      </c>
      <c r="G37" s="27">
        <f>+'[4]Tasas Bogotá'!S414</f>
        <v>3.283868127314634</v>
      </c>
      <c r="H37" s="27">
        <f>+'[4]Tasas Bogotá'!T414</f>
        <v>2.3442671893456559</v>
      </c>
      <c r="I37" s="27">
        <f>+'[4]Tasas Bogotá'!U414</f>
        <v>1.0812560699255425</v>
      </c>
      <c r="J37" s="34">
        <f>+'[4]Tasas Bogotá'!V414</f>
        <v>0</v>
      </c>
      <c r="K37" s="43">
        <f>+'[4]Tasas Bogotá'!W414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67" t="str">
        <f>+Índice!B49</f>
        <v>Fuente: Departamento Administrativo Nacional de Estadística, Gran Encuesta Integrada de Hogares (GEIH) Abril 2012.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116"/>
      <c r="L51" s="22"/>
    </row>
    <row r="52" spans="1:12">
      <c r="B52" s="23" t="s">
        <v>23</v>
      </c>
      <c r="C52" s="23"/>
      <c r="D52" s="23"/>
      <c r="E52" s="23" t="s">
        <v>21</v>
      </c>
    </row>
    <row r="53" spans="1:12">
      <c r="B53" s="23" t="s">
        <v>24</v>
      </c>
      <c r="C53" s="23"/>
      <c r="D53" s="23"/>
      <c r="E53" s="23" t="s">
        <v>22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 codeName="Hoja16">
    <tabColor rgb="FF53722D"/>
  </sheetPr>
  <dimension ref="A1:O53"/>
  <sheetViews>
    <sheetView zoomScaleNormal="100" zoomScaleSheetLayoutView="100" workbookViewId="0">
      <pane ySplit="11" topLeftCell="A12" activePane="bottomLeft" state="frozen"/>
      <selection activeCell="G19" sqref="G19"/>
      <selection pane="bottomLeft" activeCell="C8" sqref="C8:K8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4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</row>
    <row r="6" spans="1:15">
      <c r="A6" s="16"/>
      <c r="B6" s="161"/>
      <c r="C6" s="161"/>
      <c r="D6" s="161"/>
      <c r="E6" s="161"/>
      <c r="F6" s="161"/>
      <c r="G6" s="161"/>
      <c r="H6" s="10"/>
      <c r="I6" s="10"/>
      <c r="J6" s="10"/>
      <c r="K6" s="10"/>
      <c r="L6" s="18"/>
    </row>
    <row r="7" spans="1:15">
      <c r="A7" s="16"/>
      <c r="B7" s="161"/>
      <c r="C7" s="169" t="s">
        <v>116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61"/>
      <c r="C8" s="167" t="s">
        <v>171</v>
      </c>
      <c r="D8" s="167"/>
      <c r="E8" s="167"/>
      <c r="F8" s="167"/>
      <c r="G8" s="167"/>
      <c r="H8" s="167"/>
      <c r="I8" s="167"/>
      <c r="J8" s="167"/>
      <c r="K8" s="167"/>
      <c r="L8" s="18"/>
    </row>
    <row r="9" spans="1:15">
      <c r="A9" s="16"/>
      <c r="B9" s="10"/>
      <c r="C9" s="77"/>
      <c r="D9" s="77"/>
      <c r="E9" s="77"/>
      <c r="F9" s="77"/>
      <c r="G9" s="77"/>
      <c r="H9" s="77"/>
      <c r="I9" s="10"/>
      <c r="J9" s="10"/>
      <c r="K9" s="10"/>
      <c r="L9" s="18"/>
    </row>
    <row r="10" spans="1:15" ht="15.75" customHeight="1">
      <c r="A10" s="16"/>
      <c r="B10" s="11"/>
      <c r="C10" s="168" t="s">
        <v>1</v>
      </c>
      <c r="D10" s="168"/>
      <c r="E10" s="168"/>
      <c r="F10" s="168"/>
      <c r="G10" s="168"/>
      <c r="H10" s="168"/>
      <c r="I10" s="168"/>
      <c r="J10" s="168"/>
      <c r="K10" s="170" t="s">
        <v>161</v>
      </c>
      <c r="L10" s="18"/>
    </row>
    <row r="11" spans="1:15">
      <c r="A11" s="16"/>
      <c r="B11" s="11"/>
      <c r="C11" s="162">
        <f>+'Población en edad de trabajar %'!C11</f>
        <v>2005</v>
      </c>
      <c r="D11" s="162">
        <f>+'Población en edad de trabajar %'!D11</f>
        <v>2006</v>
      </c>
      <c r="E11" s="162">
        <f>+'Población en edad de trabajar %'!E11</f>
        <v>2007</v>
      </c>
      <c r="F11" s="162">
        <f>+'Población en edad de trabajar %'!F11</f>
        <v>2008</v>
      </c>
      <c r="G11" s="162">
        <f>+'Población en edad de trabajar %'!G11</f>
        <v>2009</v>
      </c>
      <c r="H11" s="162">
        <f>+'Población en edad de trabajar %'!H11</f>
        <v>2010</v>
      </c>
      <c r="I11" s="162">
        <f>+'Población en edad de trabajar %'!I11</f>
        <v>2011</v>
      </c>
      <c r="J11" s="162">
        <f>+'Población en edad de trabajar %'!J11</f>
        <v>2012</v>
      </c>
      <c r="K11" s="170"/>
      <c r="L11" s="18"/>
      <c r="O11" s="2"/>
    </row>
    <row r="12" spans="1:15" ht="12" customHeight="1">
      <c r="A12" s="16"/>
      <c r="B12" s="11"/>
      <c r="C12" s="77"/>
      <c r="D12" s="77"/>
      <c r="E12" s="77"/>
      <c r="F12" s="77"/>
      <c r="G12" s="77"/>
      <c r="H12" s="77"/>
      <c r="I12" s="77"/>
      <c r="J12" s="77"/>
      <c r="K12" s="115"/>
      <c r="L12" s="18"/>
    </row>
    <row r="13" spans="1:15">
      <c r="A13" s="16"/>
      <c r="B13" s="11" t="str">
        <f>+'[4]Tasas Bogotá'!N422</f>
        <v>Pasto</v>
      </c>
      <c r="C13" s="27">
        <f>+'[4]Tasas Bogotá'!O422</f>
        <v>13.089427185499448</v>
      </c>
      <c r="D13" s="27">
        <f>+'[4]Tasas Bogotá'!P422</f>
        <v>11.542504242403774</v>
      </c>
      <c r="E13" s="27">
        <f>+'[4]Tasas Bogotá'!Q422</f>
        <v>11.539681154670417</v>
      </c>
      <c r="F13" s="27">
        <f>+'[4]Tasas Bogotá'!R422</f>
        <v>12.677898507165686</v>
      </c>
      <c r="G13" s="27">
        <f>+'[4]Tasas Bogotá'!S422</f>
        <v>12.291107986133824</v>
      </c>
      <c r="H13" s="27">
        <f>+'[4]Tasas Bogotá'!T422</f>
        <v>18.416862203902937</v>
      </c>
      <c r="I13" s="27">
        <f>+'[4]Tasas Bogotá'!U422</f>
        <v>14.309036606162969</v>
      </c>
      <c r="J13" s="34">
        <f>+'[4]Tasas Bogotá'!V422</f>
        <v>14.238568305816699</v>
      </c>
      <c r="K13" s="43">
        <f>+'[4]Tasas Bogotá'!W422</f>
        <v>1</v>
      </c>
      <c r="L13" s="18"/>
    </row>
    <row r="14" spans="1:15">
      <c r="A14" s="16"/>
      <c r="B14" s="11" t="str">
        <f>+'[4]Tasas Bogotá'!N423</f>
        <v>Ibagué</v>
      </c>
      <c r="C14" s="27">
        <f>+'[4]Tasas Bogotá'!O423</f>
        <v>18.295512236130296</v>
      </c>
      <c r="D14" s="27">
        <f>+'[4]Tasas Bogotá'!P423</f>
        <v>17.016055880547725</v>
      </c>
      <c r="E14" s="27">
        <f>+'[4]Tasas Bogotá'!Q423</f>
        <v>12.149777147678057</v>
      </c>
      <c r="F14" s="27">
        <f>+'[4]Tasas Bogotá'!R423</f>
        <v>14.788908414332749</v>
      </c>
      <c r="G14" s="27">
        <f>+'[4]Tasas Bogotá'!S423</f>
        <v>11.452162261486952</v>
      </c>
      <c r="H14" s="27">
        <f>+'[4]Tasas Bogotá'!T423</f>
        <v>15.697308974105706</v>
      </c>
      <c r="I14" s="27">
        <f>+'[4]Tasas Bogotá'!U423</f>
        <v>15.246862394777111</v>
      </c>
      <c r="J14" s="34">
        <f>+'[4]Tasas Bogotá'!V423</f>
        <v>13.518213226430706</v>
      </c>
      <c r="K14" s="43">
        <f>+'[4]Tasas Bogotá'!W423</f>
        <v>2</v>
      </c>
      <c r="L14" s="18"/>
    </row>
    <row r="15" spans="1:15">
      <c r="A15" s="16"/>
      <c r="B15" s="11" t="str">
        <f>+'[4]Tasas Bogotá'!N424</f>
        <v>Riohacha</v>
      </c>
      <c r="C15" s="27">
        <f>+'[4]Tasas Bogotá'!O424</f>
        <v>0</v>
      </c>
      <c r="D15" s="27">
        <f>+'[4]Tasas Bogotá'!P424</f>
        <v>0</v>
      </c>
      <c r="E15" s="27">
        <f>+'[4]Tasas Bogotá'!Q424</f>
        <v>10.328998142060881</v>
      </c>
      <c r="F15" s="27">
        <f>+'[4]Tasas Bogotá'!R424</f>
        <v>10.620542929879734</v>
      </c>
      <c r="G15" s="27">
        <f>+'[4]Tasas Bogotá'!S424</f>
        <v>11.44427618463426</v>
      </c>
      <c r="H15" s="27">
        <f>+'[4]Tasas Bogotá'!T424</f>
        <v>15.758581035153496</v>
      </c>
      <c r="I15" s="27">
        <f>+'[4]Tasas Bogotá'!U424</f>
        <v>13.028498084752222</v>
      </c>
      <c r="J15" s="34">
        <f>+'[4]Tasas Bogotá'!V424</f>
        <v>13.494522539990307</v>
      </c>
      <c r="K15" s="43">
        <f>+'[4]Tasas Bogotá'!W424</f>
        <v>3</v>
      </c>
      <c r="L15" s="18"/>
    </row>
    <row r="16" spans="1:15">
      <c r="A16" s="16"/>
      <c r="B16" s="11" t="str">
        <f>+'[4]Tasas Bogotá'!N425</f>
        <v>Montería</v>
      </c>
      <c r="C16" s="27">
        <f>+'[4]Tasas Bogotá'!O425</f>
        <v>13.519296112501355</v>
      </c>
      <c r="D16" s="27">
        <f>+'[4]Tasas Bogotá'!P425</f>
        <v>11.753533756019037</v>
      </c>
      <c r="E16" s="27">
        <f>+'[4]Tasas Bogotá'!Q425</f>
        <v>13.204572515024449</v>
      </c>
      <c r="F16" s="27">
        <f>+'[4]Tasas Bogotá'!R425</f>
        <v>8.4624393287879833</v>
      </c>
      <c r="G16" s="27">
        <f>+'[4]Tasas Bogotá'!S425</f>
        <v>10.262617990239947</v>
      </c>
      <c r="H16" s="27">
        <f>+'[4]Tasas Bogotá'!T425</f>
        <v>10.130719652839385</v>
      </c>
      <c r="I16" s="27">
        <f>+'[4]Tasas Bogotá'!U425</f>
        <v>16.294434200722922</v>
      </c>
      <c r="J16" s="34">
        <f>+'[4]Tasas Bogotá'!V425</f>
        <v>12.899115002672023</v>
      </c>
      <c r="K16" s="43">
        <f>+'[4]Tasas Bogotá'!W425</f>
        <v>4</v>
      </c>
      <c r="L16" s="18"/>
    </row>
    <row r="17" spans="1:15">
      <c r="A17" s="16"/>
      <c r="B17" s="11" t="str">
        <f>+'[4]Tasas Bogotá'!N426</f>
        <v>Neiva</v>
      </c>
      <c r="C17" s="27">
        <f>+'[4]Tasas Bogotá'!O426</f>
        <v>0</v>
      </c>
      <c r="D17" s="27">
        <f>+'[4]Tasas Bogotá'!P426</f>
        <v>0</v>
      </c>
      <c r="E17" s="27">
        <f>+'[4]Tasas Bogotá'!Q426</f>
        <v>7.4198712473583255</v>
      </c>
      <c r="F17" s="27">
        <f>+'[4]Tasas Bogotá'!R426</f>
        <v>10.195438683678873</v>
      </c>
      <c r="G17" s="27">
        <f>+'[4]Tasas Bogotá'!S426</f>
        <v>12.369803101891698</v>
      </c>
      <c r="H17" s="27">
        <f>+'[4]Tasas Bogotá'!T426</f>
        <v>12.988152421589479</v>
      </c>
      <c r="I17" s="27">
        <f>+'[4]Tasas Bogotá'!U426</f>
        <v>12.036185722729362</v>
      </c>
      <c r="J17" s="34">
        <f>+'[4]Tasas Bogotá'!V426</f>
        <v>12.603111432706223</v>
      </c>
      <c r="K17" s="43">
        <f>+'[4]Tasas Bogotá'!W426</f>
        <v>5</v>
      </c>
      <c r="L17" s="18"/>
    </row>
    <row r="18" spans="1:15">
      <c r="A18" s="16"/>
      <c r="B18" s="11" t="str">
        <f>+'[4]Tasas Bogotá'!N427</f>
        <v>Villavicencio</v>
      </c>
      <c r="C18" s="27">
        <f>+'[4]Tasas Bogotá'!O427</f>
        <v>10.646980788135027</v>
      </c>
      <c r="D18" s="27">
        <f>+'[4]Tasas Bogotá'!P427</f>
        <v>7.1166126555117097</v>
      </c>
      <c r="E18" s="27">
        <f>+'[4]Tasas Bogotá'!Q427</f>
        <v>9.2860005073212371</v>
      </c>
      <c r="F18" s="27">
        <f>+'[4]Tasas Bogotá'!R427</f>
        <v>8.8102929306662503</v>
      </c>
      <c r="G18" s="27">
        <f>+'[4]Tasas Bogotá'!S427</f>
        <v>10.777873990485295</v>
      </c>
      <c r="H18" s="27">
        <f>+'[4]Tasas Bogotá'!T427</f>
        <v>11.10579079340302</v>
      </c>
      <c r="I18" s="27">
        <f>+'[4]Tasas Bogotá'!U427</f>
        <v>10.32270221738022</v>
      </c>
      <c r="J18" s="34">
        <f>+'[4]Tasas Bogotá'!V427</f>
        <v>12.276782673840495</v>
      </c>
      <c r="K18" s="43">
        <f>+'[4]Tasas Bogotá'!W427</f>
        <v>6</v>
      </c>
      <c r="L18" s="18"/>
    </row>
    <row r="19" spans="1:15">
      <c r="A19" s="16"/>
      <c r="B19" s="11" t="str">
        <f>+'[4]Tasas Bogotá'!N428</f>
        <v>Popayán</v>
      </c>
      <c r="C19" s="27">
        <f>+'[4]Tasas Bogotá'!O428</f>
        <v>0</v>
      </c>
      <c r="D19" s="27">
        <f>+'[4]Tasas Bogotá'!P428</f>
        <v>0</v>
      </c>
      <c r="E19" s="27">
        <f>+'[4]Tasas Bogotá'!Q428</f>
        <v>11.385827634084036</v>
      </c>
      <c r="F19" s="27">
        <f>+'[4]Tasas Bogotá'!R428</f>
        <v>18.338731405313993</v>
      </c>
      <c r="G19" s="27">
        <f>+'[4]Tasas Bogotá'!S428</f>
        <v>15.535508360561213</v>
      </c>
      <c r="H19" s="27">
        <f>+'[4]Tasas Bogotá'!T428</f>
        <v>15.814435570979793</v>
      </c>
      <c r="I19" s="27">
        <f>+'[4]Tasas Bogotá'!U428</f>
        <v>13.295237535623</v>
      </c>
      <c r="J19" s="34">
        <f>+'[4]Tasas Bogotá'!V428</f>
        <v>12.082522709141042</v>
      </c>
      <c r="K19" s="43">
        <f>+'[4]Tasas Bogotá'!W428</f>
        <v>7</v>
      </c>
      <c r="L19" s="18"/>
    </row>
    <row r="20" spans="1:15">
      <c r="A20" s="16"/>
      <c r="B20" s="11" t="str">
        <f>+'[4]Tasas Bogotá'!N429</f>
        <v>Armenia</v>
      </c>
      <c r="C20" s="27">
        <f>+'[4]Tasas Bogotá'!O429</f>
        <v>0</v>
      </c>
      <c r="D20" s="27">
        <f>+'[4]Tasas Bogotá'!P429</f>
        <v>0</v>
      </c>
      <c r="E20" s="27">
        <f>+'[4]Tasas Bogotá'!Q429</f>
        <v>9.4315683755318798</v>
      </c>
      <c r="F20" s="27">
        <f>+'[4]Tasas Bogotá'!R429</f>
        <v>8.8923323136870813</v>
      </c>
      <c r="G20" s="27">
        <f>+'[4]Tasas Bogotá'!S429</f>
        <v>6.2655252799327394</v>
      </c>
      <c r="H20" s="27">
        <f>+'[4]Tasas Bogotá'!T429</f>
        <v>8.6954466049858894</v>
      </c>
      <c r="I20" s="27">
        <f>+'[4]Tasas Bogotá'!U429</f>
        <v>12.306699618938627</v>
      </c>
      <c r="J20" s="34">
        <f>+'[4]Tasas Bogotá'!V429</f>
        <v>11.516550841258228</v>
      </c>
      <c r="K20" s="43">
        <f>+'[4]Tasas Bogotá'!W429</f>
        <v>8</v>
      </c>
      <c r="L20" s="18"/>
    </row>
    <row r="21" spans="1:15">
      <c r="A21" s="16"/>
      <c r="B21" s="11" t="str">
        <f>+'[4]Tasas Bogotá'!N430</f>
        <v>Sincelejo</v>
      </c>
      <c r="C21" s="27">
        <f>+'[4]Tasas Bogotá'!O430</f>
        <v>0</v>
      </c>
      <c r="D21" s="27">
        <f>+'[4]Tasas Bogotá'!P430</f>
        <v>0</v>
      </c>
      <c r="E21" s="27">
        <f>+'[4]Tasas Bogotá'!Q430</f>
        <v>9.5603457946784598</v>
      </c>
      <c r="F21" s="27">
        <f>+'[4]Tasas Bogotá'!R430</f>
        <v>9.6838102033080986</v>
      </c>
      <c r="G21" s="27">
        <f>+'[4]Tasas Bogotá'!S430</f>
        <v>10.533189819251012</v>
      </c>
      <c r="H21" s="27">
        <f>+'[4]Tasas Bogotá'!T430</f>
        <v>8.7905414009619243</v>
      </c>
      <c r="I21" s="27">
        <f>+'[4]Tasas Bogotá'!U430</f>
        <v>14.680127714063646</v>
      </c>
      <c r="J21" s="34">
        <f>+'[4]Tasas Bogotá'!V430</f>
        <v>11.48927409502293</v>
      </c>
      <c r="K21" s="43">
        <f>+'[4]Tasas Bogotá'!W430</f>
        <v>9</v>
      </c>
      <c r="L21" s="18"/>
    </row>
    <row r="22" spans="1:15">
      <c r="A22" s="16"/>
      <c r="B22" s="11" t="str">
        <f>+'[4]Tasas Bogotá'!N431</f>
        <v>Cúcuta</v>
      </c>
      <c r="C22" s="27">
        <f>+'[4]Tasas Bogotá'!O431</f>
        <v>9.9251053158555216</v>
      </c>
      <c r="D22" s="27">
        <f>+'[4]Tasas Bogotá'!P431</f>
        <v>10.850257804767509</v>
      </c>
      <c r="E22" s="27">
        <f>+'[4]Tasas Bogotá'!Q431</f>
        <v>8.2175909443236197</v>
      </c>
      <c r="F22" s="27">
        <f>+'[4]Tasas Bogotá'!R431</f>
        <v>6.8164793268201116</v>
      </c>
      <c r="G22" s="27">
        <f>+'[4]Tasas Bogotá'!S431</f>
        <v>9.1971936389148752</v>
      </c>
      <c r="H22" s="27">
        <f>+'[4]Tasas Bogotá'!T431</f>
        <v>10.276085838650568</v>
      </c>
      <c r="I22" s="27">
        <f>+'[4]Tasas Bogotá'!U431</f>
        <v>9.1447202091792512</v>
      </c>
      <c r="J22" s="34">
        <f>+'[4]Tasas Bogotá'!V431</f>
        <v>11.041694510323808</v>
      </c>
      <c r="K22" s="43">
        <f>+'[4]Tasas Bogotá'!W431</f>
        <v>10</v>
      </c>
      <c r="L22" s="18"/>
    </row>
    <row r="23" spans="1:15">
      <c r="A23" s="16"/>
      <c r="B23" s="11" t="str">
        <f>+'[4]Tasas Bogotá'!N432</f>
        <v>Santa Marta</v>
      </c>
      <c r="C23" s="27">
        <f>+'[4]Tasas Bogotá'!O432</f>
        <v>0</v>
      </c>
      <c r="D23" s="27">
        <f>+'[4]Tasas Bogotá'!P432</f>
        <v>0</v>
      </c>
      <c r="E23" s="27">
        <f>+'[4]Tasas Bogotá'!Q432</f>
        <v>10.119183801171305</v>
      </c>
      <c r="F23" s="27">
        <f>+'[4]Tasas Bogotá'!R432</f>
        <v>5.7449095091961864</v>
      </c>
      <c r="G23" s="27">
        <f>+'[4]Tasas Bogotá'!S432</f>
        <v>10.786959923625657</v>
      </c>
      <c r="H23" s="27">
        <f>+'[4]Tasas Bogotá'!T432</f>
        <v>11.046957956665231</v>
      </c>
      <c r="I23" s="27">
        <f>+'[4]Tasas Bogotá'!U432</f>
        <v>7.970797079707971</v>
      </c>
      <c r="J23" s="34">
        <f>+'[4]Tasas Bogotá'!V432</f>
        <v>10.963265212782119</v>
      </c>
      <c r="K23" s="43">
        <f>+'[4]Tasas Bogotá'!W432</f>
        <v>11</v>
      </c>
      <c r="L23" s="18"/>
      <c r="N23" s="23"/>
      <c r="O23" s="32"/>
    </row>
    <row r="24" spans="1:15">
      <c r="A24" s="16"/>
      <c r="B24" s="11" t="str">
        <f>+'[4]Tasas Bogotá'!N433</f>
        <v>Cali</v>
      </c>
      <c r="C24" s="27">
        <f>+'[4]Tasas Bogotá'!O433</f>
        <v>10.173734453102549</v>
      </c>
      <c r="D24" s="27">
        <f>+'[4]Tasas Bogotá'!P433</f>
        <v>11.287025161863843</v>
      </c>
      <c r="E24" s="27">
        <f>+'[4]Tasas Bogotá'!Q433</f>
        <v>9.830930412796242</v>
      </c>
      <c r="F24" s="27">
        <f>+'[4]Tasas Bogotá'!R433</f>
        <v>9.8300836969487584</v>
      </c>
      <c r="G24" s="27">
        <f>+'[4]Tasas Bogotá'!S433</f>
        <v>11.645006688704381</v>
      </c>
      <c r="H24" s="27">
        <f>+'[4]Tasas Bogotá'!T433</f>
        <v>13.461571720106532</v>
      </c>
      <c r="I24" s="27">
        <f>+'[4]Tasas Bogotá'!U433</f>
        <v>10.77045074011567</v>
      </c>
      <c r="J24" s="34">
        <f>+'[4]Tasas Bogotá'!V433</f>
        <v>10.937909345715511</v>
      </c>
      <c r="K24" s="43">
        <f>+'[4]Tasas Bogotá'!W433</f>
        <v>12</v>
      </c>
      <c r="L24" s="18"/>
      <c r="N24" s="23"/>
      <c r="O24" s="32"/>
    </row>
    <row r="25" spans="1:15">
      <c r="A25" s="16"/>
      <c r="B25" s="11" t="str">
        <f>+'[4]Tasas Bogotá'!N434</f>
        <v>Tunja</v>
      </c>
      <c r="C25" s="27">
        <f>+'[4]Tasas Bogotá'!O434</f>
        <v>0</v>
      </c>
      <c r="D25" s="27">
        <f>+'[4]Tasas Bogotá'!P434</f>
        <v>0</v>
      </c>
      <c r="E25" s="27">
        <f>+'[4]Tasas Bogotá'!Q434</f>
        <v>9.5169277607568858</v>
      </c>
      <c r="F25" s="27">
        <f>+'[4]Tasas Bogotá'!R434</f>
        <v>6.1743749436298145</v>
      </c>
      <c r="G25" s="27">
        <f>+'[4]Tasas Bogotá'!S434</f>
        <v>8.4906031554512182</v>
      </c>
      <c r="H25" s="27">
        <f>+'[4]Tasas Bogotá'!T434</f>
        <v>5.0247113450062573</v>
      </c>
      <c r="I25" s="27">
        <f>+'[4]Tasas Bogotá'!U434</f>
        <v>11.051600699585197</v>
      </c>
      <c r="J25" s="34">
        <f>+'[4]Tasas Bogotá'!V434</f>
        <v>10.767895250840956</v>
      </c>
      <c r="K25" s="43">
        <f>+'[4]Tasas Bogotá'!W434</f>
        <v>13</v>
      </c>
      <c r="L25" s="18"/>
    </row>
    <row r="26" spans="1:15">
      <c r="A26" s="16"/>
      <c r="B26" s="11" t="str">
        <f>+'[4]Tasas Bogotá'!N435</f>
        <v>Barranquilla</v>
      </c>
      <c r="C26" s="27">
        <f>+'[4]Tasas Bogotá'!O435</f>
        <v>17.676923350646067</v>
      </c>
      <c r="D26" s="27">
        <f>+'[4]Tasas Bogotá'!P435</f>
        <v>9.5987133035720529</v>
      </c>
      <c r="E26" s="27">
        <f>+'[4]Tasas Bogotá'!Q435</f>
        <v>11.454792300806139</v>
      </c>
      <c r="F26" s="27">
        <f>+'[4]Tasas Bogotá'!R435</f>
        <v>8.8098341036664944</v>
      </c>
      <c r="G26" s="27">
        <f>+'[4]Tasas Bogotá'!S435</f>
        <v>5.4701923345077299</v>
      </c>
      <c r="H26" s="27">
        <f>+'[4]Tasas Bogotá'!T435</f>
        <v>8.2313548969064474</v>
      </c>
      <c r="I26" s="27">
        <f>+'[4]Tasas Bogotá'!U435</f>
        <v>11.770049577562116</v>
      </c>
      <c r="J26" s="34">
        <f>+'[4]Tasas Bogotá'!V435</f>
        <v>10.663787621676629</v>
      </c>
      <c r="K26" s="43">
        <f>+'[4]Tasas Bogotá'!W435</f>
        <v>14</v>
      </c>
      <c r="L26" s="18"/>
    </row>
    <row r="27" spans="1:15">
      <c r="A27" s="16"/>
      <c r="B27" s="11" t="str">
        <f>+'[4]Tasas Bogotá'!N436</f>
        <v>Pereira</v>
      </c>
      <c r="C27" s="27">
        <f>+'[4]Tasas Bogotá'!O436</f>
        <v>9.9381054289497204</v>
      </c>
      <c r="D27" s="27">
        <f>+'[4]Tasas Bogotá'!P436</f>
        <v>11.468698675054698</v>
      </c>
      <c r="E27" s="27">
        <f>+'[4]Tasas Bogotá'!Q436</f>
        <v>5.1579312135074007</v>
      </c>
      <c r="F27" s="27">
        <f>+'[4]Tasas Bogotá'!R436</f>
        <v>8.9133737554906212</v>
      </c>
      <c r="G27" s="27">
        <f>+'[4]Tasas Bogotá'!S436</f>
        <v>9.7174703869810966</v>
      </c>
      <c r="H27" s="27">
        <f>+'[4]Tasas Bogotá'!T436</f>
        <v>11.424941604311027</v>
      </c>
      <c r="I27" s="27">
        <f>+'[4]Tasas Bogotá'!U436</f>
        <v>11.313630522882278</v>
      </c>
      <c r="J27" s="34">
        <f>+'[4]Tasas Bogotá'!V436</f>
        <v>10.617003971300402</v>
      </c>
      <c r="K27" s="43">
        <f>+'[4]Tasas Bogotá'!W436</f>
        <v>15</v>
      </c>
      <c r="L27" s="18"/>
    </row>
    <row r="28" spans="1:15">
      <c r="A28" s="16"/>
      <c r="B28" s="12" t="str">
        <f>+'[4]Tasas Bogotá'!N437</f>
        <v>Bogotá</v>
      </c>
      <c r="C28" s="48">
        <f>+'[4]Tasas Bogotá'!O437</f>
        <v>7.8565599566997557</v>
      </c>
      <c r="D28" s="48">
        <f>+'[4]Tasas Bogotá'!P437</f>
        <v>8.385232895085327</v>
      </c>
      <c r="E28" s="48">
        <f>+'[4]Tasas Bogotá'!Q437</f>
        <v>6.6282340734482874</v>
      </c>
      <c r="F28" s="48">
        <f>+'[4]Tasas Bogotá'!R437</f>
        <v>10.576815896699362</v>
      </c>
      <c r="G28" s="48">
        <f>+'[4]Tasas Bogotá'!S437</f>
        <v>8.8737089175056383</v>
      </c>
      <c r="H28" s="48">
        <f>+'[4]Tasas Bogotá'!T437</f>
        <v>11.490258450513485</v>
      </c>
      <c r="I28" s="48">
        <f>+'[4]Tasas Bogotá'!U437</f>
        <v>11.349233172002011</v>
      </c>
      <c r="J28" s="48">
        <f>+'[4]Tasas Bogotá'!V437</f>
        <v>10.585572585037733</v>
      </c>
      <c r="K28" s="98">
        <f>+'[4]Tasas Bogotá'!W437</f>
        <v>16</v>
      </c>
      <c r="L28" s="18"/>
    </row>
    <row r="29" spans="1:15">
      <c r="A29" s="16"/>
      <c r="B29" s="11" t="str">
        <f>+'[4]Tasas Bogotá'!N438</f>
        <v>Medellín</v>
      </c>
      <c r="C29" s="27">
        <f>+'[4]Tasas Bogotá'!O438</f>
        <v>7.8455146949747849</v>
      </c>
      <c r="D29" s="27">
        <f>+'[4]Tasas Bogotá'!P438</f>
        <v>9.5174941765419305</v>
      </c>
      <c r="E29" s="27">
        <f>+'[4]Tasas Bogotá'!Q438</f>
        <v>6.9803801644770322</v>
      </c>
      <c r="F29" s="27">
        <f>+'[4]Tasas Bogotá'!R438</f>
        <v>8.0785581588501714</v>
      </c>
      <c r="G29" s="27">
        <f>+'[4]Tasas Bogotá'!S438</f>
        <v>10.819825780667042</v>
      </c>
      <c r="H29" s="27">
        <f>+'[4]Tasas Bogotá'!T438</f>
        <v>10.563803262110287</v>
      </c>
      <c r="I29" s="27">
        <f>+'[4]Tasas Bogotá'!U438</f>
        <v>10.720142487362807</v>
      </c>
      <c r="J29" s="34">
        <f>+'[4]Tasas Bogotá'!V438</f>
        <v>10.135311105323646</v>
      </c>
      <c r="K29" s="43">
        <f>+'[4]Tasas Bogotá'!W438</f>
        <v>17</v>
      </c>
      <c r="L29" s="18"/>
    </row>
    <row r="30" spans="1:15">
      <c r="A30" s="16"/>
      <c r="B30" s="12" t="str">
        <f>+'[4]Tasas Bogotá'!N439</f>
        <v>Colombia</v>
      </c>
      <c r="C30" s="28">
        <f>+'[4]Tasas Bogotá'!O439</f>
        <v>10.071729547186813</v>
      </c>
      <c r="D30" s="28">
        <f>+'[4]Tasas Bogotá'!P439</f>
        <v>10.560901747985648</v>
      </c>
      <c r="E30" s="28">
        <f>+'[4]Tasas Bogotá'!Q439</f>
        <v>7.4181371918239538</v>
      </c>
      <c r="F30" s="28">
        <f>+'[4]Tasas Bogotá'!R439</f>
        <v>8.6783430690075392</v>
      </c>
      <c r="G30" s="28">
        <f>+'[4]Tasas Bogotá'!S439</f>
        <v>8.5126279338338655</v>
      </c>
      <c r="H30" s="28">
        <f>+'[4]Tasas Bogotá'!T439</f>
        <v>10.370264059198849</v>
      </c>
      <c r="I30" s="28">
        <f>+'[4]Tasas Bogotá'!U439</f>
        <v>10.369501414892913</v>
      </c>
      <c r="J30" s="48">
        <f>+'[4]Tasas Bogotá'!V439</f>
        <v>10.091406516561699</v>
      </c>
      <c r="K30" s="43" t="str">
        <f>+'[4]Tasas Bogotá'!W439</f>
        <v/>
      </c>
      <c r="L30" s="18"/>
    </row>
    <row r="31" spans="1:15">
      <c r="A31" s="16"/>
      <c r="B31" s="11" t="str">
        <f>+'[4]Tasas Bogotá'!N440</f>
        <v>Valledupar</v>
      </c>
      <c r="C31" s="27">
        <f>+'[4]Tasas Bogotá'!O440</f>
        <v>0</v>
      </c>
      <c r="D31" s="27">
        <f>+'[4]Tasas Bogotá'!P440</f>
        <v>0</v>
      </c>
      <c r="E31" s="27">
        <f>+'[4]Tasas Bogotá'!Q440</f>
        <v>9.8452890174120498</v>
      </c>
      <c r="F31" s="27">
        <f>+'[4]Tasas Bogotá'!R440</f>
        <v>10.124365972412811</v>
      </c>
      <c r="G31" s="27">
        <f>+'[4]Tasas Bogotá'!S440</f>
        <v>7.5606486327658722</v>
      </c>
      <c r="H31" s="27">
        <f>+'[4]Tasas Bogotá'!T440</f>
        <v>9.8052728849373629</v>
      </c>
      <c r="I31" s="27">
        <f>+'[4]Tasas Bogotá'!U440</f>
        <v>11.098452640573123</v>
      </c>
      <c r="J31" s="34">
        <f>+'[4]Tasas Bogotá'!V440</f>
        <v>9.6480672448235598</v>
      </c>
      <c r="K31" s="43">
        <f>+'[4]Tasas Bogotá'!W440</f>
        <v>18</v>
      </c>
      <c r="L31" s="18"/>
    </row>
    <row r="32" spans="1:15">
      <c r="A32" s="16"/>
      <c r="B32" s="11" t="str">
        <f>+'[4]Tasas Bogotá'!N441</f>
        <v>Bucaramanga</v>
      </c>
      <c r="C32" s="27">
        <f>+'[4]Tasas Bogotá'!O441</f>
        <v>9.2395386411040636</v>
      </c>
      <c r="D32" s="27">
        <f>+'[4]Tasas Bogotá'!P441</f>
        <v>10.761999640614921</v>
      </c>
      <c r="E32" s="27">
        <f>+'[4]Tasas Bogotá'!Q441</f>
        <v>4.8150206326144831</v>
      </c>
      <c r="F32" s="27">
        <f>+'[4]Tasas Bogotá'!R441</f>
        <v>3.7880381337412596</v>
      </c>
      <c r="G32" s="27">
        <f>+'[4]Tasas Bogotá'!S441</f>
        <v>9.2373716533357939</v>
      </c>
      <c r="H32" s="27">
        <f>+'[4]Tasas Bogotá'!T441</f>
        <v>12.090616703321428</v>
      </c>
      <c r="I32" s="27">
        <f>+'[4]Tasas Bogotá'!U441</f>
        <v>10.622491044579322</v>
      </c>
      <c r="J32" s="34">
        <f>+'[4]Tasas Bogotá'!V441</f>
        <v>9.5494979842449847</v>
      </c>
      <c r="K32" s="43">
        <f>+'[4]Tasas Bogotá'!W441</f>
        <v>19</v>
      </c>
      <c r="L32" s="18"/>
    </row>
    <row r="33" spans="1:14">
      <c r="A33" s="16"/>
      <c r="B33" s="11" t="str">
        <f>+'[4]Tasas Bogotá'!N442</f>
        <v>Manizales</v>
      </c>
      <c r="C33" s="27">
        <f>+'[4]Tasas Bogotá'!O442</f>
        <v>10.21419799990637</v>
      </c>
      <c r="D33" s="27">
        <f>+'[4]Tasas Bogotá'!P442</f>
        <v>14.155430704563498</v>
      </c>
      <c r="E33" s="27">
        <f>+'[4]Tasas Bogotá'!Q442</f>
        <v>7.7987631557984605</v>
      </c>
      <c r="F33" s="27">
        <f>+'[4]Tasas Bogotá'!R442</f>
        <v>7.0611995899331479</v>
      </c>
      <c r="G33" s="27">
        <f>+'[4]Tasas Bogotá'!S442</f>
        <v>6.5458018028446165</v>
      </c>
      <c r="H33" s="27">
        <f>+'[4]Tasas Bogotá'!T442</f>
        <v>9.1663024738727525</v>
      </c>
      <c r="I33" s="27">
        <f>+'[4]Tasas Bogotá'!U442</f>
        <v>9.1217292454000685</v>
      </c>
      <c r="J33" s="34">
        <f>+'[4]Tasas Bogotá'!V442</f>
        <v>8.2927691212474919</v>
      </c>
      <c r="K33" s="43">
        <f>+'[4]Tasas Bogotá'!W442</f>
        <v>20</v>
      </c>
      <c r="L33" s="18"/>
    </row>
    <row r="34" spans="1:14">
      <c r="A34" s="16"/>
      <c r="B34" s="11" t="str">
        <f>+'[4]Tasas Bogotá'!N443</f>
        <v>Cartagena</v>
      </c>
      <c r="C34" s="27">
        <f>+'[4]Tasas Bogotá'!O443</f>
        <v>3.801066421557727</v>
      </c>
      <c r="D34" s="27">
        <f>+'[4]Tasas Bogotá'!P443</f>
        <v>12.387355170934059</v>
      </c>
      <c r="E34" s="27">
        <f>+'[4]Tasas Bogotá'!Q443</f>
        <v>6.4224151684576656</v>
      </c>
      <c r="F34" s="27">
        <f>+'[4]Tasas Bogotá'!R443</f>
        <v>8.1072460123448113</v>
      </c>
      <c r="G34" s="27">
        <f>+'[4]Tasas Bogotá'!S443</f>
        <v>13.980863534305824</v>
      </c>
      <c r="H34" s="27">
        <f>+'[4]Tasas Bogotá'!T443</f>
        <v>16.162486267913124</v>
      </c>
      <c r="I34" s="27">
        <f>+'[4]Tasas Bogotá'!U443</f>
        <v>7.9334389104312439</v>
      </c>
      <c r="J34" s="34">
        <f>+'[4]Tasas Bogotá'!V443</f>
        <v>6.9352053691520084</v>
      </c>
      <c r="K34" s="43">
        <f>+'[4]Tasas Bogotá'!W443</f>
        <v>21</v>
      </c>
      <c r="L34" s="18"/>
    </row>
    <row r="35" spans="1:14">
      <c r="A35" s="16"/>
      <c r="B35" s="11" t="str">
        <f>+'[4]Tasas Bogotá'!N444</f>
        <v>Florencia</v>
      </c>
      <c r="C35" s="27">
        <f>+'[4]Tasas Bogotá'!O444</f>
        <v>0</v>
      </c>
      <c r="D35" s="27">
        <f>+'[4]Tasas Bogotá'!P444</f>
        <v>0</v>
      </c>
      <c r="E35" s="27">
        <f>+'[4]Tasas Bogotá'!Q444</f>
        <v>8.0853559450427959</v>
      </c>
      <c r="F35" s="27">
        <f>+'[4]Tasas Bogotá'!R444</f>
        <v>8.083562567502252</v>
      </c>
      <c r="G35" s="27">
        <f>+'[4]Tasas Bogotá'!S444</f>
        <v>5.5187975442115311</v>
      </c>
      <c r="H35" s="27">
        <f>+'[4]Tasas Bogotá'!T444</f>
        <v>4.240702211412664</v>
      </c>
      <c r="I35" s="27">
        <f>+'[4]Tasas Bogotá'!U444</f>
        <v>5.4967653251584609</v>
      </c>
      <c r="J35" s="34">
        <f>+'[4]Tasas Bogotá'!V444</f>
        <v>6.7259611443560949</v>
      </c>
      <c r="K35" s="43">
        <f>+'[4]Tasas Bogotá'!W444</f>
        <v>22</v>
      </c>
      <c r="L35" s="18"/>
    </row>
    <row r="36" spans="1:14" ht="14.25" customHeight="1">
      <c r="A36" s="16"/>
      <c r="B36" s="11" t="str">
        <f>+'[4]Tasas Bogotá'!N445</f>
        <v>Quibdó</v>
      </c>
      <c r="C36" s="27">
        <f>+'[4]Tasas Bogotá'!O445</f>
        <v>0</v>
      </c>
      <c r="D36" s="27">
        <f>+'[4]Tasas Bogotá'!P445</f>
        <v>0</v>
      </c>
      <c r="E36" s="27">
        <f>+'[4]Tasas Bogotá'!Q445</f>
        <v>9.8794626426205365</v>
      </c>
      <c r="F36" s="27">
        <f>+'[4]Tasas Bogotá'!R445</f>
        <v>2.0308103479103732</v>
      </c>
      <c r="G36" s="27">
        <f>+'[4]Tasas Bogotá'!S445</f>
        <v>5.4498620969545382</v>
      </c>
      <c r="H36" s="27">
        <f>+'[4]Tasas Bogotá'!T445</f>
        <v>5.4461220268872808</v>
      </c>
      <c r="I36" s="27">
        <f>+'[4]Tasas Bogotá'!U445</f>
        <v>6.3841975881597932</v>
      </c>
      <c r="J36" s="34">
        <f>+'[4]Tasas Bogotá'!V445</f>
        <v>5.6095293782515467</v>
      </c>
      <c r="K36" s="43">
        <f>+'[4]Tasas Bogotá'!W445</f>
        <v>23</v>
      </c>
      <c r="L36" s="18"/>
    </row>
    <row r="37" spans="1:14">
      <c r="A37" s="16"/>
      <c r="B37" s="11" t="str">
        <f>+'[4]Tasas Bogotá'!N446</f>
        <v>San Andrés</v>
      </c>
      <c r="C37" s="27">
        <f>+'[4]Tasas Bogotá'!O446</f>
        <v>0</v>
      </c>
      <c r="D37" s="27">
        <f>+'[4]Tasas Bogotá'!P446</f>
        <v>0</v>
      </c>
      <c r="E37" s="27">
        <f>+'[4]Tasas Bogotá'!Q446</f>
        <v>5.4885412473452613</v>
      </c>
      <c r="F37" s="27">
        <f>+'[4]Tasas Bogotá'!R446</f>
        <v>2.507491146826478</v>
      </c>
      <c r="G37" s="27">
        <f>+'[4]Tasas Bogotá'!S446</f>
        <v>4.8325693419314737</v>
      </c>
      <c r="H37" s="27">
        <f>+'[4]Tasas Bogotá'!T446</f>
        <v>2.7791118783992523</v>
      </c>
      <c r="I37" s="27">
        <f>+'[4]Tasas Bogotá'!U446</f>
        <v>1.8180640984137262</v>
      </c>
      <c r="J37" s="34">
        <f>+'[4]Tasas Bogotá'!V446</f>
        <v>0</v>
      </c>
      <c r="K37" s="43">
        <f>+'[4]Tasas Bogotá'!W446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67" t="str">
        <f>+Índice!B49</f>
        <v>Fuente: Departamento Administrativo Nacional de Estadística, Gran Encuesta Integrada de Hogares (GEIH) Abril 2012.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116"/>
      <c r="L51" s="22"/>
    </row>
    <row r="52" spans="1:12">
      <c r="B52" s="23" t="s">
        <v>23</v>
      </c>
      <c r="C52" s="23"/>
      <c r="D52" s="23"/>
      <c r="E52" s="23" t="s">
        <v>21</v>
      </c>
    </row>
    <row r="53" spans="1:12">
      <c r="B53" s="23" t="s">
        <v>24</v>
      </c>
      <c r="C53" s="23"/>
      <c r="D53" s="23"/>
      <c r="E53" s="23" t="s">
        <v>22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published="0" codeName="Hoja17">
    <tabColor rgb="FF53722D"/>
  </sheetPr>
  <dimension ref="A1:M50"/>
  <sheetViews>
    <sheetView topLeftCell="A25" zoomScaleNormal="100" zoomScaleSheetLayoutView="100" workbookViewId="0">
      <selection activeCell="I13" sqref="I13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13">
      <c r="A1" s="13"/>
      <c r="B1" s="14"/>
      <c r="C1" s="14"/>
      <c r="D1" s="14"/>
      <c r="E1" s="14"/>
      <c r="F1" s="14"/>
      <c r="G1" s="14"/>
      <c r="H1" s="157"/>
      <c r="I1" s="157"/>
      <c r="J1" s="157"/>
      <c r="K1" s="159"/>
      <c r="L1" s="11"/>
      <c r="M1" s="11"/>
    </row>
    <row r="2" spans="1:13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9"/>
      <c r="L2" s="11"/>
      <c r="M2" s="11"/>
    </row>
    <row r="3" spans="1:13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9"/>
      <c r="L3" s="11"/>
      <c r="M3" s="11"/>
    </row>
    <row r="4" spans="1:13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9"/>
      <c r="L4" s="11"/>
      <c r="M4" s="11"/>
    </row>
    <row r="5" spans="1:13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9"/>
      <c r="L5" s="11"/>
      <c r="M5" s="11"/>
    </row>
    <row r="6" spans="1:13">
      <c r="A6" s="16"/>
      <c r="B6" s="161"/>
      <c r="C6" s="161"/>
      <c r="D6" s="161"/>
      <c r="E6" s="161"/>
      <c r="F6" s="161"/>
      <c r="G6" s="161"/>
      <c r="H6" s="10"/>
      <c r="I6" s="10"/>
      <c r="J6" s="18"/>
    </row>
    <row r="7" spans="1:13">
      <c r="A7" s="16"/>
      <c r="B7" s="167" t="s">
        <v>94</v>
      </c>
      <c r="C7" s="167"/>
      <c r="D7" s="167"/>
      <c r="E7" s="167"/>
      <c r="F7" s="167"/>
      <c r="G7" s="167"/>
      <c r="H7" s="167"/>
      <c r="I7" s="167"/>
      <c r="J7" s="18"/>
    </row>
    <row r="8" spans="1:13">
      <c r="A8" s="16"/>
      <c r="B8" s="167" t="s">
        <v>171</v>
      </c>
      <c r="C8" s="167"/>
      <c r="D8" s="167"/>
      <c r="E8" s="167"/>
      <c r="F8" s="167"/>
      <c r="G8" s="167"/>
      <c r="H8" s="167"/>
      <c r="I8" s="167"/>
      <c r="J8" s="167"/>
    </row>
    <row r="9" spans="1:13">
      <c r="A9" s="16"/>
      <c r="B9" s="10"/>
      <c r="C9" s="77"/>
      <c r="D9" s="77"/>
      <c r="E9" s="77"/>
      <c r="F9" s="77"/>
      <c r="G9" s="10"/>
      <c r="H9" s="10"/>
      <c r="I9" s="10"/>
      <c r="J9" s="18"/>
    </row>
    <row r="10" spans="1:13" ht="15.75" customHeight="1">
      <c r="A10" s="16"/>
      <c r="B10" s="11"/>
      <c r="C10" s="168" t="s">
        <v>1</v>
      </c>
      <c r="D10" s="168"/>
      <c r="E10" s="168"/>
      <c r="F10" s="168"/>
      <c r="G10" s="170" t="s">
        <v>165</v>
      </c>
      <c r="H10" s="170"/>
      <c r="I10" s="170" t="s">
        <v>164</v>
      </c>
      <c r="J10" s="18"/>
    </row>
    <row r="11" spans="1:13">
      <c r="A11" s="16"/>
      <c r="B11" s="11"/>
      <c r="C11" s="155">
        <v>2009</v>
      </c>
      <c r="D11" s="160">
        <v>2010</v>
      </c>
      <c r="E11" s="160">
        <v>2011</v>
      </c>
      <c r="F11" s="160">
        <v>2012</v>
      </c>
      <c r="G11" s="78" t="s">
        <v>59</v>
      </c>
      <c r="H11" s="78" t="s">
        <v>60</v>
      </c>
      <c r="I11" s="170"/>
      <c r="J11" s="18"/>
      <c r="M11" s="2"/>
    </row>
    <row r="12" spans="1:13" ht="12" customHeight="1">
      <c r="A12" s="16"/>
      <c r="B12" s="11"/>
      <c r="C12" s="77"/>
      <c r="D12" s="77"/>
      <c r="E12" s="77"/>
      <c r="F12" s="77"/>
      <c r="G12" s="77"/>
      <c r="H12" s="77"/>
      <c r="I12" s="77"/>
      <c r="J12" s="18"/>
    </row>
    <row r="13" spans="1:13">
      <c r="A13" s="16"/>
      <c r="B13" s="11" t="s">
        <v>4</v>
      </c>
      <c r="C13" s="25">
        <f>+'[4]Resumen Bogotá'!I6</f>
        <v>7204.5423333333338</v>
      </c>
      <c r="D13" s="25">
        <f>+'[4]Resumen Bogotá'!J6</f>
        <v>7308.8026666666665</v>
      </c>
      <c r="E13" s="25">
        <f>+'[4]Resumen Bogotá'!K6</f>
        <v>7412.7266666666665</v>
      </c>
      <c r="F13" s="29">
        <f>+'[4]Resumen Bogotá'!L6</f>
        <v>7516.4350000000004</v>
      </c>
      <c r="G13" s="28">
        <f>IF(OR(OR(F13=0,E13=0),F13=""),"",(F13/E13-1)*100)</f>
        <v>1.3990578365675743</v>
      </c>
      <c r="H13" s="26">
        <f>F13-E13</f>
        <v>103.70833333333394</v>
      </c>
      <c r="I13" s="28">
        <f>IF(F13=0,"",F13/$F$13*100)</f>
        <v>100</v>
      </c>
      <c r="J13" s="18"/>
    </row>
    <row r="14" spans="1:13">
      <c r="A14" s="16"/>
      <c r="B14" s="11" t="s">
        <v>5</v>
      </c>
      <c r="C14" s="25">
        <f>+'[4]Resumen Bogotá'!I7</f>
        <v>5762.4776666666667</v>
      </c>
      <c r="D14" s="25">
        <f>+'[4]Resumen Bogotá'!J7</f>
        <v>5871.221333333332</v>
      </c>
      <c r="E14" s="25">
        <f>+'[4]Resumen Bogotá'!K7</f>
        <v>5978.1316666666671</v>
      </c>
      <c r="F14" s="29">
        <f>+'[4]Resumen Bogotá'!L7</f>
        <v>6083.3059999999996</v>
      </c>
      <c r="G14" s="28">
        <f t="shared" ref="G14:G31" si="0">IF(OR(OR(F14=0,E14=0),F14=""),"",(F14/E14-1)*100)</f>
        <v>1.7593177801648485</v>
      </c>
      <c r="H14" s="26">
        <f t="shared" ref="H14:H31" si="1">F14-E14</f>
        <v>105.17433333333247</v>
      </c>
      <c r="I14" s="28">
        <f t="shared" ref="I14:I31" si="2">IF(F14=0,"",F14/$F$13*100)</f>
        <v>80.933394621253285</v>
      </c>
      <c r="J14" s="18"/>
      <c r="L14" s="23"/>
      <c r="M14" s="32"/>
    </row>
    <row r="15" spans="1:13">
      <c r="A15" s="16"/>
      <c r="B15" s="11" t="s">
        <v>6</v>
      </c>
      <c r="C15" s="25">
        <f>+'[4]Resumen Bogotá'!I8</f>
        <v>3792.5216666666661</v>
      </c>
      <c r="D15" s="25">
        <f>+'[4]Resumen Bogotá'!J8</f>
        <v>3945.5393333333327</v>
      </c>
      <c r="E15" s="25">
        <f>+'[4]Resumen Bogotá'!K8</f>
        <v>4175.9473333333326</v>
      </c>
      <c r="F15" s="29">
        <f>+'[4]Resumen Bogotá'!L8</f>
        <v>4342.6213333333326</v>
      </c>
      <c r="G15" s="28">
        <f t="shared" si="0"/>
        <v>3.9912859692834646</v>
      </c>
      <c r="H15" s="26">
        <f t="shared" si="1"/>
        <v>166.67399999999998</v>
      </c>
      <c r="I15" s="28">
        <f t="shared" si="2"/>
        <v>57.775013464938262</v>
      </c>
      <c r="J15" s="18"/>
      <c r="L15" s="23"/>
      <c r="M15" s="32"/>
    </row>
    <row r="16" spans="1:13">
      <c r="A16" s="16"/>
      <c r="B16" s="11" t="s">
        <v>7</v>
      </c>
      <c r="C16" s="25">
        <f>+'[4]Resumen Bogotá'!I9</f>
        <v>3322.1529999999998</v>
      </c>
      <c r="D16" s="25">
        <f>+'[4]Resumen Bogotá'!J9</f>
        <v>3440.7750000000001</v>
      </c>
      <c r="E16" s="25">
        <f>+'[4]Resumen Bogotá'!K9</f>
        <v>3687.2486666666664</v>
      </c>
      <c r="F16" s="29">
        <f>+'[4]Resumen Bogotá'!L9</f>
        <v>3878.8506666666667</v>
      </c>
      <c r="G16" s="28">
        <f t="shared" si="0"/>
        <v>5.1963406138596957</v>
      </c>
      <c r="H16" s="26">
        <f t="shared" si="1"/>
        <v>191.60200000000032</v>
      </c>
      <c r="I16" s="28">
        <f t="shared" si="2"/>
        <v>51.604925295923756</v>
      </c>
      <c r="J16" s="18"/>
    </row>
    <row r="17" spans="1:10">
      <c r="A17" s="16"/>
      <c r="B17" s="11" t="s">
        <v>8</v>
      </c>
      <c r="C17" s="25">
        <f>+'[4]Resumen Bogotá'!I10</f>
        <v>470.36899999999997</v>
      </c>
      <c r="D17" s="25">
        <f>+'[4]Resumen Bogotá'!J10</f>
        <v>504.76399999999995</v>
      </c>
      <c r="E17" s="25">
        <f>+'[4]Resumen Bogotá'!K10</f>
        <v>488.69866666666667</v>
      </c>
      <c r="F17" s="29">
        <f>+'[4]Resumen Bogotá'!L10</f>
        <v>463.77066666666661</v>
      </c>
      <c r="G17" s="28">
        <f t="shared" si="0"/>
        <v>-5.1008938023158201</v>
      </c>
      <c r="H17" s="26">
        <f t="shared" si="1"/>
        <v>-24.928000000000054</v>
      </c>
      <c r="I17" s="28">
        <f t="shared" si="2"/>
        <v>6.1700881690145204</v>
      </c>
      <c r="J17" s="18"/>
    </row>
    <row r="18" spans="1:10">
      <c r="A18" s="16"/>
      <c r="B18" s="11" t="s">
        <v>34</v>
      </c>
      <c r="C18" s="25">
        <f>+'[4]Resumen Bogotá'!I11</f>
        <v>451.85599999999999</v>
      </c>
      <c r="D18" s="25">
        <f>+'[4]Resumen Bogotá'!J11</f>
        <v>477.08666666666659</v>
      </c>
      <c r="E18" s="25">
        <f>+'[4]Resumen Bogotá'!K11</f>
        <v>474.04400000000004</v>
      </c>
      <c r="F18" s="29">
        <f>+'[4]Resumen Bogotá'!L11</f>
        <v>439.27566666666667</v>
      </c>
      <c r="G18" s="28">
        <f t="shared" si="0"/>
        <v>-7.3344105891717586</v>
      </c>
      <c r="H18" s="26">
        <f t="shared" si="1"/>
        <v>-34.768333333333374</v>
      </c>
      <c r="I18" s="28">
        <f t="shared" si="2"/>
        <v>5.8442022935961884</v>
      </c>
      <c r="J18" s="18"/>
    </row>
    <row r="19" spans="1:10">
      <c r="A19" s="16"/>
      <c r="B19" s="11" t="s">
        <v>35</v>
      </c>
      <c r="C19" s="25">
        <f>+'[4]Resumen Bogotá'!I12</f>
        <v>18.513000000000002</v>
      </c>
      <c r="D19" s="25">
        <f>+'[4]Resumen Bogotá'!J12</f>
        <v>27.677333333333333</v>
      </c>
      <c r="E19" s="25">
        <f>+'[4]Resumen Bogotá'!K12</f>
        <v>14.654666666666666</v>
      </c>
      <c r="F19" s="29">
        <f>+'[4]Resumen Bogotá'!L12</f>
        <v>24.495000000000001</v>
      </c>
      <c r="G19" s="28">
        <f t="shared" si="0"/>
        <v>67.148121190064614</v>
      </c>
      <c r="H19" s="26">
        <f t="shared" si="1"/>
        <v>9.8403333333333354</v>
      </c>
      <c r="I19" s="28">
        <f t="shared" si="2"/>
        <v>0.3258858754183333</v>
      </c>
      <c r="J19" s="18"/>
    </row>
    <row r="20" spans="1:10">
      <c r="A20" s="16"/>
      <c r="B20" s="11" t="s">
        <v>9</v>
      </c>
      <c r="C20" s="25">
        <f>+'[4]Resumen Bogotá'!I13</f>
        <v>1969.9560000000001</v>
      </c>
      <c r="D20" s="25">
        <f>+'[4]Resumen Bogotá'!J13</f>
        <v>1925.682</v>
      </c>
      <c r="E20" s="25">
        <f>+'[4]Resumen Bogotá'!K13</f>
        <v>1802.1843333333334</v>
      </c>
      <c r="F20" s="29">
        <f>+'[4]Resumen Bogotá'!L13</f>
        <v>1740.6846666666668</v>
      </c>
      <c r="G20" s="28">
        <f t="shared" si="0"/>
        <v>-3.4125070076997277</v>
      </c>
      <c r="H20" s="26">
        <f t="shared" si="1"/>
        <v>-61.499666666666599</v>
      </c>
      <c r="I20" s="28">
        <f t="shared" si="2"/>
        <v>23.158381156315016</v>
      </c>
      <c r="J20" s="18"/>
    </row>
    <row r="21" spans="1:10">
      <c r="A21" s="16"/>
      <c r="B21" s="11" t="s">
        <v>69</v>
      </c>
      <c r="C21" s="25">
        <f>+'[4]Resumen Bogotá'!I14</f>
        <v>775.67433333333338</v>
      </c>
      <c r="D21" s="25">
        <f>+'[4]Resumen Bogotá'!J14</f>
        <v>813.81666666666661</v>
      </c>
      <c r="E21" s="25">
        <f>+'[4]Resumen Bogotá'!K14</f>
        <v>796.36233333333337</v>
      </c>
      <c r="F21" s="29">
        <f>+'[4]Resumen Bogotá'!L14</f>
        <v>614.03766666666661</v>
      </c>
      <c r="G21" s="28">
        <f t="shared" ref="G21:G23" si="3">IF(OR(OR(F21=0,E21=0),F21=""),"",(F21/E21-1)*100)</f>
        <v>-22.89468738476247</v>
      </c>
      <c r="H21" s="26">
        <f t="shared" ref="H21:H23" si="4">F21-E21</f>
        <v>-182.32466666666676</v>
      </c>
      <c r="I21" s="28">
        <f t="shared" ref="I21:I23" si="5">IF(F21=0,"",F21/$F$13*100)</f>
        <v>8.1692673011429839</v>
      </c>
      <c r="J21" s="18"/>
    </row>
    <row r="22" spans="1:10">
      <c r="A22" s="16"/>
      <c r="B22" s="11" t="s">
        <v>70</v>
      </c>
      <c r="C22" s="25">
        <f>+'[4]Resumen Bogotá'!I15</f>
        <v>883.19366666666667</v>
      </c>
      <c r="D22" s="25">
        <f>+'[4]Resumen Bogotá'!J15</f>
        <v>723.03300000000002</v>
      </c>
      <c r="E22" s="25">
        <f>+'[4]Resumen Bogotá'!K15</f>
        <v>593.27966666666669</v>
      </c>
      <c r="F22" s="29">
        <f>+'[4]Resumen Bogotá'!L15</f>
        <v>647.55233333333331</v>
      </c>
      <c r="G22" s="28">
        <f t="shared" si="3"/>
        <v>9.1479060746505692</v>
      </c>
      <c r="H22" s="26">
        <f t="shared" si="4"/>
        <v>54.272666666666623</v>
      </c>
      <c r="I22" s="28">
        <f t="shared" si="5"/>
        <v>8.6151524403967219</v>
      </c>
      <c r="J22" s="18"/>
    </row>
    <row r="23" spans="1:10">
      <c r="A23" s="16"/>
      <c r="B23" s="11" t="s">
        <v>71</v>
      </c>
      <c r="C23" s="25">
        <f>+'[4]Resumen Bogotá'!I16</f>
        <v>311.08766666666673</v>
      </c>
      <c r="D23" s="25">
        <f>+'[4]Resumen Bogotá'!J16</f>
        <v>388.83233333333328</v>
      </c>
      <c r="E23" s="25">
        <f>+'[4]Resumen Bogotá'!K16</f>
        <v>412.54233333333332</v>
      </c>
      <c r="F23" s="29">
        <f>+'[4]Resumen Bogotá'!L16</f>
        <v>530.83433333333335</v>
      </c>
      <c r="G23" s="28">
        <f t="shared" si="3"/>
        <v>28.673905789062459</v>
      </c>
      <c r="H23" s="26">
        <f t="shared" si="4"/>
        <v>118.29200000000003</v>
      </c>
      <c r="I23" s="28">
        <f t="shared" si="5"/>
        <v>7.0623152243494856</v>
      </c>
      <c r="J23" s="18"/>
    </row>
    <row r="24" spans="1:10">
      <c r="A24" s="16"/>
      <c r="B24" s="11" t="s">
        <v>32</v>
      </c>
      <c r="C24" s="25">
        <f>+'[4]Resumen Bogotá'!I17</f>
        <v>885.42399999999998</v>
      </c>
      <c r="D24" s="25">
        <f>+'[4]Resumen Bogotá'!J17</f>
        <v>1174.3926666666666</v>
      </c>
      <c r="E24" s="25">
        <f>+'[4]Resumen Bogotá'!K17</f>
        <v>1401.4606666666666</v>
      </c>
      <c r="F24" s="29">
        <f>+'[4]Resumen Bogotá'!L17</f>
        <v>1397.5543333333335</v>
      </c>
      <c r="G24" s="28">
        <f t="shared" si="0"/>
        <v>-0.27873299809577645</v>
      </c>
      <c r="H24" s="26">
        <f t="shared" si="1"/>
        <v>-3.9063333333331229</v>
      </c>
      <c r="I24" s="28">
        <f t="shared" si="2"/>
        <v>18.593313629843582</v>
      </c>
      <c r="J24" s="18"/>
    </row>
    <row r="25" spans="1:10">
      <c r="A25" s="16"/>
      <c r="B25" s="11" t="s">
        <v>10</v>
      </c>
      <c r="C25" s="25">
        <f>+'[4]Resumen Bogotá'!I18</f>
        <v>216.39400000000001</v>
      </c>
      <c r="D25" s="25">
        <f>+'[4]Resumen Bogotá'!J18</f>
        <v>328.91233333333332</v>
      </c>
      <c r="E25" s="25">
        <f>+'[4]Resumen Bogotá'!K18</f>
        <v>490.8923333333334</v>
      </c>
      <c r="F25" s="29">
        <f>+'[4]Resumen Bogotá'!L18</f>
        <v>481.46600000000007</v>
      </c>
      <c r="G25" s="28">
        <f t="shared" si="0"/>
        <v>-1.9202445614347252</v>
      </c>
      <c r="H25" s="26">
        <f t="shared" si="1"/>
        <v>-9.4263333333333321</v>
      </c>
      <c r="I25" s="28">
        <f t="shared" si="2"/>
        <v>6.4055100589574714</v>
      </c>
      <c r="J25" s="18"/>
    </row>
    <row r="26" spans="1:10">
      <c r="A26" s="16"/>
      <c r="B26" s="11" t="s">
        <v>19</v>
      </c>
      <c r="C26" s="25">
        <f>+'[4]Resumen Bogotá'!I19</f>
        <v>589.42666666666662</v>
      </c>
      <c r="D26" s="25">
        <f>+'[4]Resumen Bogotá'!J19</f>
        <v>825.09533333333331</v>
      </c>
      <c r="E26" s="25">
        <f>+'[4]Resumen Bogotá'!K19</f>
        <v>904.86733333333325</v>
      </c>
      <c r="F26" s="29">
        <f>+'[4]Resumen Bogotá'!L19</f>
        <v>852.01699999999994</v>
      </c>
      <c r="G26" s="28">
        <f t="shared" si="0"/>
        <v>-5.8406720395844385</v>
      </c>
      <c r="H26" s="26">
        <f t="shared" si="1"/>
        <v>-52.85033333333331</v>
      </c>
      <c r="I26" s="28">
        <f t="shared" si="2"/>
        <v>11.335387055166443</v>
      </c>
      <c r="J26" s="18"/>
    </row>
    <row r="27" spans="1:10">
      <c r="A27" s="16"/>
      <c r="B27" s="11" t="s">
        <v>11</v>
      </c>
      <c r="C27" s="25">
        <f>+'[4]Resumen Bogotá'!I20</f>
        <v>773.72233333333327</v>
      </c>
      <c r="D27" s="25">
        <f>+'[4]Resumen Bogotá'!J20</f>
        <v>990.34533333333331</v>
      </c>
      <c r="E27" s="25">
        <f>+'[4]Resumen Bogotá'!K20</f>
        <v>1175.5953333333334</v>
      </c>
      <c r="F27" s="29">
        <f>+'[4]Resumen Bogotá'!L20</f>
        <v>1164.8520000000001</v>
      </c>
      <c r="G27" s="28">
        <f t="shared" si="0"/>
        <v>-0.91386321710474894</v>
      </c>
      <c r="H27" s="26">
        <f t="shared" si="1"/>
        <v>-10.743333333333339</v>
      </c>
      <c r="I27" s="28">
        <f t="shared" si="2"/>
        <v>15.497400030732656</v>
      </c>
      <c r="J27" s="18"/>
    </row>
    <row r="28" spans="1:10">
      <c r="A28" s="16"/>
      <c r="B28" s="11" t="s">
        <v>33</v>
      </c>
      <c r="C28" s="25">
        <f>+'[4]Resumen Bogotá'!I21</f>
        <v>393.86966666666666</v>
      </c>
      <c r="D28" s="25">
        <f>+'[4]Resumen Bogotá'!J21</f>
        <v>548.75100000000009</v>
      </c>
      <c r="E28" s="25">
        <f>+'[4]Resumen Bogotá'!K21</f>
        <v>600.15733333333333</v>
      </c>
      <c r="F28" s="29">
        <f>+'[4]Resumen Bogotá'!L21</f>
        <v>590.04</v>
      </c>
      <c r="G28" s="28">
        <f t="shared" si="0"/>
        <v>-1.6857801731990363</v>
      </c>
      <c r="H28" s="26">
        <f t="shared" si="1"/>
        <v>-10.117333333333363</v>
      </c>
      <c r="I28" s="28">
        <f t="shared" si="2"/>
        <v>7.8499980376335321</v>
      </c>
      <c r="J28" s="18"/>
    </row>
    <row r="29" spans="1:10">
      <c r="A29" s="16"/>
      <c r="B29" s="11" t="s">
        <v>10</v>
      </c>
      <c r="C29" s="25">
        <f>+'[4]Resumen Bogotá'!I22</f>
        <v>115.60866666666665</v>
      </c>
      <c r="D29" s="25">
        <f>+'[4]Resumen Bogotá'!J22</f>
        <v>176.19666666666669</v>
      </c>
      <c r="E29" s="25">
        <f>+'[4]Resumen Bogotá'!K22</f>
        <v>248.34066666666664</v>
      </c>
      <c r="F29" s="29">
        <f>+'[4]Resumen Bogotá'!L22</f>
        <v>244.19800000000001</v>
      </c>
      <c r="G29" s="28">
        <f t="shared" si="0"/>
        <v>-1.6681386589926017</v>
      </c>
      <c r="H29" s="26">
        <f t="shared" si="1"/>
        <v>-4.1426666666666279</v>
      </c>
      <c r="I29" s="28">
        <f t="shared" si="2"/>
        <v>3.2488540112433619</v>
      </c>
      <c r="J29" s="18"/>
    </row>
    <row r="30" spans="1:10">
      <c r="A30" s="16"/>
      <c r="B30" s="11" t="s">
        <v>19</v>
      </c>
      <c r="C30" s="25">
        <f>+'[4]Resumen Bogotá'!I23</f>
        <v>271.58066666666667</v>
      </c>
      <c r="D30" s="25">
        <f>+'[4]Resumen Bogotá'!J23</f>
        <v>374.21866666666671</v>
      </c>
      <c r="E30" s="25">
        <f>+'[4]Resumen Bogotá'!K23</f>
        <v>388.82</v>
      </c>
      <c r="F30" s="29">
        <f>+'[4]Resumen Bogotá'!L23</f>
        <v>346.44633333333331</v>
      </c>
      <c r="G30" s="28">
        <f t="shared" si="0"/>
        <v>-10.898016220016116</v>
      </c>
      <c r="H30" s="26">
        <f t="shared" si="1"/>
        <v>-42.373666666666679</v>
      </c>
      <c r="I30" s="28">
        <f t="shared" si="2"/>
        <v>4.6091841854992861</v>
      </c>
      <c r="J30" s="18"/>
    </row>
    <row r="31" spans="1:10">
      <c r="A31" s="16"/>
      <c r="B31" s="11" t="s">
        <v>11</v>
      </c>
      <c r="C31" s="25">
        <f>+'[4]Resumen Bogotá'!I24</f>
        <v>336.53733333333338</v>
      </c>
      <c r="D31" s="25">
        <f>+'[4]Resumen Bogotá'!J24</f>
        <v>453.35266666666666</v>
      </c>
      <c r="E31" s="25">
        <f>+'[4]Resumen Bogotá'!K24</f>
        <v>473.93799999999993</v>
      </c>
      <c r="F31" s="29">
        <f>+'[4]Resumen Bogotá'!L24</f>
        <v>459.69133333333326</v>
      </c>
      <c r="G31" s="28">
        <f t="shared" si="0"/>
        <v>-3.006019071411592</v>
      </c>
      <c r="H31" s="26">
        <f t="shared" si="1"/>
        <v>-14.24666666666667</v>
      </c>
      <c r="I31" s="28">
        <f t="shared" si="2"/>
        <v>6.1158159863463633</v>
      </c>
      <c r="J31" s="18"/>
    </row>
    <row r="32" spans="1:10" ht="14.25" customHeight="1">
      <c r="A32" s="16"/>
      <c r="B32" s="12"/>
      <c r="C32" s="4"/>
      <c r="D32" s="4"/>
      <c r="E32" s="4"/>
      <c r="F32" s="4"/>
      <c r="G32" s="24"/>
      <c r="H32" s="24"/>
      <c r="I32" s="24"/>
      <c r="J32" s="18"/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L33" s="9" t="str">
        <f>IF(F33="","",1)</f>
        <v/>
      </c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L34" s="9" t="str">
        <f>IF(F34="","",1)</f>
        <v/>
      </c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  <c r="L35" s="9" t="str">
        <f>IF(F35="","",1)</f>
        <v/>
      </c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  <c r="L36" s="9" t="str">
        <f>IF(F36="","",1)</f>
        <v/>
      </c>
    </row>
    <row r="37" spans="1:12">
      <c r="A37" s="16"/>
      <c r="B37" s="11"/>
      <c r="C37" s="4"/>
      <c r="D37" s="4"/>
      <c r="E37" s="4"/>
      <c r="F37" s="5"/>
      <c r="G37" s="8"/>
      <c r="H37" s="8"/>
      <c r="I37" s="8"/>
      <c r="J37" s="18"/>
      <c r="L37" s="9" t="str">
        <f>IF(F37="","",1)</f>
        <v/>
      </c>
    </row>
    <row r="38" spans="1:12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>
      <c r="A39" s="16"/>
      <c r="B39" s="11"/>
      <c r="C39" s="4"/>
      <c r="D39" s="4"/>
      <c r="E39" s="4"/>
      <c r="F39" s="5"/>
      <c r="G39" s="8"/>
      <c r="H39" s="8"/>
      <c r="I39" s="8"/>
      <c r="J39" s="18"/>
      <c r="L39" s="9" t="str">
        <f>IF(F39="","",1)</f>
        <v/>
      </c>
    </row>
    <row r="40" spans="1:12">
      <c r="A40" s="16"/>
      <c r="B40" s="11"/>
      <c r="C40" s="4"/>
      <c r="D40" s="4"/>
      <c r="E40" s="4"/>
      <c r="F40" s="5"/>
      <c r="G40" s="8"/>
      <c r="H40" s="8"/>
      <c r="I40" s="8"/>
      <c r="J40" s="18"/>
      <c r="L40" s="9" t="str">
        <f>IF(F40="","",1)</f>
        <v/>
      </c>
    </row>
    <row r="41" spans="1:12">
      <c r="A41" s="16"/>
      <c r="B41" s="11"/>
      <c r="C41" s="4"/>
      <c r="D41" s="4"/>
      <c r="E41" s="4"/>
      <c r="F41" s="5"/>
      <c r="G41" s="8"/>
      <c r="H41" s="8"/>
      <c r="I41" s="8"/>
      <c r="J41" s="18"/>
      <c r="L41" s="9" t="str">
        <f>IF(F41="","",1)</f>
        <v/>
      </c>
    </row>
    <row r="42" spans="1:12">
      <c r="A42" s="16"/>
      <c r="B42" s="11"/>
      <c r="C42" s="4"/>
      <c r="D42" s="4"/>
      <c r="E42" s="4"/>
      <c r="F42" s="5"/>
      <c r="G42" s="8"/>
      <c r="H42" s="8"/>
      <c r="I42" s="8"/>
      <c r="J42" s="18"/>
      <c r="L42" s="9" t="str">
        <f>IF(F42="","",1)</f>
        <v/>
      </c>
    </row>
    <row r="43" spans="1:12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>
      <c r="A45" s="16"/>
      <c r="B45" s="67" t="str">
        <f>+Índice!B49</f>
        <v>Fuente: Departamento Administrativo Nacional de Estadística, Gran Encuesta Integrada de Hogares (GEIH) Abril 2012.</v>
      </c>
      <c r="C45" s="5"/>
      <c r="D45" s="5"/>
      <c r="E45" s="5"/>
      <c r="F45" s="5"/>
      <c r="G45" s="6"/>
      <c r="H45" s="6"/>
      <c r="I45" s="6"/>
      <c r="J45" s="18"/>
    </row>
    <row r="46" spans="1:12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2"/>
    </row>
    <row r="47" spans="1:12">
      <c r="B47" s="11"/>
    </row>
    <row r="48" spans="1:12">
      <c r="B48" s="11"/>
    </row>
    <row r="49" spans="5:6">
      <c r="E49" s="23" t="s">
        <v>64</v>
      </c>
      <c r="F49" s="32">
        <f>F15</f>
        <v>4342.6213333333326</v>
      </c>
    </row>
    <row r="50" spans="5:6">
      <c r="E50" s="23" t="s">
        <v>26</v>
      </c>
      <c r="F50" s="32">
        <f>F14-F15</f>
        <v>1740.684666666667</v>
      </c>
    </row>
  </sheetData>
  <mergeCells count="5">
    <mergeCell ref="I10:I11"/>
    <mergeCell ref="C10:F10"/>
    <mergeCell ref="G10:H10"/>
    <mergeCell ref="B7:I7"/>
    <mergeCell ref="B8:J8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51"/>
  <sheetViews>
    <sheetView zoomScaleNormal="100" zoomScaleSheetLayoutView="100" workbookViewId="0">
      <pane ySplit="11" topLeftCell="A36" activePane="bottomLeft" state="frozen"/>
      <selection activeCell="G19" sqref="G19"/>
      <selection pane="bottomLeft" activeCell="I10" sqref="I10:I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67" t="s">
        <v>4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1"/>
      <c r="C8" s="167" t="s">
        <v>172</v>
      </c>
      <c r="D8" s="167"/>
      <c r="E8" s="167"/>
      <c r="F8" s="167"/>
      <c r="G8" s="167"/>
      <c r="H8" s="167"/>
      <c r="I8" s="167"/>
      <c r="J8" s="167"/>
      <c r="K8" s="167"/>
      <c r="L8" s="18"/>
    </row>
    <row r="9" spans="1:15">
      <c r="A9" s="16"/>
      <c r="B9" s="10"/>
      <c r="C9" s="126"/>
      <c r="D9" s="126"/>
      <c r="E9" s="126"/>
      <c r="F9" s="126"/>
      <c r="G9" s="126"/>
      <c r="H9" s="10"/>
      <c r="I9" s="10"/>
      <c r="J9" s="10"/>
      <c r="K9" s="10"/>
      <c r="L9" s="18"/>
    </row>
    <row r="10" spans="1:15" ht="15.75" customHeight="1">
      <c r="A10" s="16"/>
      <c r="B10" s="11"/>
      <c r="C10" s="168" t="s">
        <v>1</v>
      </c>
      <c r="D10" s="168"/>
      <c r="E10" s="168"/>
      <c r="F10" s="168"/>
      <c r="G10" s="168"/>
      <c r="H10" s="170" t="s">
        <v>163</v>
      </c>
      <c r="I10" s="170" t="s">
        <v>110</v>
      </c>
      <c r="J10" s="170" t="s">
        <v>164</v>
      </c>
      <c r="K10" s="170" t="s">
        <v>109</v>
      </c>
      <c r="L10" s="18"/>
    </row>
    <row r="11" spans="1:15">
      <c r="A11" s="16"/>
      <c r="B11" s="11"/>
      <c r="C11" s="155">
        <v>2008</v>
      </c>
      <c r="D11" s="160">
        <v>2009</v>
      </c>
      <c r="E11" s="165">
        <v>2010</v>
      </c>
      <c r="F11" s="165">
        <v>2011</v>
      </c>
      <c r="G11" s="165">
        <v>2012</v>
      </c>
      <c r="H11" s="170"/>
      <c r="I11" s="170"/>
      <c r="J11" s="170"/>
      <c r="K11" s="170"/>
      <c r="L11" s="18"/>
      <c r="O11" s="76"/>
    </row>
    <row r="12" spans="1:15" ht="12" customHeight="1">
      <c r="A12" s="16"/>
      <c r="B12" s="11"/>
      <c r="C12" s="126"/>
      <c r="D12" s="126"/>
      <c r="E12" s="126"/>
      <c r="F12" s="126"/>
      <c r="G12" s="126"/>
      <c r="H12" s="126"/>
      <c r="I12" s="126"/>
      <c r="J12" s="126"/>
      <c r="K12" s="126"/>
      <c r="L12" s="18"/>
    </row>
    <row r="13" spans="1:15">
      <c r="A13" s="16"/>
      <c r="B13" s="12" t="str">
        <f>+'[4]Población Bogotá'!J5</f>
        <v>Colombia</v>
      </c>
      <c r="C13" s="26">
        <f>+'[4]Población Bogotá'!K5</f>
        <v>43004.828000000001</v>
      </c>
      <c r="D13" s="26">
        <f>+'[4]Población Bogotá'!L5</f>
        <v>43513.259333333328</v>
      </c>
      <c r="E13" s="26">
        <f>+'[4]Población Bogotá'!M5</f>
        <v>44024.203000000001</v>
      </c>
      <c r="F13" s="26">
        <f>+'[4]Población Bogotá'!N5</f>
        <v>44539.720999999998</v>
      </c>
      <c r="G13" s="26">
        <f>+'[4]Población Bogotá'!O5</f>
        <v>45058.894333333337</v>
      </c>
      <c r="H13" s="28">
        <f>IF(OR(OR(G13=0,F13=0),G13=""),"",(G13/F13-1)*100)</f>
        <v>1.1656411887567497</v>
      </c>
      <c r="I13" s="28">
        <f>IF(OR(OR(G13=0,F13=0),F13=""),"",(F13/E13-1)*100)</f>
        <v>1.1709876951094378</v>
      </c>
      <c r="J13" s="28">
        <f>IF(G13=0,"",G13/$G$13*100)</f>
        <v>100</v>
      </c>
      <c r="K13" s="28">
        <f t="shared" ref="K13:K38" si="0">IF(F13=0,"",F13/$F$13*100)</f>
        <v>100</v>
      </c>
      <c r="L13" s="18"/>
    </row>
    <row r="14" spans="1:15">
      <c r="A14" s="16"/>
      <c r="B14" s="11" t="s">
        <v>3</v>
      </c>
      <c r="C14" s="25">
        <f>C13-SUM(C15:C38)</f>
        <v>21306.254666666668</v>
      </c>
      <c r="D14" s="25">
        <f>D13-SUM(D15:D38)</f>
        <v>21504.680666666656</v>
      </c>
      <c r="E14" s="25">
        <f>E13-SUM(E15:E38)</f>
        <v>21707.401333333339</v>
      </c>
      <c r="F14" s="25">
        <f>F13-SUM(F15:F38)</f>
        <v>21917.587333333322</v>
      </c>
      <c r="G14" s="26">
        <f>G13-SUM(G15:G38)</f>
        <v>22180.888000000003</v>
      </c>
      <c r="H14" s="28">
        <f t="shared" ref="H14:H38" si="1">IF(OR(OR(G14=0,F14=0),G14=""),"",(G14/F14-1)*100)</f>
        <v>1.201321398483679</v>
      </c>
      <c r="I14" s="27">
        <f>IF(OR(OR(G14=0,F14=0),F14=""),"",(F14/E14-1)*100)</f>
        <v>0.96826882579088558</v>
      </c>
      <c r="J14" s="28">
        <f t="shared" ref="J14:J38" si="2">IF(G14=0,"",G14/$G$13*100)</f>
        <v>49.226436485351549</v>
      </c>
      <c r="K14" s="27">
        <f>IF(F14=0,"",F14/$F$13*100)</f>
        <v>49.209080886100125</v>
      </c>
      <c r="L14" s="18"/>
    </row>
    <row r="15" spans="1:15">
      <c r="A15" s="16"/>
      <c r="B15" s="12" t="str">
        <f>+'[4]Población Bogotá'!J6</f>
        <v>Bogotá</v>
      </c>
      <c r="C15" s="99">
        <f>+'[4]Población Bogotá'!K6</f>
        <v>7099.9883333333337</v>
      </c>
      <c r="D15" s="99">
        <f>+'[4]Población Bogotá'!L6</f>
        <v>7204.5423333333338</v>
      </c>
      <c r="E15" s="99">
        <f>+'[4]Población Bogotá'!M6</f>
        <v>7308.8026666666665</v>
      </c>
      <c r="F15" s="99">
        <f>+'[4]Población Bogotá'!N6</f>
        <v>7412.7266666666665</v>
      </c>
      <c r="G15" s="99">
        <f>+'[4]Población Bogotá'!O6</f>
        <v>7516.4350000000004</v>
      </c>
      <c r="H15" s="48">
        <f>IF(OR(OR(G15=0,F15=0),G15=""),"",(G15/F15-1)*100)</f>
        <v>1.3990578365675743</v>
      </c>
      <c r="I15" s="34">
        <f t="shared" ref="I15:I38" si="3">IF(OR(OR(G15=0,F15=0),F15=""),"",(F15/E15-1)*100)</f>
        <v>1.4219018454823873</v>
      </c>
      <c r="J15" s="48">
        <f t="shared" si="2"/>
        <v>16.681356946745023</v>
      </c>
      <c r="K15" s="34">
        <f t="shared" si="0"/>
        <v>16.64295711835884</v>
      </c>
      <c r="L15" s="18"/>
      <c r="N15" s="23" t="s">
        <v>2</v>
      </c>
      <c r="O15" s="32">
        <f>J15</f>
        <v>16.681356946745023</v>
      </c>
    </row>
    <row r="16" spans="1:15">
      <c r="A16" s="16"/>
      <c r="B16" s="11" t="str">
        <f>+'[4]Población Bogotá'!J7</f>
        <v>Medellín</v>
      </c>
      <c r="C16" s="53">
        <f>+'[4]Población Bogotá'!K7</f>
        <v>3250.6493333333333</v>
      </c>
      <c r="D16" s="53">
        <f>+'[4]Población Bogotá'!L7</f>
        <v>3298.3043333333335</v>
      </c>
      <c r="E16" s="53">
        <f>+'[4]Población Bogotá'!M7</f>
        <v>3346.1616666666669</v>
      </c>
      <c r="F16" s="53">
        <f>+'[4]Población Bogotá'!N7</f>
        <v>3394.3666666666668</v>
      </c>
      <c r="G16" s="54">
        <f>+'[4]Población Bogotá'!O7</f>
        <v>3442.0226666666663</v>
      </c>
      <c r="H16" s="28">
        <f t="shared" si="1"/>
        <v>1.4039732497962198</v>
      </c>
      <c r="I16" s="27">
        <f t="shared" si="3"/>
        <v>1.4406058284691436</v>
      </c>
      <c r="J16" s="28">
        <f t="shared" si="2"/>
        <v>7.6389416952922256</v>
      </c>
      <c r="K16" s="27">
        <f t="shared" si="0"/>
        <v>7.6209877171585045</v>
      </c>
      <c r="L16" s="18"/>
      <c r="N16" s="23" t="s">
        <v>12</v>
      </c>
      <c r="O16" s="32">
        <f>100-O15</f>
        <v>83.318643053254974</v>
      </c>
    </row>
    <row r="17" spans="1:12">
      <c r="A17" s="16"/>
      <c r="B17" s="11" t="str">
        <f>+'[4]Población Bogotá'!J8</f>
        <v>Cali</v>
      </c>
      <c r="C17" s="53">
        <f>+'[4]Población Bogotá'!K8</f>
        <v>2235.0303333333331</v>
      </c>
      <c r="D17" s="53">
        <f>+'[4]Población Bogotá'!L8</f>
        <v>2262.0553333333332</v>
      </c>
      <c r="E17" s="53">
        <f>+'[4]Población Bogotá'!M8</f>
        <v>2289.1426666666666</v>
      </c>
      <c r="F17" s="53">
        <f>+'[4]Población Bogotá'!N8</f>
        <v>2316.3130000000001</v>
      </c>
      <c r="G17" s="54">
        <f>+'[4]Población Bogotá'!O8</f>
        <v>2343.6080000000002</v>
      </c>
      <c r="H17" s="28">
        <f t="shared" si="1"/>
        <v>1.1783813327473469</v>
      </c>
      <c r="I17" s="27">
        <f t="shared" si="3"/>
        <v>1.1869217995441828</v>
      </c>
      <c r="J17" s="28">
        <f t="shared" si="2"/>
        <v>5.2012106259479678</v>
      </c>
      <c r="K17" s="27">
        <f t="shared" si="0"/>
        <v>5.2005557017296988</v>
      </c>
      <c r="L17" s="18"/>
    </row>
    <row r="18" spans="1:12">
      <c r="A18" s="16"/>
      <c r="B18" s="11" t="str">
        <f>+'[4]Población Bogotá'!J9</f>
        <v>Barranquilla</v>
      </c>
      <c r="C18" s="53">
        <f>+'[4]Población Bogotá'!K9</f>
        <v>1663.2683333333334</v>
      </c>
      <c r="D18" s="53">
        <f>+'[4]Población Bogotá'!L9</f>
        <v>1686.0556666666664</v>
      </c>
      <c r="E18" s="53">
        <f>+'[4]Población Bogotá'!M9</f>
        <v>1708.8023333333333</v>
      </c>
      <c r="F18" s="53">
        <f>+'[4]Población Bogotá'!N9</f>
        <v>1731.4963333333335</v>
      </c>
      <c r="G18" s="54">
        <f>+'[4]Población Bogotá'!O9</f>
        <v>1754.037</v>
      </c>
      <c r="H18" s="28">
        <f t="shared" si="1"/>
        <v>1.3018027374781083</v>
      </c>
      <c r="I18" s="27">
        <f t="shared" si="3"/>
        <v>1.3280646659541651</v>
      </c>
      <c r="J18" s="28">
        <f t="shared" si="2"/>
        <v>3.8927652929610645</v>
      </c>
      <c r="K18" s="27">
        <f t="shared" si="0"/>
        <v>3.8875329581281695</v>
      </c>
      <c r="L18" s="18"/>
    </row>
    <row r="19" spans="1:12">
      <c r="A19" s="16"/>
      <c r="B19" s="11" t="str">
        <f>+'[4]Población Bogotá'!J10</f>
        <v>Bucaramanga</v>
      </c>
      <c r="C19" s="53">
        <f>+'[4]Población Bogotá'!K10</f>
        <v>990.803</v>
      </c>
      <c r="D19" s="53">
        <f>+'[4]Población Bogotá'!L10</f>
        <v>1000.7113333333333</v>
      </c>
      <c r="E19" s="53">
        <f>+'[4]Población Bogotá'!M10</f>
        <v>1010.4443333333332</v>
      </c>
      <c r="F19" s="53">
        <f>+'[4]Población Bogotá'!N10</f>
        <v>1020.16</v>
      </c>
      <c r="G19" s="54">
        <f>+'[4]Población Bogotá'!O10</f>
        <v>1029.5999999999999</v>
      </c>
      <c r="H19" s="28">
        <f t="shared" si="1"/>
        <v>0.92534504391468264</v>
      </c>
      <c r="I19" s="27">
        <f t="shared" si="3"/>
        <v>0.96152418754389402</v>
      </c>
      <c r="J19" s="28">
        <f t="shared" si="2"/>
        <v>2.2850094642431782</v>
      </c>
      <c r="K19" s="27">
        <f t="shared" si="0"/>
        <v>2.2904499109906862</v>
      </c>
      <c r="L19" s="18"/>
    </row>
    <row r="20" spans="1:12">
      <c r="A20" s="16"/>
      <c r="B20" s="11" t="str">
        <f>+'[4]Población Bogotá'!J11</f>
        <v>Cartagena</v>
      </c>
      <c r="C20" s="53">
        <f>+'[4]Población Bogotá'!K11</f>
        <v>871.98199999999997</v>
      </c>
      <c r="D20" s="53">
        <f>+'[4]Población Bogotá'!L11</f>
        <v>883.6253333333334</v>
      </c>
      <c r="E20" s="53">
        <f>+'[4]Población Bogotá'!M11</f>
        <v>895.3</v>
      </c>
      <c r="F20" s="53">
        <f>+'[4]Población Bogotá'!N11</f>
        <v>906.92933333333315</v>
      </c>
      <c r="G20" s="54">
        <f>+'[4]Población Bogotá'!O11</f>
        <v>918.88466666666682</v>
      </c>
      <c r="H20" s="28">
        <f t="shared" si="1"/>
        <v>1.3182210447855836</v>
      </c>
      <c r="I20" s="27">
        <f t="shared" si="3"/>
        <v>1.2989314568673249</v>
      </c>
      <c r="J20" s="28">
        <f t="shared" si="2"/>
        <v>2.0392969695816552</v>
      </c>
      <c r="K20" s="27">
        <f t="shared" si="0"/>
        <v>2.0362258967300968</v>
      </c>
      <c r="L20" s="18"/>
    </row>
    <row r="21" spans="1:12">
      <c r="A21" s="16"/>
      <c r="B21" s="11" t="str">
        <f>+'[4]Población Bogotá'!J12</f>
        <v>Cúcuta</v>
      </c>
      <c r="C21" s="53">
        <f>+'[4]Población Bogotá'!K12</f>
        <v>742.20866666666677</v>
      </c>
      <c r="D21" s="53">
        <f>+'[4]Población Bogotá'!L12</f>
        <v>751.13133333333337</v>
      </c>
      <c r="E21" s="53">
        <f>+'[4]Población Bogotá'!M12</f>
        <v>760.14033333333327</v>
      </c>
      <c r="F21" s="53">
        <f>+'[4]Población Bogotá'!N12</f>
        <v>769.27233333333334</v>
      </c>
      <c r="G21" s="54">
        <f>+'[4]Población Bogotá'!O12</f>
        <v>778.51566666666668</v>
      </c>
      <c r="H21" s="28">
        <f t="shared" si="1"/>
        <v>1.2015684085869838</v>
      </c>
      <c r="I21" s="27">
        <f t="shared" si="3"/>
        <v>1.2013571178304483</v>
      </c>
      <c r="J21" s="28">
        <f t="shared" si="2"/>
        <v>1.7277735687596358</v>
      </c>
      <c r="K21" s="27">
        <f t="shared" si="0"/>
        <v>1.7271601978228228</v>
      </c>
      <c r="L21" s="18"/>
    </row>
    <row r="22" spans="1:12">
      <c r="A22" s="16"/>
      <c r="B22" s="11" t="str">
        <f>+'[4]Población Bogotá'!J13</f>
        <v>Pereira</v>
      </c>
      <c r="C22" s="53">
        <f>+'[4]Población Bogotá'!K13</f>
        <v>584.08600000000001</v>
      </c>
      <c r="D22" s="53">
        <f>+'[4]Población Bogotá'!L13</f>
        <v>588.66066666666666</v>
      </c>
      <c r="E22" s="53">
        <f>+'[4]Población Bogotá'!M13</f>
        <v>593.22766666666666</v>
      </c>
      <c r="F22" s="53">
        <f>+'[4]Población Bogotá'!N13</f>
        <v>597.88766666666663</v>
      </c>
      <c r="G22" s="54">
        <f>+'[4]Población Bogotá'!O13</f>
        <v>602.50166666666667</v>
      </c>
      <c r="H22" s="28">
        <f t="shared" si="1"/>
        <v>0.77171687212147511</v>
      </c>
      <c r="I22" s="27">
        <f t="shared" si="3"/>
        <v>0.78553315393807832</v>
      </c>
      <c r="J22" s="28">
        <f t="shared" si="2"/>
        <v>1.337142589894738</v>
      </c>
      <c r="K22" s="27">
        <f t="shared" si="0"/>
        <v>1.3423695821234862</v>
      </c>
      <c r="L22" s="18"/>
    </row>
    <row r="23" spans="1:12">
      <c r="A23" s="16"/>
      <c r="B23" s="11" t="str">
        <f>+'[4]Población Bogotá'!J14</f>
        <v>Ibagué</v>
      </c>
      <c r="C23" s="53">
        <f>+'[4]Población Bogotá'!K14</f>
        <v>483.49233333333331</v>
      </c>
      <c r="D23" s="53">
        <f>+'[4]Población Bogotá'!L14</f>
        <v>489.012</v>
      </c>
      <c r="E23" s="53">
        <f>+'[4]Población Bogotá'!M14</f>
        <v>494.49033333333335</v>
      </c>
      <c r="F23" s="53">
        <f>+'[4]Población Bogotá'!N14</f>
        <v>499.94699999999995</v>
      </c>
      <c r="G23" s="54">
        <f>+'[4]Población Bogotá'!O14</f>
        <v>505.31566666666663</v>
      </c>
      <c r="H23" s="28">
        <f t="shared" si="1"/>
        <v>1.073847161132413</v>
      </c>
      <c r="I23" s="27">
        <f t="shared" si="3"/>
        <v>1.1034930915400309</v>
      </c>
      <c r="J23" s="28">
        <f t="shared" si="2"/>
        <v>1.1214559836477123</v>
      </c>
      <c r="K23" s="27">
        <f t="shared" si="0"/>
        <v>1.1224744762096734</v>
      </c>
      <c r="L23" s="18"/>
    </row>
    <row r="24" spans="1:12">
      <c r="A24" s="16"/>
      <c r="B24" s="11" t="str">
        <f>+'[4]Población Bogotá'!J15</f>
        <v>Santa Marta</v>
      </c>
      <c r="C24" s="53">
        <f>+'[4]Población Bogotá'!K15</f>
        <v>406.45499999999998</v>
      </c>
      <c r="D24" s="53">
        <f>+'[4]Población Bogotá'!L15</f>
        <v>414.50466666666671</v>
      </c>
      <c r="E24" s="53">
        <f>+'[4]Población Bogotá'!M15</f>
        <v>422.55933333333337</v>
      </c>
      <c r="F24" s="53">
        <f>+'[4]Población Bogotá'!N15</f>
        <v>430.67200000000003</v>
      </c>
      <c r="G24" s="54">
        <f>+'[4]Población Bogotá'!O15</f>
        <v>438.82866666666672</v>
      </c>
      <c r="H24" s="28">
        <f t="shared" si="1"/>
        <v>1.8939393939394034</v>
      </c>
      <c r="I24" s="27">
        <f t="shared" si="3"/>
        <v>1.9198881734951545</v>
      </c>
      <c r="J24" s="28">
        <f t="shared" si="2"/>
        <v>0.97390021028996543</v>
      </c>
      <c r="K24" s="27">
        <f t="shared" si="0"/>
        <v>0.96693915078632853</v>
      </c>
      <c r="L24" s="18"/>
    </row>
    <row r="25" spans="1:12">
      <c r="A25" s="16"/>
      <c r="B25" s="11" t="str">
        <f>+'[4]Población Bogotá'!J16</f>
        <v>Villavicencio</v>
      </c>
      <c r="C25" s="53">
        <f>+'[4]Población Bogotá'!K16</f>
        <v>383.27299999999997</v>
      </c>
      <c r="D25" s="53">
        <f>+'[4]Población Bogotá'!L16</f>
        <v>393.64300000000003</v>
      </c>
      <c r="E25" s="53">
        <f>+'[4]Población Bogotá'!M16</f>
        <v>404.09</v>
      </c>
      <c r="F25" s="53">
        <f>+'[4]Población Bogotá'!N16</f>
        <v>414.53733333333338</v>
      </c>
      <c r="G25" s="54">
        <f>+'[4]Población Bogotá'!O16</f>
        <v>425.03733333333338</v>
      </c>
      <c r="H25" s="28">
        <f t="shared" si="1"/>
        <v>2.5329443588514744</v>
      </c>
      <c r="I25" s="27">
        <f t="shared" si="3"/>
        <v>2.5853976424394132</v>
      </c>
      <c r="J25" s="28">
        <f t="shared" si="2"/>
        <v>0.94329286064816376</v>
      </c>
      <c r="K25" s="27">
        <f t="shared" si="0"/>
        <v>0.93071380786901059</v>
      </c>
      <c r="L25" s="18"/>
    </row>
    <row r="26" spans="1:12">
      <c r="A26" s="16"/>
      <c r="B26" s="11" t="str">
        <f>+'[4]Población Bogotá'!J17</f>
        <v>Manizales</v>
      </c>
      <c r="C26" s="53">
        <f>+'[4]Población Bogotá'!K17</f>
        <v>396.91033333333331</v>
      </c>
      <c r="D26" s="53">
        <f>+'[4]Población Bogotá'!L17</f>
        <v>399.50200000000001</v>
      </c>
      <c r="E26" s="53">
        <f>+'[4]Población Bogotá'!M17</f>
        <v>401.99466666666672</v>
      </c>
      <c r="F26" s="53">
        <f>+'[4]Población Bogotá'!N17</f>
        <v>404.39133333333331</v>
      </c>
      <c r="G26" s="54">
        <f>+'[4]Población Bogotá'!O17</f>
        <v>406.81400000000002</v>
      </c>
      <c r="H26" s="28">
        <f t="shared" si="1"/>
        <v>0.59908966067523384</v>
      </c>
      <c r="I26" s="27">
        <f t="shared" si="3"/>
        <v>0.59619364767689031</v>
      </c>
      <c r="J26" s="28">
        <f t="shared" si="2"/>
        <v>0.90284949513075408</v>
      </c>
      <c r="K26" s="27">
        <f t="shared" si="0"/>
        <v>0.90793414115309201</v>
      </c>
      <c r="L26" s="18"/>
    </row>
    <row r="27" spans="1:12">
      <c r="A27" s="16"/>
      <c r="B27" s="11" t="str">
        <f>+'[4]Población Bogotá'!J18</f>
        <v>Valledupar</v>
      </c>
      <c r="C27" s="53">
        <f>+'[4]Población Bogotá'!K18</f>
        <v>325.19099999999997</v>
      </c>
      <c r="D27" s="53">
        <f>+'[4]Población Bogotá'!L18</f>
        <v>335.05966666666671</v>
      </c>
      <c r="E27" s="53">
        <f>+'[4]Población Bogotá'!M18</f>
        <v>343.49800000000005</v>
      </c>
      <c r="F27" s="53">
        <f>+'[4]Población Bogotá'!N18</f>
        <v>349.05</v>
      </c>
      <c r="G27" s="54">
        <f>+'[4]Población Bogotá'!O18</f>
        <v>356.41900000000004</v>
      </c>
      <c r="H27" s="28">
        <f t="shared" si="1"/>
        <v>2.1111588597622299</v>
      </c>
      <c r="I27" s="27">
        <f t="shared" si="3"/>
        <v>1.6163121764900978</v>
      </c>
      <c r="J27" s="28">
        <f t="shared" si="2"/>
        <v>0.79100698158128357</v>
      </c>
      <c r="K27" s="27">
        <f t="shared" si="0"/>
        <v>0.78368250218720492</v>
      </c>
      <c r="L27" s="18"/>
    </row>
    <row r="28" spans="1:12">
      <c r="A28" s="16"/>
      <c r="B28" s="11" t="str">
        <f>+'[4]Población Bogotá'!J19</f>
        <v>Pasto</v>
      </c>
      <c r="C28" s="53">
        <f>+'[4]Población Bogotá'!K19</f>
        <v>326.00966666666665</v>
      </c>
      <c r="D28" s="53">
        <f>+'[4]Población Bogotá'!L19</f>
        <v>331.17233333333337</v>
      </c>
      <c r="E28" s="53">
        <f>+'[4]Población Bogotá'!M19</f>
        <v>336.44733333333335</v>
      </c>
      <c r="F28" s="53">
        <f>+'[4]Población Bogotá'!N19</f>
        <v>341.88266666666669</v>
      </c>
      <c r="G28" s="54">
        <f>+'[4]Población Bogotá'!O19</f>
        <v>347.33166666666665</v>
      </c>
      <c r="H28" s="28">
        <f t="shared" si="1"/>
        <v>1.5938216620126955</v>
      </c>
      <c r="I28" s="27">
        <f t="shared" si="3"/>
        <v>1.6155079249649873</v>
      </c>
      <c r="J28" s="28">
        <f t="shared" si="2"/>
        <v>0.77083930221900765</v>
      </c>
      <c r="K28" s="27">
        <f t="shared" si="0"/>
        <v>0.76759049897655784</v>
      </c>
      <c r="L28" s="18"/>
    </row>
    <row r="29" spans="1:12">
      <c r="A29" s="16"/>
      <c r="B29" s="11" t="str">
        <f>+'[4]Población Bogotá'!J20</f>
        <v>Montería</v>
      </c>
      <c r="C29" s="53">
        <f>+'[4]Población Bogotá'!K20</f>
        <v>300.65733333333333</v>
      </c>
      <c r="D29" s="53">
        <f>+'[4]Población Bogotá'!L20</f>
        <v>306.09266666666667</v>
      </c>
      <c r="E29" s="53">
        <f>+'[4]Población Bogotá'!M20</f>
        <v>311.56066666666669</v>
      </c>
      <c r="F29" s="53">
        <f>+'[4]Población Bogotá'!N20</f>
        <v>317.06166666666667</v>
      </c>
      <c r="G29" s="54">
        <f>+'[4]Población Bogotá'!O20</f>
        <v>322.63666666666666</v>
      </c>
      <c r="H29" s="28">
        <f t="shared" si="1"/>
        <v>1.7583330266982777</v>
      </c>
      <c r="I29" s="27">
        <f t="shared" si="3"/>
        <v>1.7656272400666584</v>
      </c>
      <c r="J29" s="28">
        <f t="shared" si="2"/>
        <v>0.71603325256915795</v>
      </c>
      <c r="K29" s="27">
        <f t="shared" si="0"/>
        <v>0.71186271388333722</v>
      </c>
      <c r="L29" s="18"/>
    </row>
    <row r="30" spans="1:12">
      <c r="A30" s="16"/>
      <c r="B30" s="11" t="str">
        <f>+'[4]Población Bogotá'!J21</f>
        <v>Neiva</v>
      </c>
      <c r="C30" s="53">
        <f>+'[4]Población Bogotá'!K21</f>
        <v>303.76533333333333</v>
      </c>
      <c r="D30" s="53">
        <f>+'[4]Población Bogotá'!L21</f>
        <v>306.50466666666671</v>
      </c>
      <c r="E30" s="53">
        <f>+'[4]Población Bogotá'!M21</f>
        <v>309.298</v>
      </c>
      <c r="F30" s="53">
        <f>+'[4]Población Bogotá'!N21</f>
        <v>312.32866666666672</v>
      </c>
      <c r="G30" s="54">
        <f>+'[4]Población Bogotá'!O21</f>
        <v>314.95033333333333</v>
      </c>
      <c r="H30" s="28">
        <f t="shared" si="1"/>
        <v>0.83939354483415496</v>
      </c>
      <c r="I30" s="27">
        <f t="shared" si="3"/>
        <v>0.97985330220911049</v>
      </c>
      <c r="J30" s="28">
        <f t="shared" si="2"/>
        <v>0.69897483725059295</v>
      </c>
      <c r="K30" s="27">
        <f t="shared" si="0"/>
        <v>0.70123624408573804</v>
      </c>
      <c r="L30" s="18"/>
    </row>
    <row r="31" spans="1:12">
      <c r="A31" s="16"/>
      <c r="B31" s="11" t="str">
        <f>+'[4]Población Bogotá'!J22</f>
        <v>Armenia</v>
      </c>
      <c r="C31" s="53">
        <f>+'[4]Población Bogotá'!K22</f>
        <v>277.30900000000003</v>
      </c>
      <c r="D31" s="53">
        <f>+'[4]Población Bogotá'!L22</f>
        <v>278.90366666666665</v>
      </c>
      <c r="E31" s="53">
        <f>+'[4]Población Bogotá'!M22</f>
        <v>280.4733333333333</v>
      </c>
      <c r="F31" s="53">
        <f>+'[4]Población Bogotá'!N22</f>
        <v>282.01633333333331</v>
      </c>
      <c r="G31" s="54">
        <f>+'[4]Población Bogotá'!O22</f>
        <v>283.52933333333334</v>
      </c>
      <c r="H31" s="28">
        <f t="shared" si="1"/>
        <v>0.53649374918003367</v>
      </c>
      <c r="I31" s="27">
        <f t="shared" si="3"/>
        <v>0.55014142758669227</v>
      </c>
      <c r="J31" s="28">
        <f t="shared" si="2"/>
        <v>0.62924165700973733</v>
      </c>
      <c r="K31" s="27">
        <f t="shared" si="0"/>
        <v>0.63317938909705629</v>
      </c>
      <c r="L31" s="18"/>
    </row>
    <row r="32" spans="1:12">
      <c r="A32" s="16"/>
      <c r="B32" s="11" t="str">
        <f>+'[4]Población Bogotá'!J23</f>
        <v>Sincelejo</v>
      </c>
      <c r="C32" s="53">
        <f>+'[4]Población Bogotá'!K23</f>
        <v>229.69899999999998</v>
      </c>
      <c r="D32" s="53">
        <f>+'[4]Población Bogotá'!L23</f>
        <v>233.46366666666665</v>
      </c>
      <c r="E32" s="53">
        <f>+'[4]Población Bogotá'!M23</f>
        <v>237.221</v>
      </c>
      <c r="F32" s="53">
        <f>+'[4]Población Bogotá'!N23</f>
        <v>240.89966666666669</v>
      </c>
      <c r="G32" s="54">
        <f>+'[4]Población Bogotá'!O23</f>
        <v>244.673</v>
      </c>
      <c r="H32" s="28">
        <f t="shared" si="1"/>
        <v>1.5663505830227908</v>
      </c>
      <c r="I32" s="27">
        <f t="shared" si="3"/>
        <v>1.5507339850463042</v>
      </c>
      <c r="J32" s="28">
        <f t="shared" si="2"/>
        <v>0.54300711018334424</v>
      </c>
      <c r="K32" s="27">
        <f t="shared" si="0"/>
        <v>0.54086478598881815</v>
      </c>
      <c r="L32" s="18"/>
    </row>
    <row r="33" spans="1:14">
      <c r="A33" s="16"/>
      <c r="B33" s="11" t="str">
        <f>+'[4]Población Bogotá'!J24</f>
        <v>Popayán</v>
      </c>
      <c r="C33" s="53">
        <f>+'[4]Población Bogotá'!K24</f>
        <v>232.75800000000001</v>
      </c>
      <c r="D33" s="53">
        <f>+'[4]Población Bogotá'!L24</f>
        <v>234.96633333333332</v>
      </c>
      <c r="E33" s="53">
        <f>+'[4]Población Bogotá'!M24</f>
        <v>236.70899999999997</v>
      </c>
      <c r="F33" s="53">
        <f>+'[4]Población Bogotá'!N24</f>
        <v>237.55500000000001</v>
      </c>
      <c r="G33" s="54">
        <f>+'[4]Población Bogotá'!O24</f>
        <v>239.32899999999998</v>
      </c>
      <c r="H33" s="28">
        <f t="shared" si="1"/>
        <v>0.74677443118433828</v>
      </c>
      <c r="I33" s="27">
        <f t="shared" si="3"/>
        <v>0.35740085928293031</v>
      </c>
      <c r="J33" s="28">
        <f t="shared" si="2"/>
        <v>0.53114707660048133</v>
      </c>
      <c r="K33" s="27">
        <f t="shared" si="0"/>
        <v>0.53335538406268868</v>
      </c>
      <c r="L33" s="18"/>
    </row>
    <row r="34" spans="1:14">
      <c r="A34" s="16"/>
      <c r="B34" s="11" t="str">
        <f>+'[4]Población Bogotá'!J25</f>
        <v>Riohacha</v>
      </c>
      <c r="C34" s="53">
        <f>+'[4]Población Bogotá'!K25</f>
        <v>156.81899999999999</v>
      </c>
      <c r="D34" s="53">
        <f>+'[4]Población Bogotá'!L25</f>
        <v>164.9323333333333</v>
      </c>
      <c r="E34" s="53">
        <f>+'[4]Población Bogotá'!M25</f>
        <v>173.55799999999999</v>
      </c>
      <c r="F34" s="53">
        <f>+'[4]Población Bogotá'!N25</f>
        <v>183.078</v>
      </c>
      <c r="G34" s="54">
        <f>+'[4]Población Bogotá'!O25</f>
        <v>192.07833333333335</v>
      </c>
      <c r="H34" s="28">
        <f t="shared" si="1"/>
        <v>4.9161195410335257</v>
      </c>
      <c r="I34" s="27">
        <f t="shared" si="3"/>
        <v>5.4851980317818905</v>
      </c>
      <c r="J34" s="28">
        <f t="shared" si="2"/>
        <v>0.42628283755120699</v>
      </c>
      <c r="K34" s="27">
        <f t="shared" si="0"/>
        <v>0.41104433501054038</v>
      </c>
      <c r="L34" s="18"/>
    </row>
    <row r="35" spans="1:14">
      <c r="A35" s="16"/>
      <c r="B35" s="11" t="str">
        <f>+'[4]Población Bogotá'!J26</f>
        <v>Tunja</v>
      </c>
      <c r="C35" s="53">
        <f>+'[4]Población Bogotá'!K26</f>
        <v>155.99799999999999</v>
      </c>
      <c r="D35" s="53">
        <f>+'[4]Población Bogotá'!L26</f>
        <v>159.44433333333333</v>
      </c>
      <c r="E35" s="53">
        <f>+'[4]Población Bogotá'!M26</f>
        <v>162.72733333333335</v>
      </c>
      <c r="F35" s="53">
        <f>+'[4]Población Bogotá'!N26</f>
        <v>165.74633333333335</v>
      </c>
      <c r="G35" s="54">
        <f>+'[4]Población Bogotá'!O26</f>
        <v>168.97733333333335</v>
      </c>
      <c r="H35" s="28">
        <f t="shared" si="1"/>
        <v>1.9493643901624669</v>
      </c>
      <c r="I35" s="27">
        <f t="shared" si="3"/>
        <v>1.8552507056794454</v>
      </c>
      <c r="J35" s="28">
        <f t="shared" si="2"/>
        <v>0.37501438025373057</v>
      </c>
      <c r="K35" s="27">
        <f t="shared" si="0"/>
        <v>0.37213150332336697</v>
      </c>
      <c r="L35" s="18"/>
    </row>
    <row r="36" spans="1:14">
      <c r="A36" s="16"/>
      <c r="B36" s="11" t="str">
        <f>+'[4]Población Bogotá'!J27</f>
        <v>Florencia</v>
      </c>
      <c r="C36" s="53">
        <f>+'[4]Población Bogotá'!K27</f>
        <v>128.79933333333335</v>
      </c>
      <c r="D36" s="53">
        <f>+'[4]Población Bogotá'!L27</f>
        <v>131.56066666666666</v>
      </c>
      <c r="E36" s="53">
        <f>+'[4]Población Bogotá'!M27</f>
        <v>134.47733333333332</v>
      </c>
      <c r="F36" s="53">
        <f>+'[4]Población Bogotá'!N27</f>
        <v>137.63366666666667</v>
      </c>
      <c r="G36" s="54">
        <f>+'[4]Población Bogotá'!O27</f>
        <v>140.70433333333335</v>
      </c>
      <c r="H36" s="28">
        <f t="shared" si="1"/>
        <v>2.2310432767176813</v>
      </c>
      <c r="I36" s="27">
        <f t="shared" si="3"/>
        <v>2.3471117809197306</v>
      </c>
      <c r="J36" s="28">
        <f t="shared" si="2"/>
        <v>0.31226761201116321</v>
      </c>
      <c r="K36" s="27">
        <f t="shared" si="0"/>
        <v>0.30901331121195547</v>
      </c>
      <c r="L36" s="18"/>
    </row>
    <row r="37" spans="1:14">
      <c r="A37" s="16"/>
      <c r="B37" s="11" t="str">
        <f>+'[4]Población Bogotá'!J28</f>
        <v>Quibdó</v>
      </c>
      <c r="C37" s="53">
        <f>+'[4]Población Bogotá'!K28</f>
        <v>103.95100000000001</v>
      </c>
      <c r="D37" s="53">
        <f>+'[4]Población Bogotá'!L28</f>
        <v>104.83366666666666</v>
      </c>
      <c r="E37" s="53">
        <f>+'[4]Población Bogotá'!M28</f>
        <v>105.36733333333332</v>
      </c>
      <c r="F37" s="53">
        <f>+'[4]Población Bogotá'!N28</f>
        <v>105.43400000000001</v>
      </c>
      <c r="G37" s="54">
        <f>+'[4]Población Bogotá'!O28</f>
        <v>105.777</v>
      </c>
      <c r="H37" s="28">
        <f t="shared" si="1"/>
        <v>0.32532200239010489</v>
      </c>
      <c r="I37" s="27">
        <f t="shared" si="3"/>
        <v>6.327071641434312E-2</v>
      </c>
      <c r="J37" s="28">
        <f t="shared" si="2"/>
        <v>0.2347527642766615</v>
      </c>
      <c r="K37" s="27">
        <f t="shared" si="0"/>
        <v>0.23671904006762867</v>
      </c>
      <c r="L37" s="18"/>
    </row>
    <row r="38" spans="1:14">
      <c r="A38" s="16"/>
      <c r="B38" s="11" t="str">
        <f>+'[4]Población Bogotá'!J29</f>
        <v>San Andrés</v>
      </c>
      <c r="C38" s="53">
        <f>+'[4]Población Bogotá'!K29</f>
        <v>49.47</v>
      </c>
      <c r="D38" s="53">
        <f>+'[4]Población Bogotá'!L29</f>
        <v>49.896666666666668</v>
      </c>
      <c r="E38" s="53">
        <f>+'[4]Población Bogotá'!M29</f>
        <v>50.308333333333337</v>
      </c>
      <c r="F38" s="53">
        <f>+'[4]Población Bogotá'!N29</f>
        <v>50.747999999999998</v>
      </c>
      <c r="G38" s="54">
        <f>+'[4]Población Bogotá'!O29</f>
        <v>0</v>
      </c>
      <c r="H38" s="28" t="str">
        <f t="shared" si="1"/>
        <v/>
      </c>
      <c r="I38" s="27" t="str">
        <f t="shared" si="3"/>
        <v/>
      </c>
      <c r="J38" s="28" t="str">
        <f t="shared" si="2"/>
        <v/>
      </c>
      <c r="K38" s="27">
        <f t="shared" si="0"/>
        <v>0.11393874694455317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67" t="str">
        <f>+Índice!B49</f>
        <v>Fuente: Departamento Administrativo Nacional de Estadística, Gran Encuesta Integrada de Hogares (GEIH) Abril 2012.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published="0" codeName="Hoja18" enableFormatConditionsCalculation="0">
    <tabColor rgb="FF53722D"/>
  </sheetPr>
  <dimension ref="A1:O51"/>
  <sheetViews>
    <sheetView zoomScaleNormal="100" zoomScaleSheetLayoutView="100" workbookViewId="0">
      <pane ySplit="11" topLeftCell="A42" activePane="bottomLeft" state="frozen"/>
      <selection activeCell="G19" sqref="G19"/>
      <selection pane="bottomLeft" activeCell="M10" sqref="M10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67" t="s">
        <v>5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1"/>
      <c r="C8" s="167" t="s">
        <v>173</v>
      </c>
      <c r="D8" s="167"/>
      <c r="E8" s="167"/>
      <c r="F8" s="167"/>
      <c r="G8" s="167"/>
      <c r="H8" s="167"/>
      <c r="I8" s="167"/>
      <c r="J8" s="167"/>
      <c r="K8" s="167"/>
      <c r="L8" s="18"/>
    </row>
    <row r="9" spans="1:15">
      <c r="A9" s="16"/>
      <c r="B9" s="10"/>
      <c r="C9" s="68"/>
      <c r="D9" s="68"/>
      <c r="E9" s="68"/>
      <c r="F9" s="68"/>
      <c r="G9" s="68"/>
      <c r="H9" s="10"/>
      <c r="I9" s="10"/>
      <c r="J9" s="10"/>
      <c r="K9" s="10"/>
      <c r="L9" s="18"/>
    </row>
    <row r="10" spans="1:15" ht="15.75" customHeight="1">
      <c r="A10" s="16"/>
      <c r="B10" s="11"/>
      <c r="C10" s="168" t="s">
        <v>1</v>
      </c>
      <c r="D10" s="168"/>
      <c r="E10" s="168"/>
      <c r="F10" s="168"/>
      <c r="G10" s="168"/>
      <c r="H10" s="170" t="s">
        <v>163</v>
      </c>
      <c r="I10" s="170" t="s">
        <v>110</v>
      </c>
      <c r="J10" s="170" t="s">
        <v>164</v>
      </c>
      <c r="K10" s="170" t="s">
        <v>109</v>
      </c>
      <c r="L10" s="18"/>
    </row>
    <row r="11" spans="1:15">
      <c r="A11" s="16"/>
      <c r="B11" s="11"/>
      <c r="C11" s="149">
        <f>+'Población total'!C11</f>
        <v>2008</v>
      </c>
      <c r="D11" s="155">
        <f>+'Población total'!D11</f>
        <v>2009</v>
      </c>
      <c r="E11" s="155">
        <f>+'Población total'!E11</f>
        <v>2010</v>
      </c>
      <c r="F11" s="155">
        <f>+'Población total'!F11</f>
        <v>2011</v>
      </c>
      <c r="G11" s="155">
        <f>+'Población total'!G11</f>
        <v>2012</v>
      </c>
      <c r="H11" s="170"/>
      <c r="I11" s="170"/>
      <c r="J11" s="170"/>
      <c r="K11" s="170"/>
      <c r="L11" s="18"/>
      <c r="O11" s="76"/>
    </row>
    <row r="12" spans="1:15" ht="12" customHeight="1">
      <c r="A12" s="16"/>
      <c r="B12" s="11"/>
      <c r="C12" s="68"/>
      <c r="D12" s="68"/>
      <c r="E12" s="68"/>
      <c r="F12" s="68"/>
      <c r="G12" s="68"/>
      <c r="H12" s="68"/>
      <c r="I12" s="68"/>
      <c r="J12" s="68"/>
      <c r="K12" s="68"/>
      <c r="L12" s="18"/>
    </row>
    <row r="13" spans="1:15">
      <c r="A13" s="16"/>
      <c r="B13" s="12" t="str">
        <f>+'[4]Población Bogotá'!J38</f>
        <v>Colombia</v>
      </c>
      <c r="C13" s="26">
        <f>+'[4]Población Bogotá'!K38</f>
        <v>33399.018666666663</v>
      </c>
      <c r="D13" s="26">
        <f>+'[4]Población Bogotá'!L38</f>
        <v>33961.056333333334</v>
      </c>
      <c r="E13" s="26">
        <f>+'[4]Población Bogotá'!M38</f>
        <v>34513.943333333329</v>
      </c>
      <c r="F13" s="26">
        <f>+'[4]Población Bogotá'!N38</f>
        <v>35049.400666666661</v>
      </c>
      <c r="G13" s="26">
        <f>+'[4]Población Bogotá'!O38</f>
        <v>35582.35633333333</v>
      </c>
      <c r="H13" s="28">
        <f t="shared" ref="H13:H26" si="0">IF(OR(OR(G13=0,F13=0),G13=""),"",(G13/F13-1)*100)</f>
        <v>1.5205842511696099</v>
      </c>
      <c r="I13" s="27">
        <f>IF(OR(OR(G13=0,F13=0),F13=""),"",(F13/E13-1)*100)</f>
        <v>1.5514232267287431</v>
      </c>
      <c r="J13" s="28">
        <f>IF(G13=0,"",G13/$G$13*100)</f>
        <v>100</v>
      </c>
      <c r="K13" s="27">
        <f t="shared" ref="K13:K38" si="1">IF(F13=0,"",F13/$F$13*100)</f>
        <v>100</v>
      </c>
      <c r="L13" s="18"/>
    </row>
    <row r="14" spans="1:15">
      <c r="A14" s="16"/>
      <c r="B14" s="11" t="s">
        <v>3</v>
      </c>
      <c r="C14" s="25">
        <f>C13-SUM(C15:C38)</f>
        <v>16213.455333333335</v>
      </c>
      <c r="D14" s="25">
        <f>D13-SUM(D15:D38)</f>
        <v>16448.06966666667</v>
      </c>
      <c r="E14" s="25">
        <f>E13-SUM(E15:E38)</f>
        <v>16678.791666666672</v>
      </c>
      <c r="F14" s="25">
        <f>F13-SUM(F15:F38)</f>
        <v>16901.045666666658</v>
      </c>
      <c r="G14" s="26">
        <f>G13-SUM(G15:G38)</f>
        <v>17156.679999999997</v>
      </c>
      <c r="H14" s="28">
        <f t="shared" si="0"/>
        <v>1.5125356050455396</v>
      </c>
      <c r="I14" s="27">
        <f>IF(OR(OR(G14=0,F14=0),F14=""),"",(F14/E14-1)*100)</f>
        <v>1.3325545665527461</v>
      </c>
      <c r="J14" s="28">
        <f t="shared" ref="J14:J38" si="2">IF(G14=0,"",G14/$G$13*100)</f>
        <v>48.216818018675525</v>
      </c>
      <c r="K14" s="27">
        <f>IF(F14=0,"",F14/$F$13*100)</f>
        <v>48.220640995839361</v>
      </c>
      <c r="L14" s="18"/>
    </row>
    <row r="15" spans="1:15">
      <c r="A15" s="16"/>
      <c r="B15" s="12" t="str">
        <f>+'[4]Población Bogotá'!J39</f>
        <v>Bogotá</v>
      </c>
      <c r="C15" s="99">
        <f>+'[4]Población Bogotá'!K39</f>
        <v>5651.9809999999998</v>
      </c>
      <c r="D15" s="99">
        <f>+'[4]Población Bogotá'!L39</f>
        <v>5762.4776666666667</v>
      </c>
      <c r="E15" s="99">
        <f>+'[4]Población Bogotá'!M39</f>
        <v>5871.221333333332</v>
      </c>
      <c r="F15" s="99">
        <f>+'[4]Población Bogotá'!N39</f>
        <v>5978.1316666666671</v>
      </c>
      <c r="G15" s="99">
        <f>+'[4]Población Bogotá'!O39</f>
        <v>6083.3059999999996</v>
      </c>
      <c r="H15" s="48">
        <f>IF(OR(OR(G15=0,F15=0),G15=""),"",(G15/F15-1)*100)</f>
        <v>1.7593177801648485</v>
      </c>
      <c r="I15" s="34">
        <f t="shared" ref="I15" si="3">IF(OR(OR(G15=0,F15=0),F15=""),"",(F15/E15-1)*100)</f>
        <v>1.8209215300121873</v>
      </c>
      <c r="J15" s="48">
        <f t="shared" si="2"/>
        <v>17.096411330975279</v>
      </c>
      <c r="K15" s="34">
        <f t="shared" si="1"/>
        <v>17.056302113468384</v>
      </c>
      <c r="L15" s="18"/>
      <c r="N15" s="23" t="s">
        <v>2</v>
      </c>
      <c r="O15" s="32">
        <f>J15</f>
        <v>17.096411330975279</v>
      </c>
    </row>
    <row r="16" spans="1:15">
      <c r="A16" s="16"/>
      <c r="B16" s="11" t="str">
        <f>+'[4]Población Bogotá'!J40</f>
        <v>Medellín</v>
      </c>
      <c r="C16" s="53">
        <f>+'[4]Población Bogotá'!K40</f>
        <v>2679.5246666666667</v>
      </c>
      <c r="D16" s="53">
        <f>+'[4]Población Bogotá'!L40</f>
        <v>2730.6173333333331</v>
      </c>
      <c r="E16" s="53">
        <f>+'[4]Población Bogotá'!M40</f>
        <v>2780.8946666666666</v>
      </c>
      <c r="F16" s="53">
        <f>+'[4]Población Bogotá'!N40</f>
        <v>2830.4363333333336</v>
      </c>
      <c r="G16" s="54">
        <f>+'[4]Población Bogotá'!O40</f>
        <v>2879.2136666666665</v>
      </c>
      <c r="H16" s="28">
        <f t="shared" si="0"/>
        <v>1.7233149800578218</v>
      </c>
      <c r="I16" s="27">
        <f t="shared" ref="I16:I26" si="4">IF(OR(OR(G16=0,F16=0),F16=""),"",(F16/E16-1)*100)</f>
        <v>1.7815010133429565</v>
      </c>
      <c r="J16" s="28">
        <f t="shared" si="2"/>
        <v>8.0916891497976398</v>
      </c>
      <c r="K16" s="27">
        <f t="shared" si="1"/>
        <v>8.0755627186093033</v>
      </c>
      <c r="L16" s="18"/>
      <c r="N16" s="23" t="s">
        <v>12</v>
      </c>
      <c r="O16" s="32">
        <f>100-O15</f>
        <v>82.903588669024714</v>
      </c>
    </row>
    <row r="17" spans="1:12">
      <c r="A17" s="16"/>
      <c r="B17" s="11" t="str">
        <f>+'[4]Población Bogotá'!J41</f>
        <v>Cali</v>
      </c>
      <c r="C17" s="53">
        <f>+'[4]Población Bogotá'!K41</f>
        <v>1785.3296666666665</v>
      </c>
      <c r="D17" s="53">
        <f>+'[4]Población Bogotá'!L41</f>
        <v>1815.585</v>
      </c>
      <c r="E17" s="53">
        <f>+'[4]Población Bogotá'!M41</f>
        <v>1845.3259999999998</v>
      </c>
      <c r="F17" s="53">
        <f>+'[4]Población Bogotá'!N41</f>
        <v>1873.9156666666668</v>
      </c>
      <c r="G17" s="54">
        <f>+'[4]Población Bogotá'!O41</f>
        <v>1903.5933333333332</v>
      </c>
      <c r="H17" s="28">
        <f t="shared" si="0"/>
        <v>1.5837247745229321</v>
      </c>
      <c r="I17" s="27">
        <f t="shared" si="4"/>
        <v>1.5493016771381818</v>
      </c>
      <c r="J17" s="28">
        <f t="shared" si="2"/>
        <v>5.3498237033562015</v>
      </c>
      <c r="K17" s="27">
        <f t="shared" si="1"/>
        <v>5.3464984593840237</v>
      </c>
      <c r="L17" s="18"/>
    </row>
    <row r="18" spans="1:12">
      <c r="A18" s="16"/>
      <c r="B18" s="11" t="str">
        <f>+'[4]Población Bogotá'!J42</f>
        <v>Barranquilla</v>
      </c>
      <c r="C18" s="53">
        <f>+'[4]Población Bogotá'!K42</f>
        <v>1285.0816666666667</v>
      </c>
      <c r="D18" s="53">
        <f>+'[4]Población Bogotá'!L42</f>
        <v>1308.3906666666664</v>
      </c>
      <c r="E18" s="53">
        <f>+'[4]Población Bogotá'!M42</f>
        <v>1331.5333333333335</v>
      </c>
      <c r="F18" s="53">
        <f>+'[4]Población Bogotá'!N42</f>
        <v>1354.2343333333331</v>
      </c>
      <c r="G18" s="54">
        <f>+'[4]Población Bogotá'!O42</f>
        <v>1378.8710000000001</v>
      </c>
      <c r="H18" s="28">
        <f t="shared" si="0"/>
        <v>1.8192321712909187</v>
      </c>
      <c r="I18" s="27">
        <f t="shared" si="4"/>
        <v>1.7048765833875379</v>
      </c>
      <c r="J18" s="28">
        <f t="shared" si="2"/>
        <v>3.8751537056253982</v>
      </c>
      <c r="K18" s="27">
        <f t="shared" si="1"/>
        <v>3.8637874188281414</v>
      </c>
      <c r="L18" s="18"/>
    </row>
    <row r="19" spans="1:12">
      <c r="A19" s="16"/>
      <c r="B19" s="11" t="str">
        <f>+'[4]Población Bogotá'!J43</f>
        <v>Bucaramanga</v>
      </c>
      <c r="C19" s="53">
        <f>+'[4]Población Bogotá'!K43</f>
        <v>795.12166666666656</v>
      </c>
      <c r="D19" s="53">
        <f>+'[4]Población Bogotá'!L43</f>
        <v>807.3119999999999</v>
      </c>
      <c r="E19" s="53">
        <f>+'[4]Población Bogotá'!M43</f>
        <v>819.08233333333328</v>
      </c>
      <c r="F19" s="53">
        <f>+'[4]Población Bogotá'!N43</f>
        <v>830.35633333333328</v>
      </c>
      <c r="G19" s="54">
        <f>+'[4]Población Bogotá'!O43</f>
        <v>840.95</v>
      </c>
      <c r="H19" s="28">
        <f t="shared" si="0"/>
        <v>1.2757976595590304</v>
      </c>
      <c r="I19" s="27">
        <f t="shared" si="4"/>
        <v>1.3764184064524176</v>
      </c>
      <c r="J19" s="28">
        <f t="shared" si="2"/>
        <v>2.3633904177734384</v>
      </c>
      <c r="K19" s="27">
        <f t="shared" si="1"/>
        <v>2.3691028021572831</v>
      </c>
      <c r="L19" s="18"/>
    </row>
    <row r="20" spans="1:12">
      <c r="A20" s="16"/>
      <c r="B20" s="11" t="str">
        <f>+'[4]Población Bogotá'!J44</f>
        <v>Cartagena</v>
      </c>
      <c r="C20" s="53">
        <f>+'[4]Población Bogotá'!K44</f>
        <v>671.72066666666672</v>
      </c>
      <c r="D20" s="53">
        <f>+'[4]Población Bogotá'!L44</f>
        <v>683.9413333333332</v>
      </c>
      <c r="E20" s="53">
        <f>+'[4]Población Bogotá'!M44</f>
        <v>696.36633333333339</v>
      </c>
      <c r="F20" s="53">
        <f>+'[4]Población Bogotá'!N44</f>
        <v>708.6246666666666</v>
      </c>
      <c r="G20" s="54">
        <f>+'[4]Población Bogotá'!O44</f>
        <v>721.9430000000001</v>
      </c>
      <c r="H20" s="28">
        <f t="shared" si="0"/>
        <v>1.879462282336597</v>
      </c>
      <c r="I20" s="27">
        <f t="shared" si="4"/>
        <v>1.7603282563439793</v>
      </c>
      <c r="J20" s="28">
        <f t="shared" si="2"/>
        <v>2.0289353331097089</v>
      </c>
      <c r="K20" s="27">
        <f t="shared" si="1"/>
        <v>2.0217882565409915</v>
      </c>
      <c r="L20" s="18"/>
    </row>
    <row r="21" spans="1:12">
      <c r="A21" s="16"/>
      <c r="B21" s="11" t="str">
        <f>+'[4]Población Bogotá'!J45</f>
        <v>Cúcuta</v>
      </c>
      <c r="C21" s="53">
        <f>+'[4]Población Bogotá'!K45</f>
        <v>563.20466666666664</v>
      </c>
      <c r="D21" s="53">
        <f>+'[4]Población Bogotá'!L45</f>
        <v>573.85799999999995</v>
      </c>
      <c r="E21" s="53">
        <f>+'[4]Población Bogotá'!M45</f>
        <v>584.63766666666663</v>
      </c>
      <c r="F21" s="53">
        <f>+'[4]Población Bogotá'!N45</f>
        <v>595.24233333333336</v>
      </c>
      <c r="G21" s="54">
        <f>+'[4]Población Bogotá'!O45</f>
        <v>605.71300000000008</v>
      </c>
      <c r="H21" s="28">
        <f t="shared" si="0"/>
        <v>1.7590594754965494</v>
      </c>
      <c r="I21" s="27">
        <f t="shared" si="4"/>
        <v>1.8138870057978984</v>
      </c>
      <c r="J21" s="28">
        <f t="shared" si="2"/>
        <v>1.7022846781863401</v>
      </c>
      <c r="K21" s="27">
        <f t="shared" si="1"/>
        <v>1.6982953260579772</v>
      </c>
      <c r="L21" s="18"/>
    </row>
    <row r="22" spans="1:12">
      <c r="A22" s="16"/>
      <c r="B22" s="11" t="str">
        <f>+'[4]Población Bogotá'!J46</f>
        <v>Pereira</v>
      </c>
      <c r="C22" s="53">
        <f>+'[4]Población Bogotá'!K46</f>
        <v>470.17966666666666</v>
      </c>
      <c r="D22" s="53">
        <f>+'[4]Población Bogotá'!L46</f>
        <v>476.26900000000001</v>
      </c>
      <c r="E22" s="53">
        <f>+'[4]Población Bogotá'!M46</f>
        <v>482.08666666666664</v>
      </c>
      <c r="F22" s="53">
        <f>+'[4]Población Bogotá'!N46</f>
        <v>487.65499999999997</v>
      </c>
      <c r="G22" s="54">
        <f>+'[4]Población Bogotá'!O46</f>
        <v>492.44633333333331</v>
      </c>
      <c r="H22" s="28">
        <f t="shared" si="0"/>
        <v>0.98252521420540972</v>
      </c>
      <c r="I22" s="27">
        <f t="shared" si="4"/>
        <v>1.1550481932709245</v>
      </c>
      <c r="J22" s="28">
        <f t="shared" si="2"/>
        <v>1.383962120777293</v>
      </c>
      <c r="K22" s="27">
        <f t="shared" si="1"/>
        <v>1.3913362018306314</v>
      </c>
      <c r="L22" s="18"/>
    </row>
    <row r="23" spans="1:12">
      <c r="A23" s="16"/>
      <c r="B23" s="11" t="str">
        <f>+'[4]Población Bogotá'!J47</f>
        <v>Ibagué</v>
      </c>
      <c r="C23" s="53">
        <f>+'[4]Población Bogotá'!K47</f>
        <v>378.15666666666669</v>
      </c>
      <c r="D23" s="53">
        <f>+'[4]Población Bogotá'!L47</f>
        <v>384.37166666666667</v>
      </c>
      <c r="E23" s="53">
        <f>+'[4]Población Bogotá'!M47</f>
        <v>390.46733333333333</v>
      </c>
      <c r="F23" s="53">
        <f>+'[4]Población Bogotá'!N47</f>
        <v>396.35099999999994</v>
      </c>
      <c r="G23" s="54">
        <f>+'[4]Población Bogotá'!O47</f>
        <v>402.67399999999998</v>
      </c>
      <c r="H23" s="28">
        <f t="shared" si="0"/>
        <v>1.5953031530133721</v>
      </c>
      <c r="I23" s="27">
        <f t="shared" si="4"/>
        <v>1.5068268621702741</v>
      </c>
      <c r="J23" s="28">
        <f t="shared" si="2"/>
        <v>1.1316676057869093</v>
      </c>
      <c r="K23" s="27">
        <f t="shared" si="1"/>
        <v>1.1308353137602867</v>
      </c>
      <c r="L23" s="18"/>
    </row>
    <row r="24" spans="1:12">
      <c r="A24" s="16"/>
      <c r="B24" s="11" t="str">
        <f>+'[4]Población Bogotá'!J48</f>
        <v>Manizales</v>
      </c>
      <c r="C24" s="53">
        <f>+'[4]Población Bogotá'!K48</f>
        <v>327.29533333333336</v>
      </c>
      <c r="D24" s="53">
        <f>+'[4]Población Bogotá'!L48</f>
        <v>330.33866666666665</v>
      </c>
      <c r="E24" s="53">
        <f>+'[4]Población Bogotá'!M48</f>
        <v>333.22</v>
      </c>
      <c r="F24" s="53">
        <f>+'[4]Población Bogotá'!N48</f>
        <v>335.87</v>
      </c>
      <c r="G24" s="54">
        <f>+'[4]Población Bogotá'!O48</f>
        <v>338.99299999999999</v>
      </c>
      <c r="H24" s="28">
        <f t="shared" si="0"/>
        <v>0.92982403906272104</v>
      </c>
      <c r="I24" s="27">
        <f t="shared" si="4"/>
        <v>0.79527039193325599</v>
      </c>
      <c r="J24" s="28">
        <f t="shared" si="2"/>
        <v>0.95269969426514201</v>
      </c>
      <c r="K24" s="27">
        <f t="shared" si="1"/>
        <v>0.9582760150287688</v>
      </c>
      <c r="L24" s="18"/>
    </row>
    <row r="25" spans="1:12">
      <c r="A25" s="16"/>
      <c r="B25" s="11" t="str">
        <f>+'[4]Población Bogotá'!J49</f>
        <v>Villavicencio</v>
      </c>
      <c r="C25" s="53">
        <f>+'[4]Población Bogotá'!K49</f>
        <v>294.93233333333336</v>
      </c>
      <c r="D25" s="53">
        <f>+'[4]Población Bogotá'!L49</f>
        <v>304.09266666666667</v>
      </c>
      <c r="E25" s="53">
        <f>+'[4]Población Bogotá'!M49</f>
        <v>313.23700000000002</v>
      </c>
      <c r="F25" s="53">
        <f>+'[4]Población Bogotá'!N49</f>
        <v>322.24599999999998</v>
      </c>
      <c r="G25" s="54">
        <f>+'[4]Población Bogotá'!O49</f>
        <v>331.71733333333333</v>
      </c>
      <c r="H25" s="28">
        <f t="shared" si="0"/>
        <v>2.9391624204282873</v>
      </c>
      <c r="I25" s="27">
        <f t="shared" si="4"/>
        <v>2.876097012804979</v>
      </c>
      <c r="J25" s="28">
        <f t="shared" si="2"/>
        <v>0.93225229444004687</v>
      </c>
      <c r="K25" s="27">
        <f t="shared" si="1"/>
        <v>0.91940516491190227</v>
      </c>
      <c r="L25" s="18"/>
    </row>
    <row r="26" spans="1:12">
      <c r="A26" s="16"/>
      <c r="B26" s="11" t="str">
        <f>+'[4]Población Bogotá'!J50</f>
        <v>Santa Marta</v>
      </c>
      <c r="C26" s="53">
        <f>+'[4]Población Bogotá'!K50</f>
        <v>299.30166666666668</v>
      </c>
      <c r="D26" s="53">
        <f>+'[4]Población Bogotá'!L50</f>
        <v>306.33300000000003</v>
      </c>
      <c r="E26" s="53">
        <f>+'[4]Población Bogotá'!M50</f>
        <v>313.56166666666667</v>
      </c>
      <c r="F26" s="53">
        <f>+'[4]Población Bogotá'!N50</f>
        <v>320.88633333333337</v>
      </c>
      <c r="G26" s="54">
        <f>+'[4]Población Bogotá'!O50</f>
        <v>329.36133333333333</v>
      </c>
      <c r="H26" s="28">
        <f t="shared" si="0"/>
        <v>2.6411221419007092</v>
      </c>
      <c r="I26" s="27">
        <f t="shared" si="4"/>
        <v>2.3359573077066376</v>
      </c>
      <c r="J26" s="28">
        <f t="shared" si="2"/>
        <v>0.92563103535891944</v>
      </c>
      <c r="K26" s="27">
        <f t="shared" si="1"/>
        <v>0.91552587841682753</v>
      </c>
      <c r="L26" s="18"/>
    </row>
    <row r="27" spans="1:12">
      <c r="A27" s="16"/>
      <c r="B27" s="11" t="str">
        <f>+'[4]Población Bogotá'!J51</f>
        <v>Pasto</v>
      </c>
      <c r="C27" s="53">
        <f>+'[4]Población Bogotá'!K51</f>
        <v>258.35833333333335</v>
      </c>
      <c r="D27" s="53">
        <f>+'[4]Población Bogotá'!L51</f>
        <v>264.18866666666668</v>
      </c>
      <c r="E27" s="53">
        <f>+'[4]Población Bogotá'!M51</f>
        <v>270.18800000000005</v>
      </c>
      <c r="F27" s="53">
        <f>+'[4]Población Bogotá'!N51</f>
        <v>276.29266666666666</v>
      </c>
      <c r="G27" s="54">
        <f>+'[4]Población Bogotá'!O51</f>
        <v>281.68</v>
      </c>
      <c r="H27" s="28">
        <f t="shared" ref="H27:H38" si="5">IF(OR(OR(G27=0,F27=0),G27=""),"",(G27/F27-1)*100)</f>
        <v>1.9498647569364813</v>
      </c>
      <c r="I27" s="27">
        <f t="shared" ref="I27:I38" si="6">IF(OR(OR(G27=0,F27=0),F27=""),"",(F27/E27-1)*100)</f>
        <v>2.2594144324198817</v>
      </c>
      <c r="J27" s="28">
        <f t="shared" si="2"/>
        <v>0.79162829285739</v>
      </c>
      <c r="K27" s="27">
        <f t="shared" si="1"/>
        <v>0.78829498197220738</v>
      </c>
      <c r="L27" s="18"/>
    </row>
    <row r="28" spans="1:12">
      <c r="A28" s="16"/>
      <c r="B28" s="11" t="str">
        <f>+'[4]Población Bogotá'!J52</f>
        <v>Valledupar</v>
      </c>
      <c r="C28" s="53">
        <f>+'[4]Población Bogotá'!K52</f>
        <v>239.27466666666666</v>
      </c>
      <c r="D28" s="53">
        <f>+'[4]Población Bogotá'!L52</f>
        <v>248.10299999999998</v>
      </c>
      <c r="E28" s="53">
        <f>+'[4]Población Bogotá'!M52</f>
        <v>255.94966666666664</v>
      </c>
      <c r="F28" s="53">
        <f>+'[4]Población Bogotá'!N52</f>
        <v>261.64499999999998</v>
      </c>
      <c r="G28" s="54">
        <f>+'[4]Población Bogotá'!O52</f>
        <v>269.06700000000001</v>
      </c>
      <c r="H28" s="28">
        <f t="shared" si="5"/>
        <v>2.836668004357068</v>
      </c>
      <c r="I28" s="27">
        <f t="shared" si="6"/>
        <v>2.2251770855988617</v>
      </c>
      <c r="J28" s="28">
        <f t="shared" si="2"/>
        <v>0.75618094956780513</v>
      </c>
      <c r="K28" s="27">
        <f t="shared" si="1"/>
        <v>0.74650349228035318</v>
      </c>
      <c r="L28" s="18"/>
    </row>
    <row r="29" spans="1:12">
      <c r="A29" s="16"/>
      <c r="B29" s="11" t="str">
        <f>+'[4]Población Bogotá'!J53</f>
        <v>Neiva</v>
      </c>
      <c r="C29" s="53">
        <f>+'[4]Población Bogotá'!K53</f>
        <v>237.27066666666667</v>
      </c>
      <c r="D29" s="53">
        <f>+'[4]Población Bogotá'!L53</f>
        <v>241.20966666666666</v>
      </c>
      <c r="E29" s="53">
        <f>+'[4]Población Bogotá'!M53</f>
        <v>245.13399999999999</v>
      </c>
      <c r="F29" s="53">
        <f>+'[4]Población Bogotá'!N53</f>
        <v>249.07266666666669</v>
      </c>
      <c r="G29" s="54">
        <f>+'[4]Población Bogotá'!O53</f>
        <v>252.184</v>
      </c>
      <c r="H29" s="28">
        <f t="shared" si="5"/>
        <v>1.249166909790711</v>
      </c>
      <c r="I29" s="27">
        <f t="shared" si="6"/>
        <v>1.6067402590691948</v>
      </c>
      <c r="J29" s="28">
        <f t="shared" si="2"/>
        <v>0.70873327678907982</v>
      </c>
      <c r="K29" s="27">
        <f t="shared" si="1"/>
        <v>0.71063316898181506</v>
      </c>
      <c r="L29" s="18"/>
    </row>
    <row r="30" spans="1:12">
      <c r="A30" s="16"/>
      <c r="B30" s="11" t="str">
        <f>+'[4]Población Bogotá'!J54</f>
        <v>Montería</v>
      </c>
      <c r="C30" s="53">
        <f>+'[4]Población Bogotá'!K54</f>
        <v>230.53599999999997</v>
      </c>
      <c r="D30" s="53">
        <f>+'[4]Población Bogotá'!L54</f>
        <v>235.73799999999997</v>
      </c>
      <c r="E30" s="53">
        <f>+'[4]Población Bogotá'!M54</f>
        <v>240.90566666666669</v>
      </c>
      <c r="F30" s="53">
        <f>+'[4]Población Bogotá'!N54</f>
        <v>246.00199999999998</v>
      </c>
      <c r="G30" s="54">
        <f>+'[4]Población Bogotá'!O54</f>
        <v>251.31166666666664</v>
      </c>
      <c r="H30" s="28">
        <f t="shared" si="5"/>
        <v>2.1583835361772108</v>
      </c>
      <c r="I30" s="27">
        <f t="shared" si="6"/>
        <v>2.115489188714248</v>
      </c>
      <c r="J30" s="28">
        <f t="shared" si="2"/>
        <v>0.70628168722833973</v>
      </c>
      <c r="K30" s="27">
        <f t="shared" si="1"/>
        <v>0.70187220129546302</v>
      </c>
      <c r="L30" s="18"/>
    </row>
    <row r="31" spans="1:12">
      <c r="A31" s="16"/>
      <c r="B31" s="11" t="str">
        <f>+'[4]Población Bogotá'!J55</f>
        <v>Armenia</v>
      </c>
      <c r="C31" s="53">
        <f>+'[4]Población Bogotá'!K55</f>
        <v>222.02199999999996</v>
      </c>
      <c r="D31" s="53">
        <f>+'[4]Población Bogotá'!L55</f>
        <v>224.245</v>
      </c>
      <c r="E31" s="53">
        <f>+'[4]Población Bogotá'!M55</f>
        <v>226.30500000000001</v>
      </c>
      <c r="F31" s="53">
        <f>+'[4]Población Bogotá'!N55</f>
        <v>228.19233333333332</v>
      </c>
      <c r="G31" s="54">
        <f>+'[4]Población Bogotá'!O55</f>
        <v>230.053</v>
      </c>
      <c r="H31" s="28">
        <f t="shared" si="5"/>
        <v>0.81539403164290203</v>
      </c>
      <c r="I31" s="27">
        <f t="shared" si="6"/>
        <v>0.83397774390019386</v>
      </c>
      <c r="J31" s="28">
        <f t="shared" si="2"/>
        <v>0.64653672130332684</v>
      </c>
      <c r="K31" s="27">
        <f t="shared" si="1"/>
        <v>0.6510591593377888</v>
      </c>
      <c r="L31" s="18"/>
    </row>
    <row r="32" spans="1:12">
      <c r="A32" s="16"/>
      <c r="B32" s="11" t="str">
        <f>+'[4]Población Bogotá'!J56</f>
        <v>Popayán</v>
      </c>
      <c r="C32" s="53">
        <f>+'[4]Población Bogotá'!K56</f>
        <v>188.42233333333331</v>
      </c>
      <c r="D32" s="53">
        <f>+'[4]Población Bogotá'!L56</f>
        <v>191.40333333333334</v>
      </c>
      <c r="E32" s="53">
        <f>+'[4]Población Bogotá'!M56</f>
        <v>193.97400000000002</v>
      </c>
      <c r="F32" s="53">
        <f>+'[4]Población Bogotá'!N56</f>
        <v>195.69266666666667</v>
      </c>
      <c r="G32" s="54">
        <f>+'[4]Población Bogotá'!O56</f>
        <v>197.49433333333332</v>
      </c>
      <c r="H32" s="28">
        <f t="shared" si="5"/>
        <v>0.920661309059434</v>
      </c>
      <c r="I32" s="27">
        <f t="shared" si="6"/>
        <v>0.88602939912907352</v>
      </c>
      <c r="J32" s="28">
        <f t="shared" si="2"/>
        <v>0.55503444314709949</v>
      </c>
      <c r="K32" s="27">
        <f t="shared" si="1"/>
        <v>0.55833384578463841</v>
      </c>
      <c r="L32" s="18"/>
    </row>
    <row r="33" spans="1:14">
      <c r="A33" s="16"/>
      <c r="B33" s="11" t="str">
        <f>+'[4]Población Bogotá'!J57</f>
        <v>Sincelejo</v>
      </c>
      <c r="C33" s="53">
        <f>+'[4]Población Bogotá'!K57</f>
        <v>175.03800000000001</v>
      </c>
      <c r="D33" s="53">
        <f>+'[4]Población Bogotá'!L57</f>
        <v>179.04900000000001</v>
      </c>
      <c r="E33" s="53">
        <f>+'[4]Población Bogotá'!M57</f>
        <v>183.00233333333335</v>
      </c>
      <c r="F33" s="53">
        <f>+'[4]Población Bogotá'!N57</f>
        <v>186.75766666666667</v>
      </c>
      <c r="G33" s="54">
        <f>+'[4]Población Bogotá'!O57</f>
        <v>190.62199999999999</v>
      </c>
      <c r="H33" s="28">
        <f t="shared" si="5"/>
        <v>2.0691698511261514</v>
      </c>
      <c r="I33" s="27">
        <f t="shared" si="6"/>
        <v>2.0520685528599758</v>
      </c>
      <c r="J33" s="28">
        <f t="shared" si="2"/>
        <v>0.53572056390606848</v>
      </c>
      <c r="K33" s="27">
        <f t="shared" si="1"/>
        <v>0.53284125581148789</v>
      </c>
      <c r="L33" s="18"/>
    </row>
    <row r="34" spans="1:14">
      <c r="A34" s="16"/>
      <c r="B34" s="11" t="str">
        <f>+'[4]Población Bogotá'!J58</f>
        <v>Tunja</v>
      </c>
      <c r="C34" s="53">
        <f>+'[4]Población Bogotá'!K58</f>
        <v>120.78099999999999</v>
      </c>
      <c r="D34" s="53">
        <f>+'[4]Población Bogotá'!L58</f>
        <v>123.95866666666666</v>
      </c>
      <c r="E34" s="53">
        <f>+'[4]Población Bogotá'!M58</f>
        <v>127.10599999999999</v>
      </c>
      <c r="F34" s="53">
        <f>+'[4]Población Bogotá'!N58</f>
        <v>130.07</v>
      </c>
      <c r="G34" s="54">
        <f>+'[4]Población Bogotá'!O58</f>
        <v>133.66233333333332</v>
      </c>
      <c r="H34" s="28">
        <f t="shared" si="5"/>
        <v>2.761846185387351</v>
      </c>
      <c r="I34" s="27">
        <f t="shared" si="6"/>
        <v>2.3319119475083694</v>
      </c>
      <c r="J34" s="28">
        <f t="shared" si="2"/>
        <v>0.37564216400171135</v>
      </c>
      <c r="K34" s="27">
        <f t="shared" si="1"/>
        <v>0.37110477647539802</v>
      </c>
      <c r="L34" s="18"/>
    </row>
    <row r="35" spans="1:14">
      <c r="A35" s="16"/>
      <c r="B35" s="11" t="str">
        <f>+'[4]Población Bogotá'!J59</f>
        <v>Riohacha</v>
      </c>
      <c r="C35" s="53">
        <f>+'[4]Población Bogotá'!K59</f>
        <v>107.55766666666666</v>
      </c>
      <c r="D35" s="53">
        <f>+'[4]Población Bogotá'!L59</f>
        <v>112.88366666666667</v>
      </c>
      <c r="E35" s="53">
        <f>+'[4]Población Bogotá'!M59</f>
        <v>118.44766666666668</v>
      </c>
      <c r="F35" s="53">
        <f>+'[4]Población Bogotá'!N59</f>
        <v>124.57166666666667</v>
      </c>
      <c r="G35" s="54">
        <f>+'[4]Población Bogotá'!O59</f>
        <v>131.82</v>
      </c>
      <c r="H35" s="28">
        <f t="shared" si="5"/>
        <v>5.8186050867639727</v>
      </c>
      <c r="I35" s="27">
        <f t="shared" si="6"/>
        <v>5.1702158196446746</v>
      </c>
      <c r="J35" s="28">
        <f t="shared" si="2"/>
        <v>0.37046450427599098</v>
      </c>
      <c r="K35" s="27">
        <f t="shared" si="1"/>
        <v>0.35541739458369442</v>
      </c>
      <c r="L35" s="18"/>
    </row>
    <row r="36" spans="1:14">
      <c r="A36" s="16"/>
      <c r="B36" s="11" t="str">
        <f>+'[4]Población Bogotá'!J60</f>
        <v>Florencia</v>
      </c>
      <c r="C36" s="53">
        <f>+'[4]Población Bogotá'!K60</f>
        <v>95.223333333333343</v>
      </c>
      <c r="D36" s="53">
        <f>+'[4]Población Bogotá'!L60</f>
        <v>97.820999999999984</v>
      </c>
      <c r="E36" s="53">
        <f>+'[4]Población Bogotá'!M60</f>
        <v>100.53100000000001</v>
      </c>
      <c r="F36" s="53">
        <f>+'[4]Población Bogotá'!N60</f>
        <v>103.411</v>
      </c>
      <c r="G36" s="54">
        <f>+'[4]Población Bogotá'!O60</f>
        <v>106.33266666666667</v>
      </c>
      <c r="H36" s="28">
        <f t="shared" si="5"/>
        <v>2.8252958260404304</v>
      </c>
      <c r="I36" s="27">
        <f t="shared" si="6"/>
        <v>2.8647879758482375</v>
      </c>
      <c r="J36" s="28">
        <f t="shared" si="2"/>
        <v>0.2988353713018575</v>
      </c>
      <c r="K36" s="27">
        <f t="shared" si="1"/>
        <v>0.29504356146765121</v>
      </c>
      <c r="L36" s="18"/>
    </row>
    <row r="37" spans="1:14">
      <c r="A37" s="16"/>
      <c r="B37" s="11" t="str">
        <f>+'[4]Población Bogotá'!J61</f>
        <v>Quibdó</v>
      </c>
      <c r="C37" s="53">
        <f>+'[4]Población Bogotá'!K61</f>
        <v>70.180666666666681</v>
      </c>
      <c r="D37" s="53">
        <f>+'[4]Población Bogotá'!L61</f>
        <v>71.194666666666663</v>
      </c>
      <c r="E37" s="53">
        <f>+'[4]Población Bogotá'!M61</f>
        <v>71.887999999999991</v>
      </c>
      <c r="F37" s="53">
        <f>+'[4]Población Bogotá'!N61</f>
        <v>72.12866666666666</v>
      </c>
      <c r="G37" s="54">
        <f>+'[4]Población Bogotá'!O61</f>
        <v>72.667333333333332</v>
      </c>
      <c r="H37" s="28">
        <f t="shared" si="5"/>
        <v>0.74681356464836313</v>
      </c>
      <c r="I37" s="27">
        <f t="shared" si="6"/>
        <v>0.33478002819200547</v>
      </c>
      <c r="J37" s="28">
        <f t="shared" si="2"/>
        <v>0.20422293749348752</v>
      </c>
      <c r="K37" s="27">
        <f t="shared" si="1"/>
        <v>0.20579144092259419</v>
      </c>
      <c r="L37" s="18"/>
    </row>
    <row r="38" spans="1:14">
      <c r="A38" s="16"/>
      <c r="B38" s="11" t="str">
        <f>+'[4]Población Bogotá'!J62</f>
        <v>San Andrés</v>
      </c>
      <c r="C38" s="53">
        <f>+'[4]Población Bogotá'!K62</f>
        <v>39.068999999999996</v>
      </c>
      <c r="D38" s="53">
        <f>+'[4]Población Bogotá'!L62</f>
        <v>39.604999999999997</v>
      </c>
      <c r="E38" s="53">
        <f>+'[4]Población Bogotá'!M62</f>
        <v>40.086000000000006</v>
      </c>
      <c r="F38" s="53">
        <f>+'[4]Población Bogotá'!N62</f>
        <v>40.568999999999996</v>
      </c>
      <c r="G38" s="54">
        <f>+'[4]Población Bogotá'!O62</f>
        <v>0</v>
      </c>
      <c r="H38" s="28" t="str">
        <f t="shared" si="5"/>
        <v/>
      </c>
      <c r="I38" s="27" t="str">
        <f t="shared" si="6"/>
        <v/>
      </c>
      <c r="J38" s="28" t="str">
        <f t="shared" si="2"/>
        <v/>
      </c>
      <c r="K38" s="27">
        <f t="shared" si="1"/>
        <v>0.11574805625302086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67" t="str">
        <f>+Índice!B49</f>
        <v>Fuente: Departamento Administrativo Nacional de Estadística, Gran Encuesta Integrada de Hogares (GEIH) Abril 2012.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K10:K11"/>
    <mergeCell ref="C7:K7"/>
    <mergeCell ref="C8:K8"/>
    <mergeCell ref="I10:I11"/>
    <mergeCell ref="C10:G10"/>
    <mergeCell ref="H10:H11"/>
    <mergeCell ref="J10:J11"/>
  </mergeCells>
  <phoneticPr fontId="10" type="noConversion"/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19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1.xml><?xml version="1.0" encoding="utf-8"?>
<worksheet xmlns="http://schemas.openxmlformats.org/spreadsheetml/2006/main" xmlns:r="http://schemas.openxmlformats.org/officeDocument/2006/relationships">
  <sheetPr published="0" codeName="Hoja19">
    <tabColor rgb="FF53722D"/>
  </sheetPr>
  <dimension ref="A1:O52"/>
  <sheetViews>
    <sheetView zoomScaleNormal="100" zoomScaleSheetLayoutView="100" workbookViewId="0">
      <pane ySplit="11" topLeftCell="A39" activePane="bottomLeft" state="frozen"/>
      <selection activeCell="G19" sqref="G19"/>
      <selection pane="bottomLeft" activeCell="H18" sqref="H18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  <c r="M6" s="16"/>
    </row>
    <row r="7" spans="1:15">
      <c r="A7" s="16"/>
      <c r="B7" s="161"/>
      <c r="C7" s="169" t="s">
        <v>6</v>
      </c>
      <c r="D7" s="169"/>
      <c r="E7" s="169"/>
      <c r="F7" s="169"/>
      <c r="G7" s="169"/>
      <c r="H7" s="169"/>
      <c r="I7" s="169"/>
      <c r="J7" s="169"/>
      <c r="K7" s="169"/>
      <c r="L7" s="18"/>
      <c r="M7" s="16"/>
    </row>
    <row r="8" spans="1:15">
      <c r="A8" s="16"/>
      <c r="B8" s="161"/>
      <c r="C8" s="167" t="s">
        <v>173</v>
      </c>
      <c r="D8" s="167"/>
      <c r="E8" s="167"/>
      <c r="F8" s="167"/>
      <c r="G8" s="167"/>
      <c r="H8" s="167"/>
      <c r="I8" s="167"/>
      <c r="J8" s="167"/>
      <c r="K8" s="167"/>
      <c r="L8" s="18"/>
      <c r="M8" s="16"/>
    </row>
    <row r="9" spans="1:15">
      <c r="A9" s="16"/>
      <c r="B9" s="10"/>
      <c r="C9" s="68"/>
      <c r="D9" s="68"/>
      <c r="E9" s="68"/>
      <c r="F9" s="68"/>
      <c r="G9" s="68"/>
      <c r="H9" s="10"/>
      <c r="I9" s="10"/>
      <c r="J9" s="10"/>
      <c r="K9" s="10"/>
      <c r="L9" s="18"/>
      <c r="M9" s="16"/>
    </row>
    <row r="10" spans="1:15" ht="15.75" customHeight="1">
      <c r="A10" s="16"/>
      <c r="B10" s="11"/>
      <c r="C10" s="168" t="s">
        <v>1</v>
      </c>
      <c r="D10" s="168"/>
      <c r="E10" s="168"/>
      <c r="F10" s="168"/>
      <c r="G10" s="168"/>
      <c r="H10" s="170" t="s">
        <v>163</v>
      </c>
      <c r="I10" s="170" t="s">
        <v>110</v>
      </c>
      <c r="J10" s="170" t="s">
        <v>164</v>
      </c>
      <c r="K10" s="170" t="s">
        <v>109</v>
      </c>
      <c r="L10" s="18"/>
      <c r="M10" s="16"/>
    </row>
    <row r="11" spans="1:15">
      <c r="A11" s="16"/>
      <c r="B11" s="11"/>
      <c r="C11" s="155">
        <f>+'Población total'!C11</f>
        <v>2008</v>
      </c>
      <c r="D11" s="155">
        <f>+'Población total'!D11</f>
        <v>2009</v>
      </c>
      <c r="E11" s="155">
        <f>+'Población total'!E11</f>
        <v>2010</v>
      </c>
      <c r="F11" s="155">
        <f>+'Población total'!F11</f>
        <v>2011</v>
      </c>
      <c r="G11" s="155">
        <f>+'Población total'!G11</f>
        <v>2012</v>
      </c>
      <c r="H11" s="170"/>
      <c r="I11" s="170"/>
      <c r="J11" s="170"/>
      <c r="K11" s="170"/>
      <c r="L11" s="18"/>
      <c r="M11" s="16"/>
      <c r="O11" s="76"/>
    </row>
    <row r="12" spans="1:15" ht="12" customHeight="1">
      <c r="A12" s="16"/>
      <c r="B12" s="11"/>
      <c r="C12" s="68"/>
      <c r="D12" s="68"/>
      <c r="E12" s="68"/>
      <c r="F12" s="68"/>
      <c r="G12" s="68"/>
      <c r="H12" s="68"/>
      <c r="I12" s="68"/>
      <c r="J12" s="68"/>
      <c r="K12" s="68"/>
      <c r="L12" s="18"/>
      <c r="M12" s="16"/>
    </row>
    <row r="13" spans="1:15">
      <c r="A13" s="16"/>
      <c r="B13" s="12" t="str">
        <f>+'[3]Población Bogotá'!J70</f>
        <v>Colombia</v>
      </c>
      <c r="C13" s="26">
        <f>+'[4]Población Bogotá'!K70</f>
        <v>19632.207666666665</v>
      </c>
      <c r="D13" s="26">
        <f>+'[4]Población Bogotá'!L70</f>
        <v>20259.952000000001</v>
      </c>
      <c r="E13" s="26">
        <f>+'[4]Población Bogotá'!M70</f>
        <v>21406.992666666669</v>
      </c>
      <c r="F13" s="26">
        <f>+'[4]Población Bogotá'!N70</f>
        <v>21915.910666666667</v>
      </c>
      <c r="G13" s="26">
        <f>+'[4]Población Bogotá'!O70</f>
        <v>22829.298666666669</v>
      </c>
      <c r="H13" s="28">
        <f t="shared" ref="H13:H38" si="0">IF(OR(OR(G13=0,F13=0),G13=""),"",(G13/F13-1)*100)</f>
        <v>4.1676935715440511</v>
      </c>
      <c r="I13" s="27">
        <f>IF(OR(OR(G13=0,F13=0),F13=""),"",(F13/E13-1)*100)</f>
        <v>2.3773446738852178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  <c r="M13" s="16"/>
    </row>
    <row r="14" spans="1:15">
      <c r="A14" s="16"/>
      <c r="B14" s="11" t="s">
        <v>3</v>
      </c>
      <c r="C14" s="25">
        <f>C13-SUM(C15:C38)</f>
        <v>8951.6426666666666</v>
      </c>
      <c r="D14" s="25">
        <f t="shared" ref="D14:G14" si="3">D13-SUM(D15:D38)</f>
        <v>9224.8216666666685</v>
      </c>
      <c r="E14" s="25">
        <f t="shared" si="3"/>
        <v>9893.4183333333367</v>
      </c>
      <c r="F14" s="25">
        <f t="shared" si="3"/>
        <v>10060.766333333335</v>
      </c>
      <c r="G14" s="26">
        <f t="shared" si="3"/>
        <v>10581.819333333331</v>
      </c>
      <c r="H14" s="28">
        <f t="shared" si="0"/>
        <v>5.179058758910271</v>
      </c>
      <c r="I14" s="27">
        <f>IF(OR(OR(G14=0,F14=0),F14=""),"",(F14/E14-1)*100)</f>
        <v>1.6915083782130358</v>
      </c>
      <c r="J14" s="28">
        <f t="shared" si="1"/>
        <v>46.351924725501846</v>
      </c>
      <c r="K14" s="27">
        <f t="shared" si="2"/>
        <v>45.906220765151268</v>
      </c>
      <c r="L14" s="18"/>
      <c r="M14" s="16"/>
    </row>
    <row r="15" spans="1:15">
      <c r="A15" s="16"/>
      <c r="B15" s="12" t="str">
        <f>+'[3]Población Bogotá'!J71</f>
        <v>Bogotá</v>
      </c>
      <c r="C15" s="99">
        <f>+'[4]Población Bogotá'!K71</f>
        <v>3741.0030000000002</v>
      </c>
      <c r="D15" s="99">
        <f>+'[4]Población Bogotá'!L71</f>
        <v>3792.5216666666661</v>
      </c>
      <c r="E15" s="99">
        <f>+'[4]Población Bogotá'!M71</f>
        <v>3945.5393333333327</v>
      </c>
      <c r="F15" s="99">
        <f>+'[4]Población Bogotá'!N71</f>
        <v>4175.9473333333326</v>
      </c>
      <c r="G15" s="99">
        <f>+'[4]Población Bogotá'!O71</f>
        <v>4342.6213333333326</v>
      </c>
      <c r="H15" s="48">
        <f t="shared" si="0"/>
        <v>3.9912859692834646</v>
      </c>
      <c r="I15" s="34">
        <f t="shared" ref="I15:I38" si="4">IF(OR(OR(G15=0,F15=0),F15=""),"",(F15/E15-1)*100)</f>
        <v>5.8397086059548409</v>
      </c>
      <c r="J15" s="48">
        <f t="shared" si="1"/>
        <v>19.022140788205842</v>
      </c>
      <c r="K15" s="34">
        <f t="shared" si="2"/>
        <v>19.054409359702319</v>
      </c>
      <c r="L15" s="18"/>
      <c r="M15" s="16"/>
      <c r="N15" s="23" t="s">
        <v>2</v>
      </c>
      <c r="O15" s="32">
        <f>J15</f>
        <v>19.022140788205842</v>
      </c>
    </row>
    <row r="16" spans="1:15">
      <c r="A16" s="16"/>
      <c r="B16" s="11" t="str">
        <f>+'[3]Población Bogotá'!J72</f>
        <v>Medellín</v>
      </c>
      <c r="C16" s="53">
        <f>+'[4]Población Bogotá'!K72</f>
        <v>1622.203666666667</v>
      </c>
      <c r="D16" s="53">
        <f>+'[4]Población Bogotá'!L72</f>
        <v>1711.3676666666668</v>
      </c>
      <c r="E16" s="53">
        <f>+'[4]Población Bogotá'!M72</f>
        <v>1761.4773333333335</v>
      </c>
      <c r="F16" s="53">
        <f>+'[4]Población Bogotá'!N72</f>
        <v>1775.3153333333332</v>
      </c>
      <c r="G16" s="54">
        <f>+'[4]Población Bogotá'!O72</f>
        <v>1875.0616666666667</v>
      </c>
      <c r="H16" s="28">
        <f t="shared" si="0"/>
        <v>5.6185135936414055</v>
      </c>
      <c r="I16" s="27">
        <f t="shared" si="4"/>
        <v>0.78559058002827253</v>
      </c>
      <c r="J16" s="28">
        <f t="shared" si="1"/>
        <v>8.2134002189233541</v>
      </c>
      <c r="K16" s="27">
        <f t="shared" si="2"/>
        <v>8.1005775225828316</v>
      </c>
      <c r="L16" s="18"/>
      <c r="M16" s="16"/>
      <c r="N16" s="23" t="s">
        <v>12</v>
      </c>
      <c r="O16" s="32">
        <f>100-O15</f>
        <v>80.977859211794154</v>
      </c>
    </row>
    <row r="17" spans="1:13">
      <c r="A17" s="16"/>
      <c r="B17" s="11" t="str">
        <f>+'[3]Población Bogotá'!J73</f>
        <v>Cali</v>
      </c>
      <c r="C17" s="53">
        <f>+'[4]Población Bogotá'!K73</f>
        <v>1151.0176666666666</v>
      </c>
      <c r="D17" s="53">
        <f>+'[4]Población Bogotá'!L73</f>
        <v>1206.0133333333333</v>
      </c>
      <c r="E17" s="53">
        <f>+'[4]Población Bogotá'!M73</f>
        <v>1233.5360000000001</v>
      </c>
      <c r="F17" s="53">
        <f>+'[4]Población Bogotá'!N73</f>
        <v>1199.2719999999999</v>
      </c>
      <c r="G17" s="54">
        <f>+'[4]Población Bogotá'!O73</f>
        <v>1216.3720000000001</v>
      </c>
      <c r="H17" s="28">
        <f t="shared" si="0"/>
        <v>1.4258650247817029</v>
      </c>
      <c r="I17" s="27">
        <f t="shared" si="4"/>
        <v>-2.7777057175469633</v>
      </c>
      <c r="J17" s="28">
        <f t="shared" si="1"/>
        <v>5.3281181246975375</v>
      </c>
      <c r="K17" s="27">
        <f t="shared" si="2"/>
        <v>5.472152256141702</v>
      </c>
      <c r="L17" s="18"/>
      <c r="M17" s="16"/>
    </row>
    <row r="18" spans="1:13">
      <c r="A18" s="16"/>
      <c r="B18" s="11" t="str">
        <f>+'[3]Población Bogotá'!J74</f>
        <v>Barranquilla</v>
      </c>
      <c r="C18" s="53">
        <f>+'[4]Población Bogotá'!K74</f>
        <v>716.93366666666668</v>
      </c>
      <c r="D18" s="53">
        <f>+'[4]Población Bogotá'!L74</f>
        <v>717.15333333333331</v>
      </c>
      <c r="E18" s="53">
        <f>+'[4]Población Bogotá'!M74</f>
        <v>781.18366666666668</v>
      </c>
      <c r="F18" s="53">
        <f>+'[4]Población Bogotá'!N74</f>
        <v>798.81566666666674</v>
      </c>
      <c r="G18" s="54">
        <f>+'[4]Población Bogotá'!O74</f>
        <v>806.74900000000014</v>
      </c>
      <c r="H18" s="28">
        <f t="shared" si="0"/>
        <v>0.99313692311995272</v>
      </c>
      <c r="I18" s="27">
        <f t="shared" si="4"/>
        <v>2.257087641788047</v>
      </c>
      <c r="J18" s="28">
        <f t="shared" si="1"/>
        <v>3.5338317299161885</v>
      </c>
      <c r="K18" s="27">
        <f t="shared" si="2"/>
        <v>3.6449120404639967</v>
      </c>
      <c r="L18" s="18"/>
      <c r="M18" s="16"/>
    </row>
    <row r="19" spans="1:13">
      <c r="A19" s="16"/>
      <c r="B19" s="11" t="str">
        <f>+'[3]Población Bogotá'!J75</f>
        <v>Bucaramanga</v>
      </c>
      <c r="C19" s="53">
        <f>+'[4]Población Bogotá'!K75</f>
        <v>488.10666666666663</v>
      </c>
      <c r="D19" s="53">
        <f>+'[4]Población Bogotá'!L75</f>
        <v>538.80766666666659</v>
      </c>
      <c r="E19" s="53">
        <f>+'[4]Población Bogotá'!M75</f>
        <v>586.70566666666662</v>
      </c>
      <c r="F19" s="53">
        <f>+'[4]Población Bogotá'!N75</f>
        <v>573.86099999999999</v>
      </c>
      <c r="G19" s="54">
        <f>+'[4]Población Bogotá'!O75</f>
        <v>589.35733333333337</v>
      </c>
      <c r="H19" s="28">
        <f t="shared" si="0"/>
        <v>2.700363560746144</v>
      </c>
      <c r="I19" s="27">
        <f t="shared" si="4"/>
        <v>-2.1892862804006707</v>
      </c>
      <c r="J19" s="28">
        <f t="shared" si="1"/>
        <v>2.5815831749306475</v>
      </c>
      <c r="K19" s="27">
        <f t="shared" si="2"/>
        <v>2.6184675085066051</v>
      </c>
      <c r="L19" s="18"/>
      <c r="M19" s="16"/>
    </row>
    <row r="20" spans="1:13">
      <c r="A20" s="16"/>
      <c r="B20" s="11" t="str">
        <f>+'[3]Población Bogotá'!J76</f>
        <v>Cartagena</v>
      </c>
      <c r="C20" s="53">
        <f>+'[4]Población Bogotá'!K76</f>
        <v>360.52933333333334</v>
      </c>
      <c r="D20" s="53">
        <f>+'[4]Población Bogotá'!L76</f>
        <v>387.18399999999997</v>
      </c>
      <c r="E20" s="53">
        <f>+'[4]Población Bogotá'!M76</f>
        <v>393.54299999999995</v>
      </c>
      <c r="F20" s="53">
        <f>+'[4]Población Bogotá'!N76</f>
        <v>406.86433333333326</v>
      </c>
      <c r="G20" s="54">
        <f>+'[4]Población Bogotá'!O76</f>
        <v>438.40566666666672</v>
      </c>
      <c r="H20" s="28">
        <f t="shared" si="0"/>
        <v>7.7522974488630103</v>
      </c>
      <c r="I20" s="27">
        <f t="shared" si="4"/>
        <v>3.3849752970662284</v>
      </c>
      <c r="J20" s="28">
        <f t="shared" si="1"/>
        <v>1.9203641472647957</v>
      </c>
      <c r="K20" s="27">
        <f t="shared" si="2"/>
        <v>1.8564792470712144</v>
      </c>
      <c r="L20" s="18"/>
      <c r="M20" s="16"/>
    </row>
    <row r="21" spans="1:13">
      <c r="A21" s="16"/>
      <c r="B21" s="11" t="str">
        <f>+'[3]Población Bogotá'!J77</f>
        <v>Cúcuta</v>
      </c>
      <c r="C21" s="53">
        <f>+'[4]Población Bogotá'!K77</f>
        <v>337.74033333333335</v>
      </c>
      <c r="D21" s="53">
        <f>+'[4]Población Bogotá'!L77</f>
        <v>356.33333333333331</v>
      </c>
      <c r="E21" s="53">
        <f>+'[4]Población Bogotá'!M77</f>
        <v>368.19466666666671</v>
      </c>
      <c r="F21" s="53">
        <f>+'[4]Población Bogotá'!N77</f>
        <v>392.90066666666667</v>
      </c>
      <c r="G21" s="54">
        <f>+'[4]Población Bogotá'!O77</f>
        <v>401.54766666666666</v>
      </c>
      <c r="H21" s="28">
        <f t="shared" si="0"/>
        <v>2.2008107223030038</v>
      </c>
      <c r="I21" s="27">
        <f t="shared" si="4"/>
        <v>6.7100374439607924</v>
      </c>
      <c r="J21" s="28">
        <f t="shared" si="1"/>
        <v>1.7589137210464165</v>
      </c>
      <c r="K21" s="27">
        <f t="shared" si="2"/>
        <v>1.7927645017473757</v>
      </c>
      <c r="L21" s="18"/>
      <c r="M21" s="16"/>
    </row>
    <row r="22" spans="1:13">
      <c r="A22" s="16"/>
      <c r="B22" s="11" t="str">
        <f>+'[3]Población Bogotá'!J78</f>
        <v>Pereira</v>
      </c>
      <c r="C22" s="53">
        <f>+'[4]Población Bogotá'!K78</f>
        <v>266.13566666666662</v>
      </c>
      <c r="D22" s="53">
        <f>+'[4]Población Bogotá'!L78</f>
        <v>283.32133333333331</v>
      </c>
      <c r="E22" s="53">
        <f>+'[4]Población Bogotá'!M78</f>
        <v>307.24299999999999</v>
      </c>
      <c r="F22" s="53">
        <f>+'[4]Población Bogotá'!N78</f>
        <v>320.37166666666667</v>
      </c>
      <c r="G22" s="54">
        <f>+'[4]Población Bogotá'!O78</f>
        <v>321.30533333333335</v>
      </c>
      <c r="H22" s="28">
        <f t="shared" si="0"/>
        <v>0.29143234680553132</v>
      </c>
      <c r="I22" s="27">
        <f t="shared" si="4"/>
        <v>4.2730563972707802</v>
      </c>
      <c r="J22" s="28">
        <f t="shared" si="1"/>
        <v>1.4074253354198529</v>
      </c>
      <c r="K22" s="27">
        <f t="shared" si="2"/>
        <v>1.4618222876494051</v>
      </c>
      <c r="L22" s="18"/>
      <c r="M22" s="16"/>
    </row>
    <row r="23" spans="1:13">
      <c r="A23" s="16"/>
      <c r="B23" s="11" t="str">
        <f>+'[3]Población Bogotá'!J79</f>
        <v>Ibagué</v>
      </c>
      <c r="C23" s="53">
        <f>+'[4]Población Bogotá'!K79</f>
        <v>261.38733333333334</v>
      </c>
      <c r="D23" s="53">
        <f>+'[4]Población Bogotá'!L79</f>
        <v>263.94433333333336</v>
      </c>
      <c r="E23" s="53">
        <f>+'[4]Población Bogotá'!M79</f>
        <v>259.85133333333334</v>
      </c>
      <c r="F23" s="53">
        <f>+'[4]Población Bogotá'!N79</f>
        <v>272.95233333333334</v>
      </c>
      <c r="G23" s="54">
        <f>+'[4]Población Bogotá'!O79</f>
        <v>276.80433333333332</v>
      </c>
      <c r="H23" s="28">
        <f t="shared" si="0"/>
        <v>1.4112354171729624</v>
      </c>
      <c r="I23" s="27">
        <f t="shared" si="4"/>
        <v>5.0417289886268257</v>
      </c>
      <c r="J23" s="28">
        <f t="shared" si="1"/>
        <v>1.212496000753184</v>
      </c>
      <c r="K23" s="27">
        <f t="shared" si="2"/>
        <v>1.2454528469514357</v>
      </c>
      <c r="L23" s="18"/>
      <c r="M23" s="16"/>
    </row>
    <row r="24" spans="1:13">
      <c r="A24" s="16"/>
      <c r="B24" s="11" t="str">
        <f>+'[3]Población Bogotá'!J80</f>
        <v>Villavicencio</v>
      </c>
      <c r="C24" s="53">
        <f>+'[4]Población Bogotá'!K80</f>
        <v>193.68633333333332</v>
      </c>
      <c r="D24" s="53">
        <f>+'[4]Población Bogotá'!L80</f>
        <v>193.24466666666663</v>
      </c>
      <c r="E24" s="53">
        <f>+'[4]Población Bogotá'!M80</f>
        <v>208.84299999999999</v>
      </c>
      <c r="F24" s="53">
        <f>+'[4]Población Bogotá'!N80</f>
        <v>210.50366666666665</v>
      </c>
      <c r="G24" s="54">
        <f>+'[4]Población Bogotá'!O80</f>
        <v>220.245</v>
      </c>
      <c r="H24" s="28">
        <f t="shared" si="0"/>
        <v>4.6276311893221234</v>
      </c>
      <c r="I24" s="27">
        <f t="shared" si="4"/>
        <v>0.79517468465146735</v>
      </c>
      <c r="J24" s="28">
        <f t="shared" si="1"/>
        <v>0.96474711385497947</v>
      </c>
      <c r="K24" s="27">
        <f t="shared" si="2"/>
        <v>0.96050613578579391</v>
      </c>
      <c r="L24" s="18"/>
      <c r="M24" s="16"/>
    </row>
    <row r="25" spans="1:13">
      <c r="A25" s="16"/>
      <c r="B25" s="11" t="str">
        <f>+'[3]Población Bogotá'!J81</f>
        <v>Santa Marta</v>
      </c>
      <c r="C25" s="53">
        <f>+'[4]Población Bogotá'!K81</f>
        <v>163.14733333333334</v>
      </c>
      <c r="D25" s="53">
        <f>+'[4]Población Bogotá'!L81</f>
        <v>181.91099999999997</v>
      </c>
      <c r="E25" s="53">
        <f>+'[4]Población Bogotá'!M81</f>
        <v>185.84</v>
      </c>
      <c r="F25" s="53">
        <f>+'[4]Población Bogotá'!N81</f>
        <v>189.98099999999999</v>
      </c>
      <c r="G25" s="54">
        <f>+'[4]Población Bogotá'!O81</f>
        <v>204.06633333333332</v>
      </c>
      <c r="H25" s="28">
        <f t="shared" si="0"/>
        <v>7.4140747408074192</v>
      </c>
      <c r="I25" s="27">
        <f t="shared" si="4"/>
        <v>2.2282608695652018</v>
      </c>
      <c r="J25" s="28">
        <f t="shared" si="1"/>
        <v>0.89387911697564759</v>
      </c>
      <c r="K25" s="27">
        <f t="shared" si="2"/>
        <v>0.86686336191794422</v>
      </c>
      <c r="L25" s="18"/>
      <c r="M25" s="16"/>
    </row>
    <row r="26" spans="1:13">
      <c r="A26" s="16"/>
      <c r="B26" s="11" t="str">
        <f>+'[3]Población Bogotá'!J82</f>
        <v>Manizales</v>
      </c>
      <c r="C26" s="53">
        <f>+'[4]Población Bogotá'!K82</f>
        <v>184.68533333333335</v>
      </c>
      <c r="D26" s="53">
        <f>+'[4]Población Bogotá'!L82</f>
        <v>184.30133333333333</v>
      </c>
      <c r="E26" s="53">
        <f>+'[4]Población Bogotá'!M82</f>
        <v>193.73133333333331</v>
      </c>
      <c r="F26" s="53">
        <f>+'[4]Población Bogotá'!N82</f>
        <v>198.80733333333333</v>
      </c>
      <c r="G26" s="54">
        <f>+'[4]Población Bogotá'!O82</f>
        <v>196.191</v>
      </c>
      <c r="H26" s="28">
        <f t="shared" si="0"/>
        <v>-1.3160144998004775</v>
      </c>
      <c r="I26" s="27">
        <f t="shared" si="4"/>
        <v>2.6201234011362873</v>
      </c>
      <c r="J26" s="28">
        <f t="shared" si="1"/>
        <v>0.85938251045118963</v>
      </c>
      <c r="K26" s="27">
        <f t="shared" si="2"/>
        <v>0.90713699447457741</v>
      </c>
      <c r="L26" s="18"/>
      <c r="M26" s="16"/>
    </row>
    <row r="27" spans="1:13">
      <c r="A27" s="16"/>
      <c r="B27" s="11" t="str">
        <f>+'[3]Población Bogotá'!J83</f>
        <v>Pasto</v>
      </c>
      <c r="C27" s="53">
        <f>+'[4]Población Bogotá'!K83</f>
        <v>160.81266666666667</v>
      </c>
      <c r="D27" s="53">
        <f>+'[4]Población Bogotá'!L83</f>
        <v>163.08266666666665</v>
      </c>
      <c r="E27" s="53">
        <f>+'[4]Población Bogotá'!M83</f>
        <v>182.11933333333332</v>
      </c>
      <c r="F27" s="53">
        <f>+'[4]Población Bogotá'!N83</f>
        <v>183.14766666666665</v>
      </c>
      <c r="G27" s="54">
        <f>+'[4]Población Bogotá'!O83</f>
        <v>187.56333333333336</v>
      </c>
      <c r="H27" s="28">
        <f t="shared" si="0"/>
        <v>2.4109871269631489</v>
      </c>
      <c r="I27" s="27">
        <f t="shared" si="4"/>
        <v>0.56464808788376786</v>
      </c>
      <c r="J27" s="28">
        <f t="shared" si="1"/>
        <v>0.82159043110332963</v>
      </c>
      <c r="K27" s="27">
        <f t="shared" si="2"/>
        <v>0.83568357916893621</v>
      </c>
      <c r="L27" s="18"/>
      <c r="M27" s="16"/>
    </row>
    <row r="28" spans="1:13">
      <c r="A28" s="16"/>
      <c r="B28" s="11" t="str">
        <f>+'[3]Población Bogotá'!J84</f>
        <v>Montería</v>
      </c>
      <c r="C28" s="53">
        <f>+'[4]Población Bogotá'!K84</f>
        <v>151.70566666666664</v>
      </c>
      <c r="D28" s="53">
        <f>+'[4]Población Bogotá'!L84</f>
        <v>157.92266666666666</v>
      </c>
      <c r="E28" s="53">
        <f>+'[4]Población Bogotá'!M84</f>
        <v>155.93166666666664</v>
      </c>
      <c r="F28" s="53">
        <f>+'[4]Población Bogotá'!N84</f>
        <v>168.667</v>
      </c>
      <c r="G28" s="54">
        <f>+'[4]Población Bogotá'!O84</f>
        <v>170.28299999999999</v>
      </c>
      <c r="H28" s="28">
        <f t="shared" si="0"/>
        <v>0.95810087331842375</v>
      </c>
      <c r="I28" s="27">
        <f t="shared" si="4"/>
        <v>8.1672527496018823</v>
      </c>
      <c r="J28" s="28">
        <f t="shared" si="1"/>
        <v>0.74589676400629956</v>
      </c>
      <c r="K28" s="27">
        <f t="shared" si="2"/>
        <v>0.76960981711125787</v>
      </c>
      <c r="L28" s="18"/>
      <c r="M28" s="16"/>
    </row>
    <row r="29" spans="1:13">
      <c r="A29" s="16"/>
      <c r="B29" s="11" t="str">
        <f>+'[3]Población Bogotá'!J85</f>
        <v>Neiva</v>
      </c>
      <c r="C29" s="53">
        <f>+'[4]Población Bogotá'!K85</f>
        <v>131.172</v>
      </c>
      <c r="D29" s="53">
        <f>+'[4]Población Bogotá'!L85</f>
        <v>145.208</v>
      </c>
      <c r="E29" s="53">
        <f>+'[4]Población Bogotá'!M85</f>
        <v>161.06300000000002</v>
      </c>
      <c r="F29" s="53">
        <f>+'[4]Población Bogotá'!N85</f>
        <v>160.33766666666668</v>
      </c>
      <c r="G29" s="54">
        <f>+'[4]Población Bogotá'!O85</f>
        <v>168.697</v>
      </c>
      <c r="H29" s="28">
        <f t="shared" si="0"/>
        <v>5.2135805061401586</v>
      </c>
      <c r="I29" s="27">
        <f t="shared" si="4"/>
        <v>-0.45034137780455286</v>
      </c>
      <c r="J29" s="28">
        <f t="shared" si="1"/>
        <v>0.73894955102723536</v>
      </c>
      <c r="K29" s="27">
        <f t="shared" si="2"/>
        <v>0.73160394338773549</v>
      </c>
      <c r="L29" s="18"/>
      <c r="M29" s="16"/>
    </row>
    <row r="30" spans="1:13">
      <c r="A30" s="16"/>
      <c r="B30" s="11" t="str">
        <f>+'[3]Población Bogotá'!J86</f>
        <v>Valledupar</v>
      </c>
      <c r="C30" s="53">
        <f>+'[4]Población Bogotá'!K86</f>
        <v>154.26833333333332</v>
      </c>
      <c r="D30" s="53">
        <f>+'[4]Población Bogotá'!L86</f>
        <v>151.82133333333334</v>
      </c>
      <c r="E30" s="53">
        <f>+'[4]Población Bogotá'!M86</f>
        <v>158.429</v>
      </c>
      <c r="F30" s="53">
        <f>+'[4]Población Bogotá'!N86</f>
        <v>162.42133333333334</v>
      </c>
      <c r="G30" s="54">
        <f>+'[4]Población Bogotá'!O86</f>
        <v>165.84</v>
      </c>
      <c r="H30" s="28">
        <f t="shared" si="0"/>
        <v>2.1048138175609132</v>
      </c>
      <c r="I30" s="27">
        <f t="shared" si="4"/>
        <v>2.5199511032281574</v>
      </c>
      <c r="J30" s="28">
        <f t="shared" si="1"/>
        <v>0.72643493092560463</v>
      </c>
      <c r="K30" s="27">
        <f t="shared" si="2"/>
        <v>0.74111149567866463</v>
      </c>
      <c r="L30" s="18"/>
      <c r="M30" s="16"/>
    </row>
    <row r="31" spans="1:13">
      <c r="A31" s="16"/>
      <c r="B31" s="11" t="str">
        <f>+'[3]Población Bogotá'!J87</f>
        <v>Armenia</v>
      </c>
      <c r="C31" s="53">
        <f>+'[4]Población Bogotá'!K87</f>
        <v>124.553</v>
      </c>
      <c r="D31" s="53">
        <f>+'[4]Población Bogotá'!L87</f>
        <v>122.11266666666667</v>
      </c>
      <c r="E31" s="53">
        <f>+'[4]Población Bogotá'!M87</f>
        <v>133.95133333333334</v>
      </c>
      <c r="F31" s="53">
        <f>+'[4]Población Bogotá'!N87</f>
        <v>136.89833333333334</v>
      </c>
      <c r="G31" s="54">
        <f>+'[4]Población Bogotá'!O87</f>
        <v>145.81333333333333</v>
      </c>
      <c r="H31" s="28">
        <f t="shared" si="0"/>
        <v>6.5121318740184231</v>
      </c>
      <c r="I31" s="27">
        <f t="shared" si="4"/>
        <v>2.2000527554783655</v>
      </c>
      <c r="J31" s="28">
        <f t="shared" si="1"/>
        <v>0.63871140091674006</v>
      </c>
      <c r="K31" s="27">
        <f t="shared" si="2"/>
        <v>0.62465272566360164</v>
      </c>
      <c r="L31" s="18"/>
      <c r="M31" s="16"/>
    </row>
    <row r="32" spans="1:13">
      <c r="A32" s="16"/>
      <c r="B32" s="11" t="str">
        <f>+'[3]Población Bogotá'!J88</f>
        <v>Sincelejo</v>
      </c>
      <c r="C32" s="53">
        <f>+'[4]Población Bogotá'!K88</f>
        <v>104.65233333333333</v>
      </c>
      <c r="D32" s="53">
        <f>+'[4]Población Bogotá'!L88</f>
        <v>101.57733333333334</v>
      </c>
      <c r="E32" s="53">
        <f>+'[4]Población Bogotá'!M88</f>
        <v>102.08699999999999</v>
      </c>
      <c r="F32" s="53">
        <f>+'[4]Población Bogotá'!N88</f>
        <v>119.22466666666666</v>
      </c>
      <c r="G32" s="54">
        <f>+'[4]Población Bogotá'!O88</f>
        <v>123.051</v>
      </c>
      <c r="H32" s="28">
        <f t="shared" si="0"/>
        <v>3.2093470590537798</v>
      </c>
      <c r="I32" s="27">
        <f t="shared" si="4"/>
        <v>16.78731539438585</v>
      </c>
      <c r="J32" s="28">
        <f t="shared" si="1"/>
        <v>0.53900473158059925</v>
      </c>
      <c r="K32" s="27">
        <f t="shared" si="2"/>
        <v>0.54400963975456984</v>
      </c>
      <c r="L32" s="18"/>
      <c r="M32" s="16"/>
    </row>
    <row r="33" spans="1:14">
      <c r="A33" s="16"/>
      <c r="B33" s="11" t="str">
        <f>+'[3]Población Bogotá'!J89</f>
        <v>Popayán</v>
      </c>
      <c r="C33" s="53">
        <f>+'[4]Población Bogotá'!K89</f>
        <v>116.29666666666667</v>
      </c>
      <c r="D33" s="53">
        <f>+'[4]Población Bogotá'!L89</f>
        <v>110.99733333333334</v>
      </c>
      <c r="E33" s="53">
        <f>+'[4]Población Bogotá'!M89</f>
        <v>114.49033333333334</v>
      </c>
      <c r="F33" s="53">
        <f>+'[4]Población Bogotá'!N89</f>
        <v>113.45666666666666</v>
      </c>
      <c r="G33" s="54">
        <f>+'[4]Población Bogotá'!O89</f>
        <v>119.07833333333333</v>
      </c>
      <c r="H33" s="28">
        <f t="shared" si="0"/>
        <v>4.9549020183917492</v>
      </c>
      <c r="I33" s="27">
        <f t="shared" si="4"/>
        <v>-0.90284187020156503</v>
      </c>
      <c r="J33" s="28">
        <f t="shared" si="1"/>
        <v>0.52160311655653713</v>
      </c>
      <c r="K33" s="27">
        <f t="shared" si="2"/>
        <v>0.51769086118438279</v>
      </c>
      <c r="L33" s="18"/>
      <c r="M33" s="16"/>
    </row>
    <row r="34" spans="1:14">
      <c r="A34" s="16"/>
      <c r="B34" s="11" t="str">
        <f>+'[3]Población Bogotá'!J90</f>
        <v>Riohacha</v>
      </c>
      <c r="C34" s="53">
        <f>+'[4]Población Bogotá'!K90</f>
        <v>64.551000000000002</v>
      </c>
      <c r="D34" s="53">
        <f>+'[4]Población Bogotá'!L90</f>
        <v>69.557333333333332</v>
      </c>
      <c r="E34" s="53">
        <f>+'[4]Población Bogotá'!M90</f>
        <v>77.972333333333339</v>
      </c>
      <c r="F34" s="53">
        <f>+'[4]Población Bogotá'!N90</f>
        <v>83.105000000000004</v>
      </c>
      <c r="G34" s="54">
        <f>+'[4]Población Bogotá'!O90</f>
        <v>85.958333333333329</v>
      </c>
      <c r="H34" s="28">
        <f t="shared" si="0"/>
        <v>3.4334075366504013</v>
      </c>
      <c r="I34" s="27">
        <f t="shared" si="4"/>
        <v>6.5826767614153736</v>
      </c>
      <c r="J34" s="28">
        <f t="shared" si="1"/>
        <v>0.37652638650193015</v>
      </c>
      <c r="K34" s="27">
        <f t="shared" si="2"/>
        <v>0.37919939200336222</v>
      </c>
      <c r="L34" s="18"/>
      <c r="M34" s="16"/>
    </row>
    <row r="35" spans="1:14">
      <c r="A35" s="16"/>
      <c r="B35" s="11" t="str">
        <f>+'[3]Población Bogotá'!J91</f>
        <v>Tunja</v>
      </c>
      <c r="C35" s="53">
        <f>+'[4]Población Bogotá'!K91</f>
        <v>70.220333333333329</v>
      </c>
      <c r="D35" s="53">
        <f>+'[4]Población Bogotá'!L91</f>
        <v>76.249000000000009</v>
      </c>
      <c r="E35" s="53">
        <f>+'[4]Población Bogotá'!M91</f>
        <v>78.034333333333336</v>
      </c>
      <c r="F35" s="53">
        <f>+'[4]Población Bogotá'!N91</f>
        <v>79.475666666666669</v>
      </c>
      <c r="G35" s="54">
        <f>+'[4]Población Bogotá'!O91</f>
        <v>82.941000000000017</v>
      </c>
      <c r="H35" s="28">
        <f t="shared" si="0"/>
        <v>4.3602444354037262</v>
      </c>
      <c r="I35" s="27">
        <f t="shared" si="4"/>
        <v>1.8470502300269587</v>
      </c>
      <c r="J35" s="28">
        <f t="shared" si="1"/>
        <v>0.36330945251990221</v>
      </c>
      <c r="K35" s="27">
        <f t="shared" si="2"/>
        <v>0.36263912495110862</v>
      </c>
      <c r="L35" s="18"/>
      <c r="M35" s="16"/>
    </row>
    <row r="36" spans="1:14">
      <c r="A36" s="16"/>
      <c r="B36" s="11" t="str">
        <f>+'[3]Población Bogotá'!J92</f>
        <v>Florencia</v>
      </c>
      <c r="C36" s="53">
        <f>+'[4]Población Bogotá'!K92</f>
        <v>55.862333333333332</v>
      </c>
      <c r="D36" s="53">
        <f>+'[4]Población Bogotá'!L92</f>
        <v>54.510666666666658</v>
      </c>
      <c r="E36" s="53">
        <f>+'[4]Población Bogotá'!M92</f>
        <v>57.836333333333336</v>
      </c>
      <c r="F36" s="53">
        <f>+'[4]Población Bogotá'!N92</f>
        <v>61.108666666666672</v>
      </c>
      <c r="G36" s="54">
        <f>+'[4]Población Bogotá'!O92</f>
        <v>65.061333333333337</v>
      </c>
      <c r="H36" s="28">
        <f t="shared" si="0"/>
        <v>6.4682587303492189</v>
      </c>
      <c r="I36" s="27">
        <f t="shared" si="4"/>
        <v>5.6579197620872712</v>
      </c>
      <c r="J36" s="28">
        <f t="shared" si="1"/>
        <v>0.28499050401548326</v>
      </c>
      <c r="K36" s="27">
        <f t="shared" si="2"/>
        <v>0.27883243181681161</v>
      </c>
      <c r="L36" s="18"/>
      <c r="M36" s="16"/>
    </row>
    <row r="37" spans="1:14">
      <c r="A37" s="16"/>
      <c r="B37" s="11" t="str">
        <f>+'[3]Población Bogotá'!J93</f>
        <v>Quibdó</v>
      </c>
      <c r="C37" s="53">
        <f>+'[4]Población Bogotá'!K93</f>
        <v>35.420999999999999</v>
      </c>
      <c r="D37" s="53">
        <f>+'[4]Población Bogotá'!L93</f>
        <v>40.245666666666665</v>
      </c>
      <c r="E37" s="53">
        <f>+'[4]Población Bogotá'!M93</f>
        <v>40.291666666666664</v>
      </c>
      <c r="F37" s="53">
        <f>+'[4]Población Bogotá'!N93</f>
        <v>45.967666666666673</v>
      </c>
      <c r="G37" s="54">
        <f>+'[4]Población Bogotá'!O93</f>
        <v>44.466000000000008</v>
      </c>
      <c r="H37" s="28">
        <f t="shared" si="0"/>
        <v>-3.2667889748591361</v>
      </c>
      <c r="I37" s="27">
        <f t="shared" si="4"/>
        <v>14.087280248190304</v>
      </c>
      <c r="J37" s="28">
        <f t="shared" si="1"/>
        <v>0.19477602290483564</v>
      </c>
      <c r="K37" s="27">
        <f t="shared" si="2"/>
        <v>0.20974563807007063</v>
      </c>
      <c r="L37" s="18"/>
      <c r="M37" s="16"/>
    </row>
    <row r="38" spans="1:14">
      <c r="A38" s="16"/>
      <c r="B38" s="11" t="str">
        <f>+'[3]Población Bogotá'!J94</f>
        <v>San Andrés</v>
      </c>
      <c r="C38" s="53">
        <f>+'[4]Población Bogotá'!K94</f>
        <v>24.473333333333333</v>
      </c>
      <c r="D38" s="53">
        <f>+'[4]Población Bogotá'!L94</f>
        <v>25.742000000000001</v>
      </c>
      <c r="E38" s="53">
        <f>+'[4]Población Bogotá'!M94</f>
        <v>25.679666666666666</v>
      </c>
      <c r="F38" s="53">
        <f>+'[4]Población Bogotá'!N94</f>
        <v>25.741666666666664</v>
      </c>
      <c r="G38" s="54">
        <f>+'[4]Población Bogotá'!O94</f>
        <v>0</v>
      </c>
      <c r="H38" s="28" t="str">
        <f t="shared" si="0"/>
        <v/>
      </c>
      <c r="I38" s="27" t="str">
        <f t="shared" si="4"/>
        <v/>
      </c>
      <c r="J38" s="28" t="str">
        <f t="shared" si="1"/>
        <v/>
      </c>
      <c r="K38" s="27">
        <f t="shared" si="2"/>
        <v>0.11745652306303127</v>
      </c>
      <c r="L38" s="18"/>
      <c r="M38" s="16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  <c r="M39" s="16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3" t="str">
        <f>IF(G46="","",1)</f>
        <v/>
      </c>
    </row>
    <row r="47" spans="1:14">
      <c r="A47" s="16"/>
      <c r="B47" s="67" t="str">
        <f>+Índice!B49</f>
        <v>Fuente: Departamento Administrativo Nacional de Estadística, Gran Encuesta Integrada de Hogares (GEIH) Abril 2012.</v>
      </c>
      <c r="C47" s="5"/>
      <c r="D47" s="5"/>
      <c r="E47" s="5"/>
      <c r="F47" s="5"/>
      <c r="G47" s="5"/>
      <c r="H47" s="6"/>
      <c r="I47" s="6"/>
      <c r="J47" s="6"/>
      <c r="K47" s="6"/>
      <c r="L47" s="18"/>
      <c r="M47" s="16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6"/>
    </row>
    <row r="49" spans="1:13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6"/>
    </row>
    <row r="50" spans="1:13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6"/>
    </row>
    <row r="51" spans="1:13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  <c r="M51" s="16"/>
    </row>
    <row r="52" spans="1:13">
      <c r="A52" s="91"/>
      <c r="B52" s="91"/>
      <c r="C52" s="91"/>
      <c r="D52" s="91"/>
      <c r="E52" s="91"/>
      <c r="F52" s="91"/>
      <c r="G52" s="91"/>
      <c r="H52" s="91"/>
      <c r="I52" s="91"/>
      <c r="J52" s="91"/>
      <c r="K52" s="91"/>
      <c r="L52" s="9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published="0" codeName="Hoja20">
    <tabColor rgb="FF53722D"/>
  </sheetPr>
  <dimension ref="A1:O52"/>
  <sheetViews>
    <sheetView zoomScaleNormal="100" zoomScaleSheetLayoutView="100" workbookViewId="0">
      <pane ySplit="11" topLeftCell="A36" activePane="bottomLeft" state="frozen"/>
      <selection activeCell="G19" sqref="G19"/>
      <selection pane="bottomLeft" activeCell="M12" sqref="M12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69" t="s">
        <v>7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61"/>
      <c r="C8" s="167" t="s">
        <v>173</v>
      </c>
      <c r="D8" s="167"/>
      <c r="E8" s="167"/>
      <c r="F8" s="167"/>
      <c r="G8" s="167"/>
      <c r="H8" s="167"/>
      <c r="I8" s="167"/>
      <c r="J8" s="167"/>
      <c r="K8" s="167"/>
      <c r="L8" s="18"/>
    </row>
    <row r="9" spans="1:15">
      <c r="A9" s="16"/>
      <c r="B9" s="10"/>
      <c r="C9" s="90"/>
      <c r="D9" s="90"/>
      <c r="E9" s="90"/>
      <c r="F9" s="90"/>
      <c r="G9" s="90"/>
      <c r="H9" s="10"/>
      <c r="I9" s="10"/>
      <c r="J9" s="10"/>
      <c r="K9" s="10"/>
      <c r="L9" s="18"/>
    </row>
    <row r="10" spans="1:15" ht="15.75" customHeight="1">
      <c r="A10" s="16"/>
      <c r="B10" s="11"/>
      <c r="C10" s="168" t="s">
        <v>1</v>
      </c>
      <c r="D10" s="168"/>
      <c r="E10" s="168"/>
      <c r="F10" s="168"/>
      <c r="G10" s="168"/>
      <c r="H10" s="170" t="s">
        <v>163</v>
      </c>
      <c r="I10" s="170" t="s">
        <v>110</v>
      </c>
      <c r="J10" s="170" t="s">
        <v>164</v>
      </c>
      <c r="K10" s="170" t="s">
        <v>109</v>
      </c>
      <c r="L10" s="18"/>
    </row>
    <row r="11" spans="1:15">
      <c r="A11" s="16"/>
      <c r="B11" s="11"/>
      <c r="C11" s="156">
        <f>+'Población total'!C11</f>
        <v>2008</v>
      </c>
      <c r="D11" s="156">
        <f>+'Población total'!D11</f>
        <v>2009</v>
      </c>
      <c r="E11" s="156">
        <f>+'Población total'!E11</f>
        <v>2010</v>
      </c>
      <c r="F11" s="156">
        <f>+'Población total'!F11</f>
        <v>2011</v>
      </c>
      <c r="G11" s="156">
        <f>+'Población total'!G11</f>
        <v>2012</v>
      </c>
      <c r="H11" s="170"/>
      <c r="I11" s="170"/>
      <c r="J11" s="170"/>
      <c r="K11" s="170"/>
      <c r="L11" s="18"/>
      <c r="O11" s="76"/>
    </row>
    <row r="12" spans="1:15" ht="12" customHeight="1">
      <c r="A12" s="16"/>
      <c r="B12" s="11"/>
      <c r="C12" s="90"/>
      <c r="D12" s="90"/>
      <c r="E12" s="90"/>
      <c r="F12" s="90"/>
      <c r="G12" s="90"/>
      <c r="H12" s="90"/>
      <c r="I12" s="90"/>
      <c r="J12" s="90"/>
      <c r="K12" s="90"/>
      <c r="L12" s="18"/>
    </row>
    <row r="13" spans="1:15">
      <c r="A13" s="16"/>
      <c r="B13" s="12" t="str">
        <f>+'[4]Población Bogotá'!J102</f>
        <v>Colombia</v>
      </c>
      <c r="C13" s="26">
        <f>+'[4]Población Bogotá'!K102</f>
        <v>17256.808666666668</v>
      </c>
      <c r="D13" s="26">
        <f>+'[4]Población Bogotá'!L102</f>
        <v>17649.866666666669</v>
      </c>
      <c r="E13" s="26">
        <f>+'[4]Población Bogotá'!M102</f>
        <v>18624.885333333335</v>
      </c>
      <c r="F13" s="26">
        <f>+'[4]Población Bogotá'!N102</f>
        <v>19198.385333333335</v>
      </c>
      <c r="G13" s="26">
        <f>+'[4]Población Bogotá'!O102</f>
        <v>20188.314333333332</v>
      </c>
      <c r="H13" s="28">
        <f t="shared" ref="H13:H38" si="0">IF(OR(OR(G13=0,F13=0),G13=""),"",(G13/F13-1)*100)</f>
        <v>5.1563138400041675</v>
      </c>
      <c r="I13" s="27">
        <f>IF(OR(OR(G13=0,F13=0),F13=""),"",(F13/E13-1)*100)</f>
        <v>3.0792135883574767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</v>
      </c>
      <c r="C14" s="25">
        <f>C13-SUM(C15:C38)</f>
        <v>7924.5646666666671</v>
      </c>
      <c r="D14" s="25">
        <f t="shared" ref="D14:F14" si="3">D13-SUM(D15:D38)</f>
        <v>8173.1080000000002</v>
      </c>
      <c r="E14" s="25">
        <f t="shared" si="3"/>
        <v>8694.3060000000005</v>
      </c>
      <c r="F14" s="25">
        <f t="shared" si="3"/>
        <v>8944.3913333333348</v>
      </c>
      <c r="G14" s="26">
        <f>G13-SUM(G15:G38)</f>
        <v>9457.3473333333259</v>
      </c>
      <c r="H14" s="28">
        <f t="shared" si="0"/>
        <v>5.734945854709439</v>
      </c>
      <c r="I14" s="27">
        <f>IF(OR(OR(G14=0,F14=0),F14=""),"",(F14/E14-1)*100)</f>
        <v>2.8764266329403876</v>
      </c>
      <c r="J14" s="28">
        <f t="shared" si="1"/>
        <v>46.845651287081999</v>
      </c>
      <c r="K14" s="27">
        <f t="shared" si="2"/>
        <v>46.589289557614883</v>
      </c>
      <c r="L14" s="18"/>
    </row>
    <row r="15" spans="1:15">
      <c r="A15" s="16"/>
      <c r="B15" s="12" t="str">
        <f>+'[4]Población Bogotá'!J103</f>
        <v>Bogotá</v>
      </c>
      <c r="C15" s="99">
        <f>+'[4]Población Bogotá'!K103</f>
        <v>3322.6856666666667</v>
      </c>
      <c r="D15" s="99">
        <f>+'[4]Población Bogotá'!L103</f>
        <v>3322.1529999999998</v>
      </c>
      <c r="E15" s="99">
        <f>+'[4]Población Bogotá'!M103</f>
        <v>3440.7750000000001</v>
      </c>
      <c r="F15" s="99">
        <f>+'[4]Población Bogotá'!N103</f>
        <v>3687.2486666666664</v>
      </c>
      <c r="G15" s="99">
        <f>+'[4]Población Bogotá'!O103</f>
        <v>3878.8506666666667</v>
      </c>
      <c r="H15" s="48">
        <f t="shared" si="0"/>
        <v>5.1963406138596957</v>
      </c>
      <c r="I15" s="34">
        <f t="shared" ref="I15:I38" si="4">IF(OR(OR(G15=0,F15=0),F15=""),"",(F15/E15-1)*100)</f>
        <v>7.1633183415557911</v>
      </c>
      <c r="J15" s="48">
        <f t="shared" si="1"/>
        <v>19.213345912007217</v>
      </c>
      <c r="K15" s="34">
        <f t="shared" si="2"/>
        <v>19.206035313108618</v>
      </c>
      <c r="L15" s="18"/>
      <c r="N15" s="32" t="s">
        <v>2</v>
      </c>
      <c r="O15" s="32">
        <f>J15</f>
        <v>19.213345912007217</v>
      </c>
    </row>
    <row r="16" spans="1:15">
      <c r="A16" s="16"/>
      <c r="B16" s="11" t="str">
        <f>+'[4]Población Bogotá'!J104</f>
        <v>Medellín</v>
      </c>
      <c r="C16" s="53">
        <f>+'[4]Población Bogotá'!K104</f>
        <v>1388.8393333333333</v>
      </c>
      <c r="D16" s="53">
        <f>+'[4]Población Bogotá'!L104</f>
        <v>1403.5836666666667</v>
      </c>
      <c r="E16" s="53">
        <f>+'[4]Población Bogotá'!M104</f>
        <v>1496.3060000000003</v>
      </c>
      <c r="F16" s="53">
        <f>+'[4]Población Bogotá'!N104</f>
        <v>1531.7183333333332</v>
      </c>
      <c r="G16" s="54">
        <f>+'[4]Población Bogotá'!O104</f>
        <v>1624.5066666666664</v>
      </c>
      <c r="H16" s="28">
        <f t="shared" si="0"/>
        <v>6.0577934803069722</v>
      </c>
      <c r="I16" s="27">
        <f t="shared" si="4"/>
        <v>2.3666504935041965</v>
      </c>
      <c r="J16" s="28">
        <f t="shared" si="1"/>
        <v>8.0467672527983716</v>
      </c>
      <c r="K16" s="27">
        <f t="shared" si="2"/>
        <v>7.9783706115840696</v>
      </c>
      <c r="L16" s="18"/>
      <c r="N16" s="23" t="s">
        <v>12</v>
      </c>
      <c r="O16" s="32">
        <f>100-O15</f>
        <v>80.786654087992787</v>
      </c>
    </row>
    <row r="17" spans="1:12">
      <c r="A17" s="16"/>
      <c r="B17" s="11" t="str">
        <f>+'[4]Población Bogotá'!J105</f>
        <v>Cali</v>
      </c>
      <c r="C17" s="53">
        <f>+'[4]Población Bogotá'!K105</f>
        <v>1019.3870000000001</v>
      </c>
      <c r="D17" s="53">
        <f>+'[4]Población Bogotá'!L105</f>
        <v>1035.1133333333335</v>
      </c>
      <c r="E17" s="53">
        <f>+'[4]Población Bogotá'!M105</f>
        <v>1066.1886666666667</v>
      </c>
      <c r="F17" s="53">
        <f>+'[4]Población Bogotá'!N105</f>
        <v>998.07733333333329</v>
      </c>
      <c r="G17" s="54">
        <f>+'[4]Población Bogotá'!O105</f>
        <v>1028.1163333333334</v>
      </c>
      <c r="H17" s="28">
        <f t="shared" si="0"/>
        <v>3.0096866241493769</v>
      </c>
      <c r="I17" s="27">
        <f t="shared" si="4"/>
        <v>-6.388300257052693</v>
      </c>
      <c r="J17" s="28">
        <f t="shared" si="1"/>
        <v>5.0926308970521115</v>
      </c>
      <c r="K17" s="27">
        <f t="shared" si="2"/>
        <v>5.1987566454373342</v>
      </c>
      <c r="L17" s="18"/>
    </row>
    <row r="18" spans="1:12">
      <c r="A18" s="16"/>
      <c r="B18" s="11" t="str">
        <f>+'[4]Población Bogotá'!J106</f>
        <v>Barranquilla</v>
      </c>
      <c r="C18" s="53">
        <f>+'[4]Población Bogotá'!K106</f>
        <v>634.74200000000008</v>
      </c>
      <c r="D18" s="53">
        <f>+'[4]Población Bogotá'!L106</f>
        <v>633.93833333333339</v>
      </c>
      <c r="E18" s="53">
        <f>+'[4]Población Bogotá'!M106</f>
        <v>707.19799999999998</v>
      </c>
      <c r="F18" s="53">
        <f>+'[4]Población Bogotá'!N106</f>
        <v>724.86199999999997</v>
      </c>
      <c r="G18" s="54">
        <f>+'[4]Población Bogotá'!O106</f>
        <v>746.14633333333325</v>
      </c>
      <c r="H18" s="28">
        <f t="shared" si="0"/>
        <v>2.9363290299854627</v>
      </c>
      <c r="I18" s="27">
        <f t="shared" si="4"/>
        <v>2.4977446203184872</v>
      </c>
      <c r="J18" s="28">
        <f t="shared" si="1"/>
        <v>3.6959318198318125</v>
      </c>
      <c r="K18" s="27">
        <f t="shared" si="2"/>
        <v>3.7756404375395727</v>
      </c>
      <c r="L18" s="18"/>
    </row>
    <row r="19" spans="1:12">
      <c r="A19" s="16"/>
      <c r="B19" s="11" t="str">
        <f>+'[4]Población Bogotá'!J107</f>
        <v>Bucaramanga</v>
      </c>
      <c r="C19" s="53">
        <f>+'[4]Población Bogotá'!K107</f>
        <v>439.58499999999998</v>
      </c>
      <c r="D19" s="53">
        <f>+'[4]Población Bogotá'!L107</f>
        <v>481.51</v>
      </c>
      <c r="E19" s="53">
        <f>+'[4]Población Bogotá'!M107</f>
        <v>517.85666666666668</v>
      </c>
      <c r="F19" s="53">
        <f>+'[4]Población Bogotá'!N107</f>
        <v>511.346</v>
      </c>
      <c r="G19" s="54">
        <f>+'[4]Población Bogotá'!O107</f>
        <v>521.64266666666663</v>
      </c>
      <c r="H19" s="28">
        <f t="shared" si="0"/>
        <v>2.013639818570323</v>
      </c>
      <c r="I19" s="27">
        <f t="shared" si="4"/>
        <v>-1.2572333399846869</v>
      </c>
      <c r="J19" s="28">
        <f t="shared" si="1"/>
        <v>2.5838842116965255</v>
      </c>
      <c r="K19" s="27">
        <f t="shared" si="2"/>
        <v>2.6634844083068372</v>
      </c>
      <c r="L19" s="18"/>
    </row>
    <row r="20" spans="1:12">
      <c r="A20" s="16"/>
      <c r="B20" s="11" t="str">
        <f>+'[4]Población Bogotá'!J108</f>
        <v>Cartagena</v>
      </c>
      <c r="C20" s="53">
        <f>+'[4]Población Bogotá'!K108</f>
        <v>313.8603333333333</v>
      </c>
      <c r="D20" s="53">
        <f>+'[4]Población Bogotá'!L108</f>
        <v>335.91633333333334</v>
      </c>
      <c r="E20" s="53">
        <f>+'[4]Población Bogotá'!M108</f>
        <v>344.53033333333332</v>
      </c>
      <c r="F20" s="53">
        <f>+'[4]Población Bogotá'!N108</f>
        <v>357.80733333333336</v>
      </c>
      <c r="G20" s="54">
        <f>+'[4]Población Bogotá'!O108</f>
        <v>392.73666666666668</v>
      </c>
      <c r="H20" s="28">
        <f t="shared" si="0"/>
        <v>9.7620507125808729</v>
      </c>
      <c r="I20" s="27">
        <f t="shared" si="4"/>
        <v>3.853651976458794</v>
      </c>
      <c r="J20" s="28">
        <f t="shared" si="1"/>
        <v>1.9453663152956324</v>
      </c>
      <c r="K20" s="27">
        <f t="shared" si="2"/>
        <v>1.8637365961818038</v>
      </c>
      <c r="L20" s="18"/>
    </row>
    <row r="21" spans="1:12">
      <c r="A21" s="16"/>
      <c r="B21" s="11" t="str">
        <f>+'[4]Población Bogotá'!J109</f>
        <v>Cúcuta</v>
      </c>
      <c r="C21" s="53">
        <f>+'[4]Población Bogotá'!K109</f>
        <v>300.89733333333334</v>
      </c>
      <c r="D21" s="53">
        <f>+'[4]Población Bogotá'!L109</f>
        <v>310.80166666666668</v>
      </c>
      <c r="E21" s="53">
        <f>+'[4]Población Bogotá'!M109</f>
        <v>307.16633333333334</v>
      </c>
      <c r="F21" s="53">
        <f>+'[4]Población Bogotá'!N109</f>
        <v>319.26766666666668</v>
      </c>
      <c r="G21" s="54">
        <f>+'[4]Población Bogotá'!O109</f>
        <v>330.73633333333333</v>
      </c>
      <c r="H21" s="28">
        <f t="shared" si="0"/>
        <v>3.5921791850725082</v>
      </c>
      <c r="I21" s="27">
        <f t="shared" si="4"/>
        <v>3.9396678672467322</v>
      </c>
      <c r="J21" s="28">
        <f t="shared" si="1"/>
        <v>1.638256309429698</v>
      </c>
      <c r="K21" s="27">
        <f t="shared" si="2"/>
        <v>1.6629922835871822</v>
      </c>
      <c r="L21" s="18"/>
    </row>
    <row r="22" spans="1:12">
      <c r="A22" s="16"/>
      <c r="B22" s="11" t="str">
        <f>+'[4]Población Bogotá'!J110</f>
        <v>Pereira</v>
      </c>
      <c r="C22" s="53">
        <f>+'[4]Población Bogotá'!K110</f>
        <v>225.90633333333335</v>
      </c>
      <c r="D22" s="53">
        <f>+'[4]Población Bogotá'!L110</f>
        <v>234.19466666666665</v>
      </c>
      <c r="E22" s="53">
        <f>+'[4]Población Bogotá'!M110</f>
        <v>239.77966666666666</v>
      </c>
      <c r="F22" s="53">
        <f>+'[4]Población Bogotá'!N110</f>
        <v>259.05900000000003</v>
      </c>
      <c r="G22" s="54">
        <f>+'[4]Población Bogotá'!O110</f>
        <v>265.8966666666667</v>
      </c>
      <c r="H22" s="28">
        <f t="shared" si="0"/>
        <v>2.6394244811670964</v>
      </c>
      <c r="I22" s="27">
        <f t="shared" si="4"/>
        <v>8.040437123525912</v>
      </c>
      <c r="J22" s="28">
        <f t="shared" si="1"/>
        <v>1.3170820618125574</v>
      </c>
      <c r="K22" s="27">
        <f t="shared" si="2"/>
        <v>1.3493791040343741</v>
      </c>
      <c r="L22" s="18"/>
    </row>
    <row r="23" spans="1:12">
      <c r="A23" s="16"/>
      <c r="B23" s="11" t="str">
        <f>+'[4]Población Bogotá'!J111</f>
        <v>Ibagué</v>
      </c>
      <c r="C23" s="53">
        <f>+'[4]Población Bogotá'!K111</f>
        <v>209.28466666666668</v>
      </c>
      <c r="D23" s="53">
        <f>+'[4]Población Bogotá'!L111</f>
        <v>211.78633333333335</v>
      </c>
      <c r="E23" s="53">
        <f>+'[4]Población Bogotá'!M111</f>
        <v>214.55666666666664</v>
      </c>
      <c r="F23" s="53">
        <f>+'[4]Población Bogotá'!N111</f>
        <v>219.48433333333332</v>
      </c>
      <c r="G23" s="54">
        <f>+'[4]Población Bogotá'!O111</f>
        <v>230.41366666666667</v>
      </c>
      <c r="H23" s="28">
        <f t="shared" si="0"/>
        <v>4.9795505525831008</v>
      </c>
      <c r="I23" s="27">
        <f t="shared" si="4"/>
        <v>2.2966737613994814</v>
      </c>
      <c r="J23" s="28">
        <f t="shared" si="1"/>
        <v>1.1413219690473415</v>
      </c>
      <c r="K23" s="27">
        <f t="shared" si="2"/>
        <v>1.1432437130650361</v>
      </c>
      <c r="L23" s="18"/>
    </row>
    <row r="24" spans="1:12">
      <c r="A24" s="16"/>
      <c r="B24" s="11" t="str">
        <f>+'[4]Población Bogotá'!J112</f>
        <v>Villavicencio</v>
      </c>
      <c r="C24" s="53">
        <f>+'[4]Población Bogotá'!K112</f>
        <v>169.31666666666666</v>
      </c>
      <c r="D24" s="53">
        <f>+'[4]Población Bogotá'!L112</f>
        <v>168.75333333333333</v>
      </c>
      <c r="E24" s="53">
        <f>+'[4]Población Bogotá'!M112</f>
        <v>183.029</v>
      </c>
      <c r="F24" s="53">
        <f>+'[4]Población Bogotá'!N112</f>
        <v>179.77666666666664</v>
      </c>
      <c r="G24" s="54">
        <f>+'[4]Población Bogotá'!O112</f>
        <v>192.82966666666667</v>
      </c>
      <c r="H24" s="28">
        <f t="shared" si="0"/>
        <v>7.260675282294704</v>
      </c>
      <c r="I24" s="27">
        <f t="shared" si="4"/>
        <v>-1.7769497365627052</v>
      </c>
      <c r="J24" s="28">
        <f t="shared" si="1"/>
        <v>0.95515486574469333</v>
      </c>
      <c r="K24" s="27">
        <f t="shared" si="2"/>
        <v>0.93641555550261868</v>
      </c>
      <c r="L24" s="18"/>
    </row>
    <row r="25" spans="1:12">
      <c r="A25" s="16"/>
      <c r="B25" s="11" t="str">
        <f>+'[4]Población Bogotá'!J113</f>
        <v>Santa Marta</v>
      </c>
      <c r="C25" s="53">
        <f>+'[4]Población Bogotá'!K113</f>
        <v>144.51766666666666</v>
      </c>
      <c r="D25" s="53">
        <f>+'[4]Población Bogotá'!L113</f>
        <v>161.29933333333335</v>
      </c>
      <c r="E25" s="53">
        <f>+'[4]Población Bogotá'!M113</f>
        <v>170.00433333333334</v>
      </c>
      <c r="F25" s="53">
        <f>+'[4]Población Bogotá'!N113</f>
        <v>169.90733333333333</v>
      </c>
      <c r="G25" s="54">
        <f>+'[4]Población Bogotá'!O113</f>
        <v>182.102</v>
      </c>
      <c r="H25" s="28">
        <f t="shared" si="0"/>
        <v>7.1772456358564218</v>
      </c>
      <c r="I25" s="27">
        <f t="shared" si="4"/>
        <v>-5.7057369125890212E-2</v>
      </c>
      <c r="J25" s="28">
        <f t="shared" si="1"/>
        <v>0.90201686477274501</v>
      </c>
      <c r="K25" s="27">
        <f t="shared" si="2"/>
        <v>0.88500845453044674</v>
      </c>
      <c r="L25" s="18"/>
    </row>
    <row r="26" spans="1:12">
      <c r="A26" s="16"/>
      <c r="B26" s="11" t="str">
        <f>+'[4]Población Bogotá'!J114</f>
        <v>Manizales</v>
      </c>
      <c r="C26" s="53">
        <f>+'[4]Población Bogotá'!K114</f>
        <v>160.14500000000001</v>
      </c>
      <c r="D26" s="53">
        <f>+'[4]Población Bogotá'!L114</f>
        <v>156.34633333333332</v>
      </c>
      <c r="E26" s="53">
        <f>+'[4]Población Bogotá'!M114</f>
        <v>159.59400000000002</v>
      </c>
      <c r="F26" s="53">
        <f>+'[4]Población Bogotá'!N114</f>
        <v>165.28133333333335</v>
      </c>
      <c r="G26" s="54">
        <f>+'[4]Población Bogotá'!O114</f>
        <v>169.95733333333334</v>
      </c>
      <c r="H26" s="28">
        <f t="shared" si="0"/>
        <v>2.8291156089415237</v>
      </c>
      <c r="I26" s="27">
        <f t="shared" si="4"/>
        <v>3.5636260343956172</v>
      </c>
      <c r="J26" s="28">
        <f t="shared" si="1"/>
        <v>0.84185995188668805</v>
      </c>
      <c r="K26" s="27">
        <f t="shared" si="2"/>
        <v>0.86091267814258543</v>
      </c>
      <c r="L26" s="18"/>
    </row>
    <row r="27" spans="1:12">
      <c r="A27" s="16"/>
      <c r="B27" s="11" t="str">
        <f>+'[4]Población Bogotá'!J115</f>
        <v>Pasto</v>
      </c>
      <c r="C27" s="53">
        <f>+'[4]Población Bogotá'!K115</f>
        <v>137.00533333333334</v>
      </c>
      <c r="D27" s="53">
        <f>+'[4]Población Bogotá'!L115</f>
        <v>136.14466666666667</v>
      </c>
      <c r="E27" s="53">
        <f>+'[4]Población Bogotá'!M115</f>
        <v>150.76166666666668</v>
      </c>
      <c r="F27" s="53">
        <f>+'[4]Población Bogotá'!N115</f>
        <v>153.87733333333335</v>
      </c>
      <c r="G27" s="54">
        <f>+'[4]Población Bogotá'!O115</f>
        <v>161.95466666666667</v>
      </c>
      <c r="H27" s="28">
        <f t="shared" si="0"/>
        <v>5.2492028282268066</v>
      </c>
      <c r="I27" s="27">
        <f t="shared" si="4"/>
        <v>2.0666172877720879</v>
      </c>
      <c r="J27" s="28">
        <f t="shared" si="1"/>
        <v>0.80221985844187127</v>
      </c>
      <c r="K27" s="27">
        <f t="shared" si="2"/>
        <v>0.80151184936455433</v>
      </c>
      <c r="L27" s="18"/>
    </row>
    <row r="28" spans="1:12">
      <c r="A28" s="16"/>
      <c r="B28" s="11" t="str">
        <f>+'[4]Población Bogotá'!J116</f>
        <v>Valledupar</v>
      </c>
      <c r="C28" s="53">
        <f>+'[4]Población Bogotá'!K116</f>
        <v>110.14766666666667</v>
      </c>
      <c r="D28" s="53">
        <f>+'[4]Población Bogotá'!L116</f>
        <v>127.58233333333332</v>
      </c>
      <c r="E28" s="53">
        <f>+'[4]Población Bogotá'!M116</f>
        <v>139.99033333333333</v>
      </c>
      <c r="F28" s="53">
        <f>+'[4]Población Bogotá'!N116</f>
        <v>137.798</v>
      </c>
      <c r="G28" s="54">
        <f>+'[4]Población Bogotá'!O116</f>
        <v>148.65366666666668</v>
      </c>
      <c r="H28" s="28">
        <f t="shared" si="0"/>
        <v>7.8779566224957298</v>
      </c>
      <c r="I28" s="27">
        <f t="shared" si="4"/>
        <v>-1.5660605137021277</v>
      </c>
      <c r="J28" s="28">
        <f t="shared" si="1"/>
        <v>0.73633520962778765</v>
      </c>
      <c r="K28" s="27">
        <f t="shared" si="2"/>
        <v>0.71775827814408544</v>
      </c>
      <c r="L28" s="18"/>
    </row>
    <row r="29" spans="1:12">
      <c r="A29" s="16"/>
      <c r="B29" s="11" t="str">
        <f>+'[4]Población Bogotá'!J117</f>
        <v>Montería</v>
      </c>
      <c r="C29" s="53">
        <f>+'[4]Población Bogotá'!K117</f>
        <v>129.10333333333332</v>
      </c>
      <c r="D29" s="53">
        <f>+'[4]Población Bogotá'!L117</f>
        <v>132.86766666666668</v>
      </c>
      <c r="E29" s="53">
        <f>+'[4]Población Bogotá'!M117</f>
        <v>128.74566666666666</v>
      </c>
      <c r="F29" s="53">
        <f>+'[4]Población Bogotá'!N117</f>
        <v>141.88733333333332</v>
      </c>
      <c r="G29" s="54">
        <f>+'[4]Población Bogotá'!O117</f>
        <v>147.90566666666666</v>
      </c>
      <c r="H29" s="28">
        <f t="shared" si="0"/>
        <v>4.2416283342182393</v>
      </c>
      <c r="I29" s="27">
        <f t="shared" si="4"/>
        <v>10.207463293262942</v>
      </c>
      <c r="J29" s="28">
        <f t="shared" si="1"/>
        <v>0.73263009592859685</v>
      </c>
      <c r="K29" s="27">
        <f t="shared" si="2"/>
        <v>0.73905868055987189</v>
      </c>
      <c r="L29" s="18"/>
    </row>
    <row r="30" spans="1:12">
      <c r="A30" s="16"/>
      <c r="B30" s="11" t="str">
        <f>+'[4]Población Bogotá'!J118</f>
        <v>Neiva</v>
      </c>
      <c r="C30" s="53">
        <f>+'[4]Población Bogotá'!K118</f>
        <v>132.45599999999999</v>
      </c>
      <c r="D30" s="53">
        <f>+'[4]Población Bogotá'!L118</f>
        <v>127.004</v>
      </c>
      <c r="E30" s="53">
        <f>+'[4]Población Bogotá'!M118</f>
        <v>133.97566666666668</v>
      </c>
      <c r="F30" s="53">
        <f>+'[4]Población Bogotá'!N118</f>
        <v>138.92333333333332</v>
      </c>
      <c r="G30" s="54">
        <f>+'[4]Población Bogotá'!O118</f>
        <v>144.477</v>
      </c>
      <c r="H30" s="28">
        <f t="shared" si="0"/>
        <v>3.9976485831513919</v>
      </c>
      <c r="I30" s="27">
        <f t="shared" si="4"/>
        <v>3.6929591692023367</v>
      </c>
      <c r="J30" s="28">
        <f t="shared" si="1"/>
        <v>0.71564667368711976</v>
      </c>
      <c r="K30" s="27">
        <f t="shared" si="2"/>
        <v>0.72361988219981532</v>
      </c>
      <c r="L30" s="18"/>
    </row>
    <row r="31" spans="1:12">
      <c r="A31" s="16"/>
      <c r="B31" s="11" t="str">
        <f>+'[4]Población Bogotá'!J119</f>
        <v>Armenia</v>
      </c>
      <c r="C31" s="53">
        <f>+'[4]Población Bogotá'!K119</f>
        <v>105.976</v>
      </c>
      <c r="D31" s="53">
        <f>+'[4]Población Bogotá'!L119</f>
        <v>99.084666666666649</v>
      </c>
      <c r="E31" s="53">
        <f>+'[4]Población Bogotá'!M119</f>
        <v>110.26766666666667</v>
      </c>
      <c r="F31" s="53">
        <f>+'[4]Población Bogotá'!N119</f>
        <v>109.863</v>
      </c>
      <c r="G31" s="54">
        <f>+'[4]Población Bogotá'!O119</f>
        <v>122.67766666666667</v>
      </c>
      <c r="H31" s="28">
        <f t="shared" si="0"/>
        <v>11.664224230784392</v>
      </c>
      <c r="I31" s="27">
        <f t="shared" si="4"/>
        <v>-0.36698578912525148</v>
      </c>
      <c r="J31" s="28">
        <f t="shared" si="1"/>
        <v>0.60766671571043995</v>
      </c>
      <c r="K31" s="27">
        <f t="shared" si="2"/>
        <v>0.57225124974051633</v>
      </c>
      <c r="L31" s="18"/>
    </row>
    <row r="32" spans="1:12">
      <c r="A32" s="16"/>
      <c r="B32" s="11" t="str">
        <f>+'[4]Población Bogotá'!J120</f>
        <v>Sincelejo</v>
      </c>
      <c r="C32" s="53">
        <f>+'[4]Población Bogotá'!K120</f>
        <v>92.100666666666669</v>
      </c>
      <c r="D32" s="53">
        <f>+'[4]Población Bogotá'!L120</f>
        <v>89.314000000000007</v>
      </c>
      <c r="E32" s="53">
        <f>+'[4]Población Bogotá'!M120</f>
        <v>90.840333333333319</v>
      </c>
      <c r="F32" s="53">
        <f>+'[4]Población Bogotá'!N120</f>
        <v>102.62733333333334</v>
      </c>
      <c r="G32" s="54">
        <f>+'[4]Población Bogotá'!O120</f>
        <v>107.32233333333333</v>
      </c>
      <c r="H32" s="28">
        <f t="shared" si="0"/>
        <v>4.5748046329437742</v>
      </c>
      <c r="I32" s="27">
        <f t="shared" si="4"/>
        <v>12.975513813614391</v>
      </c>
      <c r="J32" s="28">
        <f t="shared" si="1"/>
        <v>0.5316062131850765</v>
      </c>
      <c r="K32" s="27">
        <f t="shared" si="2"/>
        <v>0.534562316317018</v>
      </c>
      <c r="L32" s="18"/>
    </row>
    <row r="33" spans="1:14">
      <c r="A33" s="16"/>
      <c r="B33" s="11" t="str">
        <f>+'[4]Población Bogotá'!J121</f>
        <v>Popayán</v>
      </c>
      <c r="C33" s="53">
        <f>+'[4]Población Bogotá'!K121</f>
        <v>90.289666666666662</v>
      </c>
      <c r="D33" s="53">
        <f>+'[4]Población Bogotá'!L121</f>
        <v>86.198333333333338</v>
      </c>
      <c r="E33" s="53">
        <f>+'[4]Población Bogotá'!M121</f>
        <v>91.595666666666673</v>
      </c>
      <c r="F33" s="53">
        <f>+'[4]Población Bogotá'!N121</f>
        <v>92.045000000000002</v>
      </c>
      <c r="G33" s="54">
        <f>+'[4]Población Bogotá'!O121</f>
        <v>96.668999999999997</v>
      </c>
      <c r="H33" s="28">
        <f t="shared" si="0"/>
        <v>5.0236297463197355</v>
      </c>
      <c r="I33" s="27">
        <f t="shared" si="4"/>
        <v>0.49056178057913513</v>
      </c>
      <c r="J33" s="28">
        <f t="shared" si="1"/>
        <v>0.4788364120147855</v>
      </c>
      <c r="K33" s="27">
        <f t="shared" si="2"/>
        <v>0.4794413613533749</v>
      </c>
      <c r="L33" s="18"/>
    </row>
    <row r="34" spans="1:14">
      <c r="A34" s="16"/>
      <c r="B34" s="11" t="str">
        <f>+'[4]Población Bogotá'!J122</f>
        <v>Riohacha</v>
      </c>
      <c r="C34" s="53">
        <f>+'[4]Población Bogotá'!K122</f>
        <v>50.455333333333328</v>
      </c>
      <c r="D34" s="53">
        <f>+'[4]Población Bogotá'!L122</f>
        <v>56.530666666666669</v>
      </c>
      <c r="E34" s="53">
        <f>+'[4]Población Bogotá'!M122</f>
        <v>65.651666666666657</v>
      </c>
      <c r="F34" s="53">
        <f>+'[4]Población Bogotá'!N122</f>
        <v>73.397666666666666</v>
      </c>
      <c r="G34" s="54">
        <f>+'[4]Población Bogotá'!O122</f>
        <v>73.784666666666666</v>
      </c>
      <c r="H34" s="28">
        <f t="shared" si="0"/>
        <v>0.52726471777031492</v>
      </c>
      <c r="I34" s="27">
        <f t="shared" si="4"/>
        <v>11.798634205783065</v>
      </c>
      <c r="J34" s="28">
        <f t="shared" si="1"/>
        <v>0.36548205783005527</v>
      </c>
      <c r="K34" s="27">
        <f t="shared" si="2"/>
        <v>0.38231166523795851</v>
      </c>
      <c r="L34" s="18"/>
    </row>
    <row r="35" spans="1:14">
      <c r="A35" s="16"/>
      <c r="B35" s="11" t="str">
        <f>+'[4]Población Bogotá'!J123</f>
        <v>Tunja</v>
      </c>
      <c r="C35" s="53">
        <f>+'[4]Población Bogotá'!K123</f>
        <v>59.744000000000007</v>
      </c>
      <c r="D35" s="53">
        <f>+'[4]Población Bogotá'!L123</f>
        <v>65.175333333333342</v>
      </c>
      <c r="E35" s="53">
        <f>+'[4]Población Bogotá'!M123</f>
        <v>66.504333333333349</v>
      </c>
      <c r="F35" s="53">
        <f>+'[4]Población Bogotá'!N123</f>
        <v>68.786333333333332</v>
      </c>
      <c r="G35" s="54">
        <f>+'[4]Población Bogotá'!O123</f>
        <v>72.590333333333334</v>
      </c>
      <c r="H35" s="28">
        <f t="shared" si="0"/>
        <v>5.5301682989353562</v>
      </c>
      <c r="I35" s="27">
        <f t="shared" si="4"/>
        <v>3.4313553502778982</v>
      </c>
      <c r="J35" s="28">
        <f t="shared" si="1"/>
        <v>0.35956609420073266</v>
      </c>
      <c r="K35" s="27">
        <f t="shared" si="2"/>
        <v>0.35829228416361952</v>
      </c>
      <c r="L35" s="18"/>
    </row>
    <row r="36" spans="1:14">
      <c r="A36" s="16"/>
      <c r="B36" s="11" t="str">
        <f>+'[4]Población Bogotá'!J124</f>
        <v>Florencia</v>
      </c>
      <c r="C36" s="53">
        <f>+'[4]Población Bogotá'!K124</f>
        <v>46.233000000000004</v>
      </c>
      <c r="D36" s="53">
        <f>+'[4]Población Bogotá'!L124</f>
        <v>46.338999999999999</v>
      </c>
      <c r="E36" s="53">
        <f>+'[4]Población Bogotá'!M124</f>
        <v>49.350333333333339</v>
      </c>
      <c r="F36" s="53">
        <f>+'[4]Población Bogotá'!N124</f>
        <v>52.157999999999994</v>
      </c>
      <c r="G36" s="54">
        <f>+'[4]Población Bogotá'!O124</f>
        <v>55.921666666666674</v>
      </c>
      <c r="H36" s="28">
        <f t="shared" si="0"/>
        <v>7.2158952925086783</v>
      </c>
      <c r="I36" s="27">
        <f t="shared" si="4"/>
        <v>5.6892557294445645</v>
      </c>
      <c r="J36" s="28">
        <f t="shared" si="1"/>
        <v>0.27700017813935701</v>
      </c>
      <c r="K36" s="27">
        <f t="shared" si="2"/>
        <v>0.27167909745743196</v>
      </c>
      <c r="L36" s="18"/>
    </row>
    <row r="37" spans="1:14">
      <c r="A37" s="16"/>
      <c r="B37" s="11" t="str">
        <f>+'[4]Población Bogotá'!J125</f>
        <v>Quibdó</v>
      </c>
      <c r="C37" s="53">
        <f>+'[4]Población Bogotá'!K125</f>
        <v>26.912666666666667</v>
      </c>
      <c r="D37" s="53">
        <f>+'[4]Población Bogotá'!L125</f>
        <v>31.675999999999998</v>
      </c>
      <c r="E37" s="53">
        <f>+'[4]Población Bogotá'!M125</f>
        <v>32.896333333333331</v>
      </c>
      <c r="F37" s="53">
        <f>+'[4]Población Bogotá'!N125</f>
        <v>35.173666666666662</v>
      </c>
      <c r="G37" s="54">
        <f>+'[4]Población Bogotá'!O125</f>
        <v>35.075333333333333</v>
      </c>
      <c r="H37" s="28">
        <f t="shared" si="0"/>
        <v>-0.27956520503026328</v>
      </c>
      <c r="I37" s="27">
        <f t="shared" si="4"/>
        <v>6.9227573488433336</v>
      </c>
      <c r="J37" s="28">
        <f t="shared" si="1"/>
        <v>0.17374077277675307</v>
      </c>
      <c r="K37" s="27">
        <f t="shared" si="2"/>
        <v>0.18321158814119709</v>
      </c>
      <c r="L37" s="18"/>
    </row>
    <row r="38" spans="1:14">
      <c r="A38" s="16"/>
      <c r="B38" s="11" t="str">
        <f>+'[4]Población Bogotá'!J126</f>
        <v>San Andrés</v>
      </c>
      <c r="C38" s="53">
        <f>+'[4]Población Bogotá'!K126</f>
        <v>22.653333333333336</v>
      </c>
      <c r="D38" s="53">
        <f>+'[4]Población Bogotá'!L126</f>
        <v>23.445666666666668</v>
      </c>
      <c r="E38" s="53">
        <f>+'[4]Población Bogotá'!M126</f>
        <v>23.015000000000001</v>
      </c>
      <c r="F38" s="53">
        <f>+'[4]Población Bogotá'!N126</f>
        <v>23.620999999999999</v>
      </c>
      <c r="G38" s="54">
        <f>+'[4]Población Bogotá'!O126</f>
        <v>0</v>
      </c>
      <c r="H38" s="28" t="str">
        <f t="shared" si="0"/>
        <v/>
      </c>
      <c r="I38" s="27" t="str">
        <f t="shared" si="4"/>
        <v/>
      </c>
      <c r="J38" s="28" t="str">
        <f t="shared" si="1"/>
        <v/>
      </c>
      <c r="K38" s="27">
        <f t="shared" si="2"/>
        <v>0.12303638868518733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67" t="str">
        <f>+Índice!B49</f>
        <v>Fuente: Departamento Administrativo Nacional de Estadística, Gran Encuesta Integrada de Hogares (GEIH) Abril 2012.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91"/>
      <c r="B52" s="92"/>
      <c r="C52" s="91"/>
      <c r="D52" s="91"/>
      <c r="E52" s="91"/>
      <c r="F52" s="91"/>
      <c r="G52" s="91"/>
      <c r="H52" s="91"/>
      <c r="I52" s="91"/>
      <c r="J52" s="91"/>
      <c r="K52" s="91"/>
      <c r="L52" s="9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 published="0" codeName="Hoja21">
    <tabColor rgb="FF53722D"/>
  </sheetPr>
  <dimension ref="A1:O52"/>
  <sheetViews>
    <sheetView zoomScaleNormal="100" zoomScaleSheetLayoutView="100" workbookViewId="0">
      <pane ySplit="11" topLeftCell="A45" activePane="bottomLeft" state="frozen"/>
      <selection activeCell="G19" sqref="G19"/>
      <selection pane="bottomLeft" activeCell="H19" sqref="H19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69" t="s">
        <v>8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61"/>
      <c r="C8" s="167" t="s">
        <v>173</v>
      </c>
      <c r="D8" s="167"/>
      <c r="E8" s="167"/>
      <c r="F8" s="167"/>
      <c r="G8" s="167"/>
      <c r="H8" s="167"/>
      <c r="I8" s="167"/>
      <c r="J8" s="167"/>
      <c r="K8" s="167"/>
      <c r="L8" s="18"/>
    </row>
    <row r="9" spans="1:15">
      <c r="A9" s="16"/>
      <c r="B9" s="10"/>
      <c r="C9" s="90"/>
      <c r="D9" s="90"/>
      <c r="E9" s="90"/>
      <c r="F9" s="90"/>
      <c r="G9" s="90"/>
      <c r="H9" s="10"/>
      <c r="I9" s="10"/>
      <c r="J9" s="10"/>
      <c r="K9" s="10"/>
      <c r="L9" s="18"/>
    </row>
    <row r="10" spans="1:15" ht="15.75" customHeight="1">
      <c r="A10" s="16"/>
      <c r="B10" s="11"/>
      <c r="C10" s="168" t="s">
        <v>1</v>
      </c>
      <c r="D10" s="168"/>
      <c r="E10" s="168"/>
      <c r="F10" s="168"/>
      <c r="G10" s="168"/>
      <c r="H10" s="170" t="s">
        <v>163</v>
      </c>
      <c r="I10" s="170" t="s">
        <v>110</v>
      </c>
      <c r="J10" s="170" t="s">
        <v>164</v>
      </c>
      <c r="K10" s="170" t="s">
        <v>109</v>
      </c>
      <c r="L10" s="18"/>
    </row>
    <row r="11" spans="1:15">
      <c r="A11" s="16"/>
      <c r="B11" s="11"/>
      <c r="C11" s="156">
        <f>+'Población total'!C11</f>
        <v>2008</v>
      </c>
      <c r="D11" s="156">
        <f>+'Población total'!D11</f>
        <v>2009</v>
      </c>
      <c r="E11" s="156">
        <f>+'Población total'!E11</f>
        <v>2010</v>
      </c>
      <c r="F11" s="156">
        <f>+'Población total'!F11</f>
        <v>2011</v>
      </c>
      <c r="G11" s="156">
        <f>+'Población total'!G11</f>
        <v>2012</v>
      </c>
      <c r="H11" s="170"/>
      <c r="I11" s="170"/>
      <c r="J11" s="170"/>
      <c r="K11" s="170"/>
      <c r="L11" s="18"/>
      <c r="O11" s="76"/>
    </row>
    <row r="12" spans="1:15" ht="12" customHeight="1">
      <c r="A12" s="16"/>
      <c r="B12" s="11"/>
      <c r="C12" s="90"/>
      <c r="D12" s="90"/>
      <c r="E12" s="90"/>
      <c r="F12" s="90"/>
      <c r="G12" s="90"/>
      <c r="H12" s="90"/>
      <c r="I12" s="90"/>
      <c r="J12" s="90"/>
      <c r="K12" s="90"/>
      <c r="L12" s="18"/>
    </row>
    <row r="13" spans="1:15">
      <c r="A13" s="16"/>
      <c r="B13" s="12" t="str">
        <f>+'[4]Población Bogotá'!J134</f>
        <v>Colombia</v>
      </c>
      <c r="C13" s="26">
        <f>+'[4]Población Bogotá'!K134</f>
        <v>2375.3983333333331</v>
      </c>
      <c r="D13" s="26">
        <f>+'[4]Población Bogotá'!L134</f>
        <v>2610.0853333333334</v>
      </c>
      <c r="E13" s="26">
        <f>+'[4]Población Bogotá'!M134</f>
        <v>2782.107</v>
      </c>
      <c r="F13" s="26">
        <f>+'[4]Población Bogotá'!N134</f>
        <v>2717.5259999999998</v>
      </c>
      <c r="G13" s="26">
        <f>+'[4]Población Bogotá'!O134</f>
        <v>2640.9839999999999</v>
      </c>
      <c r="H13" s="28">
        <f t="shared" ref="H13:H38" si="0">IF(OR(OR(G13=0,F13=0),G13=""),"",(G13/F13-1)*100)</f>
        <v>-2.816605986474463</v>
      </c>
      <c r="I13" s="27">
        <f>IF(OR(OR(G13=0,F13=0),F13=""),"",(F13/E13-1)*100)</f>
        <v>-2.3212982103132718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</v>
      </c>
      <c r="C14" s="25">
        <f>C13-SUM(C15:C38)</f>
        <v>1026.7776666666664</v>
      </c>
      <c r="D14" s="25">
        <f t="shared" ref="D14:G14" si="3">D13-SUM(D15:D38)</f>
        <v>1051.7116666666673</v>
      </c>
      <c r="E14" s="25">
        <f t="shared" si="3"/>
        <v>1199.112333333333</v>
      </c>
      <c r="F14" s="25">
        <f t="shared" si="3"/>
        <v>1116.376666666667</v>
      </c>
      <c r="G14" s="26">
        <f t="shared" si="3"/>
        <v>1124.4716666666661</v>
      </c>
      <c r="H14" s="28">
        <f t="shared" si="0"/>
        <v>0.72511368624081918</v>
      </c>
      <c r="I14" s="27">
        <f>IF(OR(OR(G14=0,F14=0),F14=""),"",(F14/E14-1)*100)</f>
        <v>-6.8997427819522672</v>
      </c>
      <c r="J14" s="28">
        <f t="shared" si="1"/>
        <v>42.577753847303356</v>
      </c>
      <c r="K14" s="27">
        <f t="shared" si="2"/>
        <v>41.080625048910925</v>
      </c>
      <c r="L14" s="18"/>
    </row>
    <row r="15" spans="1:15">
      <c r="A15" s="16"/>
      <c r="B15" s="12" t="str">
        <f>+'[4]Población Bogotá'!J135</f>
        <v>Bogotá</v>
      </c>
      <c r="C15" s="99">
        <f>+'[4]Población Bogotá'!K135</f>
        <v>418.31700000000001</v>
      </c>
      <c r="D15" s="99">
        <f>+'[4]Población Bogotá'!L135</f>
        <v>470.36899999999997</v>
      </c>
      <c r="E15" s="99">
        <f>+'[4]Población Bogotá'!M135</f>
        <v>504.76399999999995</v>
      </c>
      <c r="F15" s="99">
        <f>+'[4]Población Bogotá'!N135</f>
        <v>488.69866666666667</v>
      </c>
      <c r="G15" s="99">
        <f>+'[4]Población Bogotá'!O135</f>
        <v>463.77066666666661</v>
      </c>
      <c r="H15" s="48">
        <f t="shared" si="0"/>
        <v>-5.1008938023158201</v>
      </c>
      <c r="I15" s="34">
        <f t="shared" ref="I15:I38" si="4">IF(OR(OR(G15=0,F15=0),F15=""),"",(F15/E15-1)*100)</f>
        <v>-3.1827415056012831</v>
      </c>
      <c r="J15" s="48">
        <f t="shared" si="1"/>
        <v>17.560525420323131</v>
      </c>
      <c r="K15" s="34">
        <f t="shared" si="2"/>
        <v>17.983219541107122</v>
      </c>
      <c r="L15" s="18"/>
      <c r="N15" s="23" t="s">
        <v>2</v>
      </c>
      <c r="O15" s="32">
        <f>J15</f>
        <v>17.560525420323131</v>
      </c>
    </row>
    <row r="16" spans="1:15">
      <c r="A16" s="16"/>
      <c r="B16" s="11" t="str">
        <f>+'[4]Población Bogotá'!J136</f>
        <v>Medellín</v>
      </c>
      <c r="C16" s="53">
        <f>+'[4]Población Bogotá'!K136</f>
        <v>233.36433333333332</v>
      </c>
      <c r="D16" s="53">
        <f>+'[4]Población Bogotá'!L136</f>
        <v>307.78433333333334</v>
      </c>
      <c r="E16" s="53">
        <f>+'[4]Población Bogotá'!M136</f>
        <v>265.17099999999999</v>
      </c>
      <c r="F16" s="53">
        <f>+'[4]Población Bogotá'!N136</f>
        <v>243.59666666666666</v>
      </c>
      <c r="G16" s="54">
        <f>+'[4]Población Bogotá'!O136</f>
        <v>250.55500000000001</v>
      </c>
      <c r="H16" s="28">
        <f t="shared" si="0"/>
        <v>2.8564977626951649</v>
      </c>
      <c r="I16" s="27">
        <f t="shared" si="4"/>
        <v>-8.1360078339385957</v>
      </c>
      <c r="J16" s="28">
        <f t="shared" si="1"/>
        <v>9.4871835649136838</v>
      </c>
      <c r="K16" s="27">
        <f t="shared" si="2"/>
        <v>8.9639130100932505</v>
      </c>
      <c r="L16" s="18"/>
      <c r="N16" s="23" t="s">
        <v>12</v>
      </c>
      <c r="O16" s="32">
        <f>100-O15</f>
        <v>82.439474579676869</v>
      </c>
    </row>
    <row r="17" spans="1:12">
      <c r="A17" s="16"/>
      <c r="B17" s="11" t="str">
        <f>+'[4]Población Bogotá'!J137</f>
        <v>Cali</v>
      </c>
      <c r="C17" s="53">
        <f>+'[4]Población Bogotá'!K137</f>
        <v>131.63066666666668</v>
      </c>
      <c r="D17" s="53">
        <f>+'[4]Población Bogotá'!L137</f>
        <v>170.89966666666669</v>
      </c>
      <c r="E17" s="53">
        <f>+'[4]Población Bogotá'!M137</f>
        <v>167.34766666666667</v>
      </c>
      <c r="F17" s="53">
        <f>+'[4]Población Bogotá'!N137</f>
        <v>201.19433333333336</v>
      </c>
      <c r="G17" s="54">
        <f>+'[4]Población Bogotá'!O137</f>
        <v>188.256</v>
      </c>
      <c r="H17" s="28">
        <f t="shared" si="0"/>
        <v>-6.4307642859391496</v>
      </c>
      <c r="I17" s="27">
        <f t="shared" si="4"/>
        <v>20.225359182380799</v>
      </c>
      <c r="J17" s="28">
        <f t="shared" si="1"/>
        <v>7.1282521969084263</v>
      </c>
      <c r="K17" s="27">
        <f t="shared" si="2"/>
        <v>7.4035844857908764</v>
      </c>
      <c r="L17" s="18"/>
    </row>
    <row r="18" spans="1:12">
      <c r="A18" s="16"/>
      <c r="B18" s="11" t="str">
        <f>+'[4]Población Bogotá'!J138</f>
        <v>Cúcuta</v>
      </c>
      <c r="C18" s="53">
        <f>+'[4]Población Bogotá'!K138</f>
        <v>36.843333333333334</v>
      </c>
      <c r="D18" s="53">
        <f>+'[4]Población Bogotá'!L138</f>
        <v>45.531666666666666</v>
      </c>
      <c r="E18" s="53">
        <f>+'[4]Población Bogotá'!M138</f>
        <v>61.027999999999999</v>
      </c>
      <c r="F18" s="53">
        <f>+'[4]Población Bogotá'!N138</f>
        <v>73.632999999999996</v>
      </c>
      <c r="G18" s="54">
        <f>+'[4]Población Bogotá'!O138</f>
        <v>70.811333333333337</v>
      </c>
      <c r="H18" s="28">
        <f t="shared" si="0"/>
        <v>-3.8320680491989445</v>
      </c>
      <c r="I18" s="27">
        <f t="shared" si="4"/>
        <v>20.654453693386632</v>
      </c>
      <c r="J18" s="28">
        <f t="shared" si="1"/>
        <v>2.6812481004554871</v>
      </c>
      <c r="K18" s="27">
        <f t="shared" si="2"/>
        <v>2.7095600925253338</v>
      </c>
      <c r="L18" s="18"/>
    </row>
    <row r="19" spans="1:12">
      <c r="A19" s="16"/>
      <c r="B19" s="11" t="str">
        <f>+'[4]Población Bogotá'!J139</f>
        <v>Bucaramanga</v>
      </c>
      <c r="C19" s="53">
        <f>+'[4]Población Bogotá'!K139</f>
        <v>48.521666666666668</v>
      </c>
      <c r="D19" s="53">
        <f>+'[4]Población Bogotá'!L139</f>
        <v>57.297666666666665</v>
      </c>
      <c r="E19" s="53">
        <f>+'[4]Población Bogotá'!M139</f>
        <v>68.84899999999999</v>
      </c>
      <c r="F19" s="53">
        <f>+'[4]Población Bogotá'!N139</f>
        <v>62.515000000000001</v>
      </c>
      <c r="G19" s="54">
        <f>+'[4]Población Bogotá'!O139</f>
        <v>67.714666666666673</v>
      </c>
      <c r="H19" s="28">
        <f t="shared" si="0"/>
        <v>8.3174704737529748</v>
      </c>
      <c r="I19" s="27">
        <f t="shared" si="4"/>
        <v>-9.1998431349765255</v>
      </c>
      <c r="J19" s="28">
        <f t="shared" si="1"/>
        <v>2.5639938245239908</v>
      </c>
      <c r="K19" s="27">
        <f t="shared" si="2"/>
        <v>2.3004379718906098</v>
      </c>
      <c r="L19" s="18"/>
    </row>
    <row r="20" spans="1:12">
      <c r="A20" s="16"/>
      <c r="B20" s="11" t="str">
        <f>+'[4]Población Bogotá'!J140</f>
        <v>Barranquilla</v>
      </c>
      <c r="C20" s="53">
        <f>+'[4]Población Bogotá'!K140</f>
        <v>82.191666666666677</v>
      </c>
      <c r="D20" s="53">
        <f>+'[4]Población Bogotá'!L140</f>
        <v>83.215000000000003</v>
      </c>
      <c r="E20" s="53">
        <f>+'[4]Población Bogotá'!M140</f>
        <v>73.984999999999999</v>
      </c>
      <c r="F20" s="53">
        <f>+'[4]Población Bogotá'!N140</f>
        <v>73.953666666666663</v>
      </c>
      <c r="G20" s="54">
        <f>+'[4]Población Bogotá'!O140</f>
        <v>60.603000000000002</v>
      </c>
      <c r="H20" s="28">
        <f t="shared" si="0"/>
        <v>-18.052744736569291</v>
      </c>
      <c r="I20" s="27">
        <f t="shared" si="4"/>
        <v>-4.2350926989709325E-2</v>
      </c>
      <c r="J20" s="28">
        <f t="shared" si="1"/>
        <v>2.2947128797448224</v>
      </c>
      <c r="K20" s="27">
        <f t="shared" si="2"/>
        <v>2.7213600409588232</v>
      </c>
      <c r="L20" s="18"/>
    </row>
    <row r="21" spans="1:12">
      <c r="A21" s="16"/>
      <c r="B21" s="11" t="str">
        <f>+'[4]Población Bogotá'!J141</f>
        <v>Pereira</v>
      </c>
      <c r="C21" s="53">
        <f>+'[4]Población Bogotá'!K141</f>
        <v>40.229000000000006</v>
      </c>
      <c r="D21" s="53">
        <f>+'[4]Población Bogotá'!L141</f>
        <v>49.127000000000002</v>
      </c>
      <c r="E21" s="53">
        <f>+'[4]Población Bogotá'!M141</f>
        <v>67.462666666666664</v>
      </c>
      <c r="F21" s="53">
        <f>+'[4]Población Bogotá'!N141</f>
        <v>61.313000000000009</v>
      </c>
      <c r="G21" s="54">
        <f>+'[4]Población Bogotá'!O141</f>
        <v>55.408666666666669</v>
      </c>
      <c r="H21" s="28">
        <f t="shared" si="0"/>
        <v>-9.6298229304280341</v>
      </c>
      <c r="I21" s="27">
        <f t="shared" si="4"/>
        <v>-9.1156590311678336</v>
      </c>
      <c r="J21" s="28">
        <f t="shared" si="1"/>
        <v>2.0980311378890093</v>
      </c>
      <c r="K21" s="27">
        <f t="shared" si="2"/>
        <v>2.2562065643530187</v>
      </c>
      <c r="L21" s="18"/>
    </row>
    <row r="22" spans="1:12">
      <c r="A22" s="16"/>
      <c r="B22" s="11" t="str">
        <f>+'[4]Población Bogotá'!J142</f>
        <v>Ibagué</v>
      </c>
      <c r="C22" s="53">
        <f>+'[4]Población Bogotá'!K142</f>
        <v>52.102666666666664</v>
      </c>
      <c r="D22" s="53">
        <f>+'[4]Población Bogotá'!L142</f>
        <v>52.157999999999994</v>
      </c>
      <c r="E22" s="53">
        <f>+'[4]Población Bogotá'!M142</f>
        <v>45.294666666666664</v>
      </c>
      <c r="F22" s="53">
        <f>+'[4]Población Bogotá'!N142</f>
        <v>53.468333333333334</v>
      </c>
      <c r="G22" s="54">
        <f>+'[4]Población Bogotá'!O142</f>
        <v>46.390999999999998</v>
      </c>
      <c r="H22" s="28">
        <f t="shared" si="0"/>
        <v>-13.236495121723147</v>
      </c>
      <c r="I22" s="27">
        <f t="shared" si="4"/>
        <v>18.045538841953434</v>
      </c>
      <c r="J22" s="28">
        <f t="shared" si="1"/>
        <v>1.7565801231662137</v>
      </c>
      <c r="K22" s="27">
        <f t="shared" si="2"/>
        <v>1.967537139785722</v>
      </c>
      <c r="L22" s="18"/>
    </row>
    <row r="23" spans="1:12">
      <c r="A23" s="16"/>
      <c r="B23" s="11" t="str">
        <f>+'[4]Población Bogotá'!J143</f>
        <v>Cartagena</v>
      </c>
      <c r="C23" s="53">
        <f>+'[4]Población Bogotá'!K143</f>
        <v>46.668666666666667</v>
      </c>
      <c r="D23" s="53">
        <f>+'[4]Población Bogotá'!L143</f>
        <v>51.267666666666663</v>
      </c>
      <c r="E23" s="53">
        <f>+'[4]Población Bogotá'!M143</f>
        <v>49.012333333333338</v>
      </c>
      <c r="F23" s="53">
        <f>+'[4]Población Bogotá'!N143</f>
        <v>49.056666666666665</v>
      </c>
      <c r="G23" s="54">
        <f>+'[4]Población Bogotá'!O143</f>
        <v>45.669000000000004</v>
      </c>
      <c r="H23" s="28">
        <f t="shared" si="0"/>
        <v>-6.9056193517700537</v>
      </c>
      <c r="I23" s="27">
        <f t="shared" si="4"/>
        <v>9.0453423287994994E-2</v>
      </c>
      <c r="J23" s="28">
        <f t="shared" si="1"/>
        <v>1.7292418280459105</v>
      </c>
      <c r="K23" s="27">
        <f t="shared" si="2"/>
        <v>1.805195853385273</v>
      </c>
      <c r="L23" s="18"/>
    </row>
    <row r="24" spans="1:12">
      <c r="A24" s="16"/>
      <c r="B24" s="11" t="str">
        <f>+'[4]Población Bogotá'!J144</f>
        <v>Villavicencio</v>
      </c>
      <c r="C24" s="53">
        <f>+'[4]Población Bogotá'!K144</f>
        <v>24.369666666666664</v>
      </c>
      <c r="D24" s="53">
        <f>+'[4]Población Bogotá'!L144</f>
        <v>24.491666666666664</v>
      </c>
      <c r="E24" s="53">
        <f>+'[4]Población Bogotá'!M144</f>
        <v>25.814000000000004</v>
      </c>
      <c r="F24" s="53">
        <f>+'[4]Población Bogotá'!N144</f>
        <v>30.727</v>
      </c>
      <c r="G24" s="54">
        <f>+'[4]Población Bogotá'!O144</f>
        <v>27.415666666666667</v>
      </c>
      <c r="H24" s="28">
        <f t="shared" si="0"/>
        <v>-10.776624250116617</v>
      </c>
      <c r="I24" s="27">
        <f t="shared" si="4"/>
        <v>19.032308049895398</v>
      </c>
      <c r="J24" s="28">
        <f t="shared" si="1"/>
        <v>1.0380852995196741</v>
      </c>
      <c r="K24" s="27">
        <f t="shared" si="2"/>
        <v>1.1306975535836641</v>
      </c>
      <c r="L24" s="18"/>
    </row>
    <row r="25" spans="1:12">
      <c r="A25" s="16"/>
      <c r="B25" s="11" t="str">
        <f>+'[4]Población Bogotá'!J145</f>
        <v>Manizales</v>
      </c>
      <c r="C25" s="53">
        <f>+'[4]Población Bogotá'!K145</f>
        <v>24.540333333333333</v>
      </c>
      <c r="D25" s="53">
        <f>+'[4]Población Bogotá'!L145</f>
        <v>27.954666666666668</v>
      </c>
      <c r="E25" s="53">
        <f>+'[4]Población Bogotá'!M145</f>
        <v>34.137666666666668</v>
      </c>
      <c r="F25" s="53">
        <f>+'[4]Población Bogotá'!N145</f>
        <v>33.526333333333334</v>
      </c>
      <c r="G25" s="54">
        <f>+'[4]Población Bogotá'!O145</f>
        <v>26.233666666666664</v>
      </c>
      <c r="H25" s="28">
        <f t="shared" si="0"/>
        <v>-21.752055598087082</v>
      </c>
      <c r="I25" s="27">
        <f t="shared" si="4"/>
        <v>-1.7907882788317897</v>
      </c>
      <c r="J25" s="28">
        <f t="shared" si="1"/>
        <v>0.99332925404571426</v>
      </c>
      <c r="K25" s="27">
        <f t="shared" si="2"/>
        <v>1.233707914232774</v>
      </c>
      <c r="L25" s="18"/>
    </row>
    <row r="26" spans="1:12">
      <c r="A26" s="16"/>
      <c r="B26" s="11" t="str">
        <f>+'[4]Población Bogotá'!J146</f>
        <v>Pasto</v>
      </c>
      <c r="C26" s="53">
        <f>+'[4]Población Bogotá'!K146</f>
        <v>23.807666666666666</v>
      </c>
      <c r="D26" s="53">
        <f>+'[4]Población Bogotá'!L146</f>
        <v>26.938333333333333</v>
      </c>
      <c r="E26" s="53">
        <f>+'[4]Población Bogotá'!M146</f>
        <v>31.357333333333333</v>
      </c>
      <c r="F26" s="53">
        <f>+'[4]Población Bogotá'!N146</f>
        <v>29.27</v>
      </c>
      <c r="G26" s="54">
        <f>+'[4]Población Bogotá'!O146</f>
        <v>25.608666666666668</v>
      </c>
      <c r="H26" s="28">
        <f t="shared" si="0"/>
        <v>-12.508825874046225</v>
      </c>
      <c r="I26" s="27">
        <f t="shared" si="4"/>
        <v>-6.6566034526745472</v>
      </c>
      <c r="J26" s="28">
        <f t="shared" si="1"/>
        <v>0.96966383236955123</v>
      </c>
      <c r="K26" s="27">
        <f t="shared" si="2"/>
        <v>1.0770826111691296</v>
      </c>
      <c r="L26" s="18"/>
    </row>
    <row r="27" spans="1:12">
      <c r="A27" s="16"/>
      <c r="B27" s="11" t="str">
        <f>+'[4]Población Bogotá'!J147</f>
        <v>Armenia</v>
      </c>
      <c r="C27" s="53">
        <f>+'[4]Población Bogotá'!K147</f>
        <v>18.576999999999998</v>
      </c>
      <c r="D27" s="53">
        <f>+'[4]Población Bogotá'!L147</f>
        <v>23.028333333333336</v>
      </c>
      <c r="E27" s="53">
        <f>+'[4]Población Bogotá'!M147</f>
        <v>23.683333333333337</v>
      </c>
      <c r="F27" s="53">
        <f>+'[4]Población Bogotá'!N147</f>
        <v>27.035333333333337</v>
      </c>
      <c r="G27" s="54">
        <f>+'[4]Población Bogotá'!O147</f>
        <v>23.135666666666665</v>
      </c>
      <c r="H27" s="28">
        <f t="shared" si="0"/>
        <v>-14.424333588143924</v>
      </c>
      <c r="I27" s="27">
        <f t="shared" si="4"/>
        <v>14.153413089373679</v>
      </c>
      <c r="J27" s="28">
        <f t="shared" si="1"/>
        <v>0.87602449188130882</v>
      </c>
      <c r="K27" s="27">
        <f t="shared" si="2"/>
        <v>0.99485095389458422</v>
      </c>
      <c r="L27" s="18"/>
    </row>
    <row r="28" spans="1:12">
      <c r="A28" s="16"/>
      <c r="B28" s="11" t="str">
        <f>+'[4]Población Bogotá'!J148</f>
        <v>Popayán</v>
      </c>
      <c r="C28" s="53">
        <f>+'[4]Población Bogotá'!K148</f>
        <v>26.006666666666664</v>
      </c>
      <c r="D28" s="53">
        <f>+'[4]Población Bogotá'!L148</f>
        <v>24.799000000000003</v>
      </c>
      <c r="E28" s="53">
        <f>+'[4]Población Bogotá'!M148</f>
        <v>22.895333333333337</v>
      </c>
      <c r="F28" s="53">
        <f>+'[4]Población Bogotá'!N148</f>
        <v>21.411000000000001</v>
      </c>
      <c r="G28" s="54">
        <f>+'[4]Población Bogotá'!O148</f>
        <v>22.409333333333336</v>
      </c>
      <c r="H28" s="28">
        <f t="shared" si="0"/>
        <v>4.6627123129855397</v>
      </c>
      <c r="I28" s="27">
        <f t="shared" si="4"/>
        <v>-6.4831261101243376</v>
      </c>
      <c r="J28" s="28">
        <f t="shared" si="1"/>
        <v>0.84852211650405063</v>
      </c>
      <c r="K28" s="27">
        <f t="shared" si="2"/>
        <v>0.78788574607933837</v>
      </c>
      <c r="L28" s="18"/>
    </row>
    <row r="29" spans="1:12">
      <c r="A29" s="16"/>
      <c r="B29" s="11" t="str">
        <f>+'[4]Población Bogotá'!J149</f>
        <v>Montería</v>
      </c>
      <c r="C29" s="53">
        <f>+'[4]Población Bogotá'!K149</f>
        <v>22.602333333333334</v>
      </c>
      <c r="D29" s="53">
        <f>+'[4]Población Bogotá'!L149</f>
        <v>25.054666666666666</v>
      </c>
      <c r="E29" s="53">
        <f>+'[4]Población Bogotá'!M149</f>
        <v>27.186666666666667</v>
      </c>
      <c r="F29" s="53">
        <f>+'[4]Población Bogotá'!N149</f>
        <v>26.779666666666667</v>
      </c>
      <c r="G29" s="54">
        <f>+'[4]Población Bogotá'!O149</f>
        <v>22.377666666666666</v>
      </c>
      <c r="H29" s="28">
        <f t="shared" si="0"/>
        <v>-16.437844633366115</v>
      </c>
      <c r="I29" s="27">
        <f t="shared" si="4"/>
        <v>-1.4970573810691556</v>
      </c>
      <c r="J29" s="28">
        <f t="shared" si="1"/>
        <v>0.84732306847245831</v>
      </c>
      <c r="K29" s="27">
        <f t="shared" si="2"/>
        <v>0.98544288690031556</v>
      </c>
      <c r="L29" s="18"/>
    </row>
    <row r="30" spans="1:12">
      <c r="A30" s="16"/>
      <c r="B30" s="11" t="str">
        <f>+'[4]Población Bogotá'!J150</f>
        <v>Santa Marta</v>
      </c>
      <c r="C30" s="53">
        <f>+'[4]Población Bogotá'!K150</f>
        <v>18.63</v>
      </c>
      <c r="D30" s="53">
        <f>+'[4]Población Bogotá'!L150</f>
        <v>20.611333333333334</v>
      </c>
      <c r="E30" s="53">
        <f>+'[4]Población Bogotá'!M150</f>
        <v>15.835666666666668</v>
      </c>
      <c r="F30" s="53">
        <f>+'[4]Población Bogotá'!N150</f>
        <v>20.074000000000002</v>
      </c>
      <c r="G30" s="54">
        <f>+'[4]Población Bogotá'!O150</f>
        <v>21.963666666666665</v>
      </c>
      <c r="H30" s="28">
        <f t="shared" si="0"/>
        <v>9.4135033708611324</v>
      </c>
      <c r="I30" s="27">
        <f t="shared" si="4"/>
        <v>26.764476813943205</v>
      </c>
      <c r="J30" s="28">
        <f t="shared" si="1"/>
        <v>0.83164709315416785</v>
      </c>
      <c r="K30" s="27">
        <f t="shared" si="2"/>
        <v>0.73868658478336557</v>
      </c>
      <c r="L30" s="18"/>
    </row>
    <row r="31" spans="1:12">
      <c r="A31" s="16"/>
      <c r="B31" s="11" t="str">
        <f>+'[4]Población Bogotá'!J151</f>
        <v>Neiva</v>
      </c>
      <c r="C31" s="53">
        <f>+'[4]Población Bogotá'!K151</f>
        <v>21.812333333333331</v>
      </c>
      <c r="D31" s="53">
        <f>+'[4]Población Bogotá'!L151</f>
        <v>24.817666666666668</v>
      </c>
      <c r="E31" s="53">
        <f>+'[4]Población Bogotá'!M151</f>
        <v>24.453666666666663</v>
      </c>
      <c r="F31" s="53">
        <f>+'[4]Población Bogotá'!N151</f>
        <v>23.497666666666664</v>
      </c>
      <c r="G31" s="54">
        <f>+'[4]Población Bogotá'!O151</f>
        <v>21.362666666666669</v>
      </c>
      <c r="H31" s="28">
        <f t="shared" si="0"/>
        <v>-9.0860085398549941</v>
      </c>
      <c r="I31" s="27">
        <f t="shared" si="4"/>
        <v>-3.909434168018433</v>
      </c>
      <c r="J31" s="28">
        <f t="shared" si="1"/>
        <v>0.80889042367036945</v>
      </c>
      <c r="K31" s="27">
        <f t="shared" si="2"/>
        <v>0.86467127330765792</v>
      </c>
      <c r="L31" s="18"/>
    </row>
    <row r="32" spans="1:12">
      <c r="A32" s="16"/>
      <c r="B32" s="11" t="str">
        <f>+'[4]Población Bogotá'!J152</f>
        <v>Valledupar</v>
      </c>
      <c r="C32" s="53">
        <f>+'[4]Población Bogotá'!K152</f>
        <v>21.024666666666665</v>
      </c>
      <c r="D32" s="53">
        <f>+'[4]Población Bogotá'!L152</f>
        <v>17.625333333333334</v>
      </c>
      <c r="E32" s="53">
        <f>+'[4]Población Bogotá'!M152</f>
        <v>21.072666666666667</v>
      </c>
      <c r="F32" s="53">
        <f>+'[4]Población Bogotá'!N152</f>
        <v>22.539666666666665</v>
      </c>
      <c r="G32" s="54">
        <f>+'[4]Población Bogotá'!O152</f>
        <v>20.043333333333333</v>
      </c>
      <c r="H32" s="28">
        <f t="shared" si="0"/>
        <v>-11.075289489640483</v>
      </c>
      <c r="I32" s="27">
        <f t="shared" si="4"/>
        <v>6.9616248536809033</v>
      </c>
      <c r="J32" s="28">
        <f t="shared" si="1"/>
        <v>0.75893429620676733</v>
      </c>
      <c r="K32" s="27">
        <f t="shared" si="2"/>
        <v>0.82941862071114181</v>
      </c>
      <c r="L32" s="18"/>
    </row>
    <row r="33" spans="1:14">
      <c r="A33" s="16"/>
      <c r="B33" s="11" t="str">
        <f>+'[4]Población Bogotá'!J153</f>
        <v>Sincelejo</v>
      </c>
      <c r="C33" s="53">
        <f>+'[4]Población Bogotá'!K153</f>
        <v>12.551</v>
      </c>
      <c r="D33" s="53">
        <f>+'[4]Población Bogotá'!L153</f>
        <v>12.263666666666666</v>
      </c>
      <c r="E33" s="53">
        <f>+'[4]Población Bogotá'!M153</f>
        <v>11.247</v>
      </c>
      <c r="F33" s="53">
        <f>+'[4]Población Bogotá'!N153</f>
        <v>16.597666666666665</v>
      </c>
      <c r="G33" s="54">
        <f>+'[4]Población Bogotá'!O153</f>
        <v>15.728999999999999</v>
      </c>
      <c r="H33" s="28">
        <f t="shared" si="0"/>
        <v>-5.2336673829654785</v>
      </c>
      <c r="I33" s="27">
        <f t="shared" si="4"/>
        <v>47.574167926261815</v>
      </c>
      <c r="J33" s="28">
        <f t="shared" si="1"/>
        <v>0.59557346807099176</v>
      </c>
      <c r="K33" s="27">
        <f t="shared" si="2"/>
        <v>0.61076385899037089</v>
      </c>
      <c r="L33" s="18"/>
    </row>
    <row r="34" spans="1:14">
      <c r="A34" s="16"/>
      <c r="B34" s="11" t="str">
        <f>+'[4]Población Bogotá'!J154</f>
        <v>Riohacha</v>
      </c>
      <c r="C34" s="53">
        <f>+'[4]Población Bogotá'!K154</f>
        <v>14.095333333333334</v>
      </c>
      <c r="D34" s="53">
        <f>+'[4]Población Bogotá'!L154</f>
        <v>13.026333333333334</v>
      </c>
      <c r="E34" s="53">
        <f>+'[4]Población Bogotá'!M154</f>
        <v>12.321</v>
      </c>
      <c r="F34" s="53">
        <f>+'[4]Población Bogotá'!N154</f>
        <v>9.7073333333333327</v>
      </c>
      <c r="G34" s="54">
        <f>+'[4]Población Bogotá'!O154</f>
        <v>12.173666666666668</v>
      </c>
      <c r="H34" s="28">
        <f t="shared" si="0"/>
        <v>25.406908866149315</v>
      </c>
      <c r="I34" s="27">
        <f t="shared" si="4"/>
        <v>-21.213104996888788</v>
      </c>
      <c r="J34" s="28">
        <f t="shared" si="1"/>
        <v>0.46095192801874862</v>
      </c>
      <c r="K34" s="27">
        <f t="shared" si="2"/>
        <v>0.35721216037430126</v>
      </c>
      <c r="L34" s="18"/>
    </row>
    <row r="35" spans="1:14">
      <c r="A35" s="16"/>
      <c r="B35" s="11" t="str">
        <f>+'[4]Población Bogotá'!J155</f>
        <v>Tunja</v>
      </c>
      <c r="C35" s="53">
        <f>+'[4]Población Bogotá'!K155</f>
        <v>10.476333333333335</v>
      </c>
      <c r="D35" s="53">
        <f>+'[4]Población Bogotá'!L155</f>
        <v>11.074</v>
      </c>
      <c r="E35" s="53">
        <f>+'[4]Población Bogotá'!M155</f>
        <v>11.530333333333331</v>
      </c>
      <c r="F35" s="53">
        <f>+'[4]Población Bogotá'!N155</f>
        <v>10.689333333333332</v>
      </c>
      <c r="G35" s="54">
        <f>+'[4]Población Bogotá'!O155</f>
        <v>10.350333333333333</v>
      </c>
      <c r="H35" s="28">
        <f t="shared" si="0"/>
        <v>-3.1713858051640176</v>
      </c>
      <c r="I35" s="27">
        <f t="shared" si="4"/>
        <v>-7.2938047468994789</v>
      </c>
      <c r="J35" s="28">
        <f t="shared" si="1"/>
        <v>0.39191200451548869</v>
      </c>
      <c r="K35" s="27">
        <f t="shared" si="2"/>
        <v>0.39334796919452963</v>
      </c>
      <c r="L35" s="18"/>
    </row>
    <row r="36" spans="1:14">
      <c r="A36" s="16"/>
      <c r="B36" s="11" t="str">
        <f>+'[4]Población Bogotá'!J156</f>
        <v>Quibdó</v>
      </c>
      <c r="C36" s="53">
        <f>+'[4]Población Bogotá'!K156</f>
        <v>8.5086666666666666</v>
      </c>
      <c r="D36" s="53">
        <f>+'[4]Población Bogotá'!L156</f>
        <v>8.5703333333333322</v>
      </c>
      <c r="E36" s="53">
        <f>+'[4]Población Bogotá'!M156</f>
        <v>7.3949999999999996</v>
      </c>
      <c r="F36" s="53">
        <f>+'[4]Población Bogotá'!N156</f>
        <v>10.794333333333332</v>
      </c>
      <c r="G36" s="54">
        <f>+'[4]Población Bogotá'!O156</f>
        <v>9.39</v>
      </c>
      <c r="H36" s="28">
        <f t="shared" si="0"/>
        <v>-13.009912608467388</v>
      </c>
      <c r="I36" s="27">
        <f t="shared" si="4"/>
        <v>45.967996393959879</v>
      </c>
      <c r="J36" s="28">
        <f t="shared" si="1"/>
        <v>0.35554929526267487</v>
      </c>
      <c r="K36" s="27">
        <f t="shared" si="2"/>
        <v>0.39721177767327093</v>
      </c>
      <c r="L36" s="18"/>
    </row>
    <row r="37" spans="1:14">
      <c r="A37" s="16"/>
      <c r="B37" s="11" t="str">
        <f>+'[4]Población Bogotá'!J157</f>
        <v>Florencia</v>
      </c>
      <c r="C37" s="53">
        <f>+'[4]Población Bogotá'!K157</f>
        <v>9.6293333333333333</v>
      </c>
      <c r="D37" s="53">
        <f>+'[4]Población Bogotá'!L157</f>
        <v>8.1716666666666669</v>
      </c>
      <c r="E37" s="53">
        <f>+'[4]Población Bogotá'!M157</f>
        <v>8.4860000000000007</v>
      </c>
      <c r="F37" s="53">
        <f>+'[4]Población Bogotá'!N157</f>
        <v>8.950333333333333</v>
      </c>
      <c r="G37" s="54">
        <f>+'[4]Población Bogotá'!O157</f>
        <v>9.1396666666666668</v>
      </c>
      <c r="H37" s="28">
        <f t="shared" si="0"/>
        <v>2.1153774533537062</v>
      </c>
      <c r="I37" s="27">
        <f t="shared" si="4"/>
        <v>5.4717574043522621</v>
      </c>
      <c r="J37" s="28">
        <f t="shared" si="1"/>
        <v>0.34607050503398229</v>
      </c>
      <c r="K37" s="27">
        <f t="shared" si="2"/>
        <v>0.32935594115137568</v>
      </c>
      <c r="L37" s="18"/>
    </row>
    <row r="38" spans="1:14">
      <c r="A38" s="16"/>
      <c r="B38" s="11" t="str">
        <f>+'[4]Población Bogotá'!J158</f>
        <v>San Andrés</v>
      </c>
      <c r="C38" s="53">
        <f>+'[4]Población Bogotá'!K158</f>
        <v>2.1203333333333334</v>
      </c>
      <c r="D38" s="53">
        <f>+'[4]Población Bogotá'!L158</f>
        <v>2.2966666666666664</v>
      </c>
      <c r="E38" s="53">
        <f>+'[4]Población Bogotá'!M158</f>
        <v>2.6646666666666667</v>
      </c>
      <c r="F38" s="53">
        <f>+'[4]Población Bogotá'!N158</f>
        <v>2.1203333333333334</v>
      </c>
      <c r="G38" s="54">
        <f>+'[4]Población Bogotá'!O158</f>
        <v>0</v>
      </c>
      <c r="H38" s="28" t="str">
        <f t="shared" si="0"/>
        <v/>
      </c>
      <c r="I38" s="27" t="str">
        <f t="shared" si="4"/>
        <v/>
      </c>
      <c r="J38" s="28" t="str">
        <f t="shared" si="1"/>
        <v/>
      </c>
      <c r="K38" s="27">
        <f t="shared" si="2"/>
        <v>7.8024399153249449E-2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67" t="str">
        <f>+Índice!B49</f>
        <v>Fuente: Departamento Administrativo Nacional de Estadística, Gran Encuesta Integrada de Hogares (GEIH) Abril 2012.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91"/>
      <c r="B52" s="92"/>
      <c r="C52" s="91"/>
      <c r="D52" s="91"/>
      <c r="E52" s="91"/>
      <c r="F52" s="91"/>
      <c r="G52" s="91"/>
      <c r="H52" s="91"/>
      <c r="I52" s="91"/>
      <c r="J52" s="91"/>
      <c r="K52" s="91"/>
      <c r="L52" s="9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 published="0" codeName="Hoja22">
    <tabColor rgb="FF53722D"/>
  </sheetPr>
  <dimension ref="A1:O52"/>
  <sheetViews>
    <sheetView zoomScaleNormal="100" zoomScaleSheetLayoutView="100" workbookViewId="0">
      <pane ySplit="11" topLeftCell="A12" activePane="bottomLeft" state="frozen"/>
      <selection activeCell="G19" sqref="G19"/>
      <selection pane="bottomLeft" activeCell="J16" sqref="J1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69" t="s">
        <v>48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61"/>
      <c r="C8" s="167" t="s">
        <v>172</v>
      </c>
      <c r="D8" s="167"/>
      <c r="E8" s="167"/>
      <c r="F8" s="167"/>
      <c r="G8" s="167"/>
      <c r="H8" s="167"/>
      <c r="I8" s="167"/>
      <c r="J8" s="167"/>
      <c r="K8" s="167"/>
      <c r="L8" s="18"/>
    </row>
    <row r="9" spans="1:15">
      <c r="A9" s="16"/>
      <c r="B9" s="10"/>
      <c r="C9" s="90"/>
      <c r="D9" s="90"/>
      <c r="E9" s="90"/>
      <c r="F9" s="90"/>
      <c r="G9" s="90"/>
      <c r="H9" s="10"/>
      <c r="I9" s="10"/>
      <c r="J9" s="10"/>
      <c r="K9" s="10"/>
      <c r="L9" s="18"/>
    </row>
    <row r="10" spans="1:15" ht="15.75" customHeight="1">
      <c r="A10" s="16"/>
      <c r="B10" s="11"/>
      <c r="C10" s="168" t="s">
        <v>1</v>
      </c>
      <c r="D10" s="168"/>
      <c r="E10" s="168"/>
      <c r="F10" s="168"/>
      <c r="G10" s="168"/>
      <c r="H10" s="170" t="s">
        <v>163</v>
      </c>
      <c r="I10" s="170" t="s">
        <v>110</v>
      </c>
      <c r="J10" s="170" t="s">
        <v>164</v>
      </c>
      <c r="K10" s="170" t="s">
        <v>109</v>
      </c>
      <c r="L10" s="18"/>
    </row>
    <row r="11" spans="1:15">
      <c r="A11" s="16"/>
      <c r="B11" s="11"/>
      <c r="C11" s="156">
        <f>+'Población total'!C11</f>
        <v>2008</v>
      </c>
      <c r="D11" s="156">
        <f>+'Población total'!D11</f>
        <v>2009</v>
      </c>
      <c r="E11" s="156">
        <f>+'Población total'!E11</f>
        <v>2010</v>
      </c>
      <c r="F11" s="156">
        <f>+'Población total'!F11</f>
        <v>2011</v>
      </c>
      <c r="G11" s="156">
        <f>+'Población total'!G11</f>
        <v>2012</v>
      </c>
      <c r="H11" s="170"/>
      <c r="I11" s="170"/>
      <c r="J11" s="170"/>
      <c r="K11" s="170"/>
      <c r="L11" s="18"/>
      <c r="O11" s="76"/>
    </row>
    <row r="12" spans="1:15" ht="12" customHeight="1">
      <c r="A12" s="16"/>
      <c r="B12" s="11"/>
      <c r="C12" s="90"/>
      <c r="D12" s="90"/>
      <c r="E12" s="90"/>
      <c r="F12" s="90"/>
      <c r="G12" s="90"/>
      <c r="H12" s="90"/>
      <c r="I12" s="90"/>
      <c r="J12" s="90"/>
      <c r="K12" s="90"/>
      <c r="L12" s="18"/>
    </row>
    <row r="13" spans="1:15">
      <c r="A13" s="16"/>
      <c r="B13" s="12" t="str">
        <f>+'[4]Población Bogotá'!J166</f>
        <v>Colombia</v>
      </c>
      <c r="C13" s="26">
        <f>+'[4]Población Bogotá'!K166</f>
        <v>2203.9699999999998</v>
      </c>
      <c r="D13" s="26">
        <f>+'[4]Población Bogotá'!L166</f>
        <v>2426.701333333333</v>
      </c>
      <c r="E13" s="26">
        <f>+'[4]Población Bogotá'!M166</f>
        <v>2594.6783333333333</v>
      </c>
      <c r="F13" s="26">
        <f>+'[4]Población Bogotá'!N166</f>
        <v>2535.3776666666668</v>
      </c>
      <c r="G13" s="26">
        <f>+'[4]Población Bogotá'!O166</f>
        <v>2471.2603333333332</v>
      </c>
      <c r="H13" s="28">
        <f t="shared" ref="H13:H14" si="0">IF(OR(OR(G13=0,F13=0),G13=""),"",(G13/F13-1)*100)</f>
        <v>-2.5289066073391098</v>
      </c>
      <c r="I13" s="27">
        <f>IF(OR(OR(G13=0,F13=0),F13=""),"",(F13/E13-1)*100)</f>
        <v>-2.2854727657313889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3</v>
      </c>
      <c r="C14" s="25">
        <f>C13-SUM(C15:C38)</f>
        <v>928.84799999999996</v>
      </c>
      <c r="D14" s="25">
        <f t="shared" ref="D14:F14" si="3">D13-SUM(D15:D38)</f>
        <v>960.75966666666682</v>
      </c>
      <c r="E14" s="25">
        <f t="shared" si="3"/>
        <v>1094.2260000000001</v>
      </c>
      <c r="F14" s="25">
        <f t="shared" si="3"/>
        <v>1011.7663333333337</v>
      </c>
      <c r="G14" s="26">
        <f>G13-SUM(G15:G38)</f>
        <v>1036.9559999999997</v>
      </c>
      <c r="H14" s="28">
        <f t="shared" si="0"/>
        <v>2.489672351883554</v>
      </c>
      <c r="I14" s="27">
        <f t="shared" ref="I14:I38" si="4">IF(OR(OR(G14=0,F14=0),F14=""),"",(F14/E14-1)*100)</f>
        <v>-7.5358899045230521</v>
      </c>
      <c r="J14" s="28">
        <f t="shared" ref="J14:J38" si="5">IF(G14=0,"",G14/$G$13*100)</f>
        <v>41.960613619420364</v>
      </c>
      <c r="K14" s="27">
        <f t="shared" ref="K14:K38" si="6">IF(F14=0,"",F14/$F$13*100)</f>
        <v>39.905941692052991</v>
      </c>
      <c r="L14" s="18"/>
    </row>
    <row r="15" spans="1:15">
      <c r="A15" s="16"/>
      <c r="B15" s="12" t="str">
        <f>+'[4]Población Bogotá'!J167</f>
        <v>Bogotá</v>
      </c>
      <c r="C15" s="99">
        <f>+'[4]Población Bogotá'!K167</f>
        <v>397.21366666666671</v>
      </c>
      <c r="D15" s="99">
        <f>+'[4]Población Bogotá'!L167</f>
        <v>451.85599999999999</v>
      </c>
      <c r="E15" s="99">
        <f>+'[4]Población Bogotá'!M167</f>
        <v>477.08666666666659</v>
      </c>
      <c r="F15" s="99">
        <f>+'[4]Población Bogotá'!N167</f>
        <v>474.04400000000004</v>
      </c>
      <c r="G15" s="99">
        <f>+'[4]Población Bogotá'!O167</f>
        <v>439.27566666666667</v>
      </c>
      <c r="H15" s="48">
        <f t="shared" ref="H15:H38" si="7">IF(OR(OR(G15=0,F15=0),G15=""),"",(G15/F15-1)*100)</f>
        <v>-7.3344105891717586</v>
      </c>
      <c r="I15" s="34">
        <f t="shared" si="4"/>
        <v>-0.63775973617649084</v>
      </c>
      <c r="J15" s="48">
        <f t="shared" si="5"/>
        <v>17.775369949557454</v>
      </c>
      <c r="K15" s="34">
        <f t="shared" si="6"/>
        <v>18.697175029676711</v>
      </c>
      <c r="L15" s="18"/>
      <c r="N15" s="23" t="s">
        <v>2</v>
      </c>
      <c r="O15" s="32">
        <f>J15</f>
        <v>17.775369949557454</v>
      </c>
    </row>
    <row r="16" spans="1:15">
      <c r="A16" s="16"/>
      <c r="B16" s="11" t="str">
        <f>+'[4]Población Bogotá'!J168</f>
        <v>Medellín</v>
      </c>
      <c r="C16" s="53">
        <f>+'[4]Población Bogotá'!K168</f>
        <v>219.91966666666667</v>
      </c>
      <c r="D16" s="53">
        <f>+'[4]Población Bogotá'!L168</f>
        <v>279.90600000000001</v>
      </c>
      <c r="E16" s="53">
        <f>+'[4]Población Bogotá'!M168</f>
        <v>251.05966666666669</v>
      </c>
      <c r="F16" s="53">
        <f>+'[4]Población Bogotá'!N168</f>
        <v>229.03466666666668</v>
      </c>
      <c r="G16" s="54">
        <f>+'[4]Población Bogotá'!O168</f>
        <v>233.14333333333335</v>
      </c>
      <c r="H16" s="28">
        <f t="shared" si="7"/>
        <v>1.7939060171386023</v>
      </c>
      <c r="I16" s="27">
        <f t="shared" si="4"/>
        <v>-8.7728149616492228</v>
      </c>
      <c r="J16" s="28">
        <f t="shared" si="5"/>
        <v>9.4341874948828419</v>
      </c>
      <c r="K16" s="27">
        <f t="shared" si="6"/>
        <v>9.0335522663093073</v>
      </c>
      <c r="L16" s="18"/>
      <c r="N16" s="23" t="s">
        <v>12</v>
      </c>
      <c r="O16" s="32">
        <f>100-O15</f>
        <v>82.224630050442542</v>
      </c>
    </row>
    <row r="17" spans="1:12">
      <c r="A17" s="16"/>
      <c r="B17" s="11" t="str">
        <f>+'[4]Población Bogotá'!J169</f>
        <v>Cali</v>
      </c>
      <c r="C17" s="53">
        <f>+'[4]Población Bogotá'!K169</f>
        <v>122.61233333333332</v>
      </c>
      <c r="D17" s="53">
        <f>+'[4]Población Bogotá'!L169</f>
        <v>157.56466666666665</v>
      </c>
      <c r="E17" s="53">
        <f>+'[4]Población Bogotá'!M169</f>
        <v>155.95500000000001</v>
      </c>
      <c r="F17" s="53">
        <f>+'[4]Población Bogotá'!N169</f>
        <v>188.59433333333334</v>
      </c>
      <c r="G17" s="54">
        <f>+'[4]Población Bogotá'!O169</f>
        <v>176.95933333333335</v>
      </c>
      <c r="H17" s="28">
        <f t="shared" si="7"/>
        <v>-6.1693264025253436</v>
      </c>
      <c r="I17" s="27">
        <f t="shared" si="4"/>
        <v>20.928686693811251</v>
      </c>
      <c r="J17" s="28">
        <f t="shared" si="5"/>
        <v>7.1606916902455051</v>
      </c>
      <c r="K17" s="27">
        <f t="shared" si="6"/>
        <v>7.4385104756911291</v>
      </c>
      <c r="L17" s="18"/>
    </row>
    <row r="18" spans="1:12">
      <c r="A18" s="16"/>
      <c r="B18" s="11" t="str">
        <f>+'[4]Población Bogotá'!J170</f>
        <v>Cúcuta</v>
      </c>
      <c r="C18" s="53">
        <f>+'[4]Población Bogotá'!K170</f>
        <v>35.408999999999999</v>
      </c>
      <c r="D18" s="53">
        <f>+'[4]Población Bogotá'!L170</f>
        <v>42.703000000000003</v>
      </c>
      <c r="E18" s="53">
        <f>+'[4]Población Bogotá'!M170</f>
        <v>57.877333333333333</v>
      </c>
      <c r="F18" s="53">
        <f>+'[4]Población Bogotá'!N170</f>
        <v>69.629000000000005</v>
      </c>
      <c r="G18" s="54">
        <f>+'[4]Población Bogotá'!O170</f>
        <v>68.186333333333323</v>
      </c>
      <c r="H18" s="28">
        <f t="shared" si="7"/>
        <v>-2.0719336291870949</v>
      </c>
      <c r="I18" s="27">
        <f t="shared" si="4"/>
        <v>20.304436970143769</v>
      </c>
      <c r="J18" s="28">
        <f t="shared" si="5"/>
        <v>2.7591724114861225</v>
      </c>
      <c r="K18" s="27">
        <f t="shared" si="6"/>
        <v>2.7462969685121208</v>
      </c>
      <c r="L18" s="18"/>
    </row>
    <row r="19" spans="1:12">
      <c r="A19" s="16"/>
      <c r="B19" s="11" t="str">
        <f>+'[4]Población Bogotá'!J171</f>
        <v>Bucaramanga</v>
      </c>
      <c r="C19" s="53">
        <f>+'[4]Población Bogotá'!K171</f>
        <v>46.404666666666664</v>
      </c>
      <c r="D19" s="53">
        <f>+'[4]Población Bogotá'!L171</f>
        <v>51.784666666666659</v>
      </c>
      <c r="E19" s="53">
        <f>+'[4]Población Bogotá'!M171</f>
        <v>65.523333333333326</v>
      </c>
      <c r="F19" s="53">
        <f>+'[4]Población Bogotá'!N171</f>
        <v>59.260666666666673</v>
      </c>
      <c r="G19" s="54">
        <f>+'[4]Población Bogotá'!O171</f>
        <v>65.962666666666664</v>
      </c>
      <c r="H19" s="28">
        <f t="shared" si="7"/>
        <v>11.309356402785408</v>
      </c>
      <c r="I19" s="27">
        <f t="shared" si="4"/>
        <v>-9.5579182988248306</v>
      </c>
      <c r="J19" s="28">
        <f t="shared" si="5"/>
        <v>2.6691913343542253</v>
      </c>
      <c r="K19" s="27">
        <f t="shared" si="6"/>
        <v>2.3373506616305555</v>
      </c>
      <c r="L19" s="18"/>
    </row>
    <row r="20" spans="1:12">
      <c r="A20" s="16"/>
      <c r="B20" s="11" t="str">
        <f>+'[4]Población Bogotá'!J172</f>
        <v>Barranquilla</v>
      </c>
      <c r="C20" s="53">
        <f>+'[4]Población Bogotá'!K172</f>
        <v>78.49166666666666</v>
      </c>
      <c r="D20" s="53">
        <f>+'[4]Población Bogotá'!L172</f>
        <v>78.184333333333328</v>
      </c>
      <c r="E20" s="53">
        <f>+'[4]Población Bogotá'!M172</f>
        <v>69.303000000000011</v>
      </c>
      <c r="F20" s="53">
        <f>+'[4]Población Bogotá'!N172</f>
        <v>69.85199999999999</v>
      </c>
      <c r="G20" s="54">
        <f>+'[4]Población Bogotá'!O172</f>
        <v>57.903333333333336</v>
      </c>
      <c r="H20" s="28">
        <f t="shared" si="7"/>
        <v>-17.105690125789753</v>
      </c>
      <c r="I20" s="27">
        <f t="shared" si="4"/>
        <v>0.79217349898270673</v>
      </c>
      <c r="J20" s="28">
        <f t="shared" si="5"/>
        <v>2.3430689414753418</v>
      </c>
      <c r="K20" s="27">
        <f t="shared" si="6"/>
        <v>2.7550925023267401</v>
      </c>
      <c r="L20" s="18"/>
    </row>
    <row r="21" spans="1:12">
      <c r="A21" s="16"/>
      <c r="B21" s="11" t="str">
        <f>+'[4]Población Bogotá'!J173</f>
        <v>Pereira</v>
      </c>
      <c r="C21" s="53">
        <f>+'[4]Población Bogotá'!K173</f>
        <v>37.633666666666663</v>
      </c>
      <c r="D21" s="53">
        <f>+'[4]Población Bogotá'!L173</f>
        <v>47.335666666666668</v>
      </c>
      <c r="E21" s="53">
        <f>+'[4]Población Bogotá'!M173</f>
        <v>64.727666666666664</v>
      </c>
      <c r="F21" s="53">
        <f>+'[4]Población Bogotá'!N173</f>
        <v>59.362666666666662</v>
      </c>
      <c r="G21" s="54">
        <f>+'[4]Población Bogotá'!O173</f>
        <v>52.382000000000005</v>
      </c>
      <c r="H21" s="28">
        <f t="shared" si="7"/>
        <v>-11.759354925654719</v>
      </c>
      <c r="I21" s="27">
        <f t="shared" si="4"/>
        <v>-8.2885731500697784</v>
      </c>
      <c r="J21" s="28">
        <f t="shared" si="5"/>
        <v>2.1196471813774918</v>
      </c>
      <c r="K21" s="27">
        <f t="shared" si="6"/>
        <v>2.3413737309089915</v>
      </c>
      <c r="L21" s="18"/>
    </row>
    <row r="22" spans="1:12">
      <c r="A22" s="16"/>
      <c r="B22" s="11" t="str">
        <f>+'[4]Población Bogotá'!J174</f>
        <v>Cartagena</v>
      </c>
      <c r="C22" s="53">
        <f>+'[4]Población Bogotá'!K174</f>
        <v>43.848333333333329</v>
      </c>
      <c r="D22" s="53">
        <f>+'[4]Población Bogotá'!L174</f>
        <v>49.119333333333337</v>
      </c>
      <c r="E22" s="53">
        <f>+'[4]Población Bogotá'!M174</f>
        <v>47.239666666666665</v>
      </c>
      <c r="F22" s="53">
        <f>+'[4]Población Bogotá'!N174</f>
        <v>45.873666666666672</v>
      </c>
      <c r="G22" s="54">
        <f>+'[4]Población Bogotá'!O174</f>
        <v>43.122999999999998</v>
      </c>
      <c r="H22" s="28">
        <f t="shared" si="7"/>
        <v>-5.9961779088947402</v>
      </c>
      <c r="I22" s="27">
        <f t="shared" si="4"/>
        <v>-2.8916376773756358</v>
      </c>
      <c r="J22" s="28">
        <f t="shared" si="5"/>
        <v>1.7449800580837227</v>
      </c>
      <c r="K22" s="27">
        <f t="shared" si="6"/>
        <v>1.8093425397636358</v>
      </c>
      <c r="L22" s="18"/>
    </row>
    <row r="23" spans="1:12">
      <c r="A23" s="16"/>
      <c r="B23" s="11" t="str">
        <f>+'[4]Población Bogotá'!J175</f>
        <v>Ibagué</v>
      </c>
      <c r="C23" s="53">
        <f>+'[4]Población Bogotá'!K175</f>
        <v>49.647666666666673</v>
      </c>
      <c r="D23" s="53">
        <f>+'[4]Población Bogotá'!L175</f>
        <v>50.277333333333331</v>
      </c>
      <c r="E23" s="53">
        <f>+'[4]Población Bogotá'!M175</f>
        <v>43.853333333333332</v>
      </c>
      <c r="F23" s="53">
        <f>+'[4]Población Bogotá'!N175</f>
        <v>49.239666666666665</v>
      </c>
      <c r="G23" s="54">
        <f>+'[4]Población Bogotá'!O175</f>
        <v>42.919333333333334</v>
      </c>
      <c r="H23" s="28">
        <f t="shared" si="7"/>
        <v>-12.835857269545548</v>
      </c>
      <c r="I23" s="27">
        <f t="shared" si="4"/>
        <v>12.282608695652165</v>
      </c>
      <c r="J23" s="28">
        <f t="shared" si="5"/>
        <v>1.7367386492803067</v>
      </c>
      <c r="K23" s="27">
        <f t="shared" si="6"/>
        <v>1.9421038259520309</v>
      </c>
      <c r="L23" s="18"/>
    </row>
    <row r="24" spans="1:12">
      <c r="A24" s="16"/>
      <c r="B24" s="11" t="str">
        <f>+'[4]Población Bogotá'!J176</f>
        <v>Villavicencio</v>
      </c>
      <c r="C24" s="53">
        <f>+'[4]Población Bogotá'!K176</f>
        <v>22.995666666666665</v>
      </c>
      <c r="D24" s="53">
        <f>+'[4]Población Bogotá'!L176</f>
        <v>23.967333333333332</v>
      </c>
      <c r="E24" s="53">
        <f>+'[4]Población Bogotá'!M176</f>
        <v>25.028999999999996</v>
      </c>
      <c r="F24" s="53">
        <f>+'[4]Población Bogotá'!N176</f>
        <v>30.192666666666668</v>
      </c>
      <c r="G24" s="54">
        <f>+'[4]Población Bogotá'!O176</f>
        <v>26.611999999999998</v>
      </c>
      <c r="H24" s="28">
        <f t="shared" si="7"/>
        <v>-11.859391905319184</v>
      </c>
      <c r="I24" s="27">
        <f t="shared" si="4"/>
        <v>20.630735014050394</v>
      </c>
      <c r="J24" s="28">
        <f t="shared" si="5"/>
        <v>1.0768594324542362</v>
      </c>
      <c r="K24" s="27">
        <f t="shared" si="6"/>
        <v>1.1908548009875715</v>
      </c>
      <c r="L24" s="18"/>
    </row>
    <row r="25" spans="1:12">
      <c r="A25" s="16"/>
      <c r="B25" s="11" t="str">
        <f>+'[4]Población Bogotá'!J177</f>
        <v>Pasto</v>
      </c>
      <c r="C25" s="53">
        <f>+'[4]Población Bogotá'!K177</f>
        <v>23.418000000000003</v>
      </c>
      <c r="D25" s="53">
        <f>+'[4]Población Bogotá'!L177</f>
        <v>26.283333333333331</v>
      </c>
      <c r="E25" s="53">
        <f>+'[4]Población Bogotá'!M177</f>
        <v>30.384666666666664</v>
      </c>
      <c r="F25" s="53">
        <f>+'[4]Población Bogotá'!N177</f>
        <v>27.936666666666667</v>
      </c>
      <c r="G25" s="54">
        <f>+'[4]Población Bogotá'!O177</f>
        <v>24.453333333333333</v>
      </c>
      <c r="H25" s="28">
        <f t="shared" si="7"/>
        <v>-12.468679155232076</v>
      </c>
      <c r="I25" s="27">
        <f t="shared" si="4"/>
        <v>-8.0566952629615667</v>
      </c>
      <c r="J25" s="28">
        <f t="shared" si="5"/>
        <v>0.9895085921744925</v>
      </c>
      <c r="K25" s="27">
        <f t="shared" si="6"/>
        <v>1.101873974593923</v>
      </c>
      <c r="L25" s="18"/>
    </row>
    <row r="26" spans="1:12">
      <c r="A26" s="16"/>
      <c r="B26" s="11" t="str">
        <f>+'[4]Población Bogotá'!J178</f>
        <v>Manizales</v>
      </c>
      <c r="C26" s="53">
        <f>+'[4]Población Bogotá'!K178</f>
        <v>23.015333333333334</v>
      </c>
      <c r="D26" s="53">
        <f>+'[4]Población Bogotá'!L178</f>
        <v>26.273666666666667</v>
      </c>
      <c r="E26" s="53">
        <f>+'[4]Población Bogotá'!M178</f>
        <v>32.110666666666667</v>
      </c>
      <c r="F26" s="53">
        <f>+'[4]Población Bogotá'!N178</f>
        <v>30.903999999999996</v>
      </c>
      <c r="G26" s="54">
        <f>+'[4]Población Bogotá'!O178</f>
        <v>23.793666666666667</v>
      </c>
      <c r="H26" s="28">
        <f t="shared" si="7"/>
        <v>-23.007809129346789</v>
      </c>
      <c r="I26" s="27">
        <f t="shared" si="4"/>
        <v>-3.7578374787194391</v>
      </c>
      <c r="J26" s="28">
        <f t="shared" si="5"/>
        <v>0.96281506022365648</v>
      </c>
      <c r="K26" s="27">
        <f t="shared" si="6"/>
        <v>1.2189111076548358</v>
      </c>
      <c r="L26" s="18"/>
    </row>
    <row r="27" spans="1:12">
      <c r="A27" s="16"/>
      <c r="B27" s="11" t="str">
        <f>+'[4]Población Bogotá'!J179</f>
        <v>Armenia</v>
      </c>
      <c r="C27" s="53">
        <f>+'[4]Población Bogotá'!K179</f>
        <v>16.421333333333333</v>
      </c>
      <c r="D27" s="53">
        <f>+'[4]Población Bogotá'!L179</f>
        <v>21.609666666666669</v>
      </c>
      <c r="E27" s="53">
        <f>+'[4]Población Bogotá'!M179</f>
        <v>22.052000000000003</v>
      </c>
      <c r="F27" s="53">
        <f>+'[4]Población Bogotá'!N179</f>
        <v>25.791666666666668</v>
      </c>
      <c r="G27" s="54">
        <f>+'[4]Población Bogotá'!O179</f>
        <v>22.104333333333333</v>
      </c>
      <c r="H27" s="28">
        <f t="shared" si="7"/>
        <v>-14.296607431340879</v>
      </c>
      <c r="I27" s="27">
        <f t="shared" si="4"/>
        <v>16.958401354374498</v>
      </c>
      <c r="J27" s="28">
        <f t="shared" si="5"/>
        <v>0.89445587885587674</v>
      </c>
      <c r="K27" s="27">
        <f t="shared" si="6"/>
        <v>1.0172711941797494</v>
      </c>
      <c r="L27" s="18"/>
    </row>
    <row r="28" spans="1:12">
      <c r="A28" s="16"/>
      <c r="B28" s="11" t="str">
        <f>+'[4]Población Bogotá'!J180</f>
        <v>Popayán</v>
      </c>
      <c r="C28" s="53">
        <f>+'[4]Población Bogotá'!K180</f>
        <v>25.53833333333333</v>
      </c>
      <c r="D28" s="53">
        <f>+'[4]Población Bogotá'!L180</f>
        <v>24.293000000000003</v>
      </c>
      <c r="E28" s="53">
        <f>+'[4]Población Bogotá'!M180</f>
        <v>22.345333333333333</v>
      </c>
      <c r="F28" s="53">
        <f>+'[4]Población Bogotá'!N180</f>
        <v>20.900666666666666</v>
      </c>
      <c r="G28" s="54">
        <f>+'[4]Población Bogotá'!O180</f>
        <v>21.897333333333336</v>
      </c>
      <c r="H28" s="28">
        <f t="shared" si="7"/>
        <v>4.768587923830192</v>
      </c>
      <c r="I28" s="27">
        <f t="shared" si="4"/>
        <v>-6.465182886807086</v>
      </c>
      <c r="J28" s="28">
        <f t="shared" si="5"/>
        <v>0.88607958611132442</v>
      </c>
      <c r="K28" s="27">
        <f t="shared" si="6"/>
        <v>0.82436107809316517</v>
      </c>
      <c r="L28" s="18"/>
    </row>
    <row r="29" spans="1:12">
      <c r="A29" s="16"/>
      <c r="B29" s="11" t="str">
        <f>+'[4]Población Bogotá'!J181</f>
        <v>Montería</v>
      </c>
      <c r="C29" s="53">
        <f>+'[4]Población Bogotá'!K181</f>
        <v>22.103666666666665</v>
      </c>
      <c r="D29" s="53">
        <f>+'[4]Población Bogotá'!L181</f>
        <v>24.092333333333332</v>
      </c>
      <c r="E29" s="53">
        <f>+'[4]Población Bogotá'!M181</f>
        <v>26.583333333333332</v>
      </c>
      <c r="F29" s="53">
        <f>+'[4]Población Bogotá'!N181</f>
        <v>25.789666666666665</v>
      </c>
      <c r="G29" s="54">
        <f>+'[4]Población Bogotá'!O181</f>
        <v>21.678333333333331</v>
      </c>
      <c r="H29" s="28">
        <f t="shared" si="7"/>
        <v>-15.941785469632542</v>
      </c>
      <c r="I29" s="27">
        <f t="shared" si="4"/>
        <v>-2.9855799373040726</v>
      </c>
      <c r="J29" s="28">
        <f t="shared" si="5"/>
        <v>0.87721771117868197</v>
      </c>
      <c r="K29" s="27">
        <f t="shared" si="6"/>
        <v>1.0171923104684075</v>
      </c>
      <c r="L29" s="18"/>
    </row>
    <row r="30" spans="1:12">
      <c r="A30" s="16"/>
      <c r="B30" s="11" t="str">
        <f>+'[4]Población Bogotá'!J182</f>
        <v>Santa Marta</v>
      </c>
      <c r="C30" s="53">
        <f>+'[4]Población Bogotá'!K182</f>
        <v>17.616000000000003</v>
      </c>
      <c r="D30" s="53">
        <f>+'[4]Población Bogotá'!L182</f>
        <v>19.631</v>
      </c>
      <c r="E30" s="53">
        <f>+'[4]Población Bogotá'!M182</f>
        <v>14.761666666666665</v>
      </c>
      <c r="F30" s="53">
        <f>+'[4]Población Bogotá'!N182</f>
        <v>18.3</v>
      </c>
      <c r="G30" s="54">
        <f>+'[4]Población Bogotá'!O182</f>
        <v>20.451666666666668</v>
      </c>
      <c r="H30" s="28">
        <f t="shared" si="7"/>
        <v>11.757741347905281</v>
      </c>
      <c r="I30" s="27">
        <f t="shared" si="4"/>
        <v>23.969741447442729</v>
      </c>
      <c r="J30" s="28">
        <f t="shared" si="5"/>
        <v>0.82758042084059413</v>
      </c>
      <c r="K30" s="27">
        <f t="shared" si="6"/>
        <v>0.72178595877826479</v>
      </c>
      <c r="L30" s="18"/>
    </row>
    <row r="31" spans="1:12">
      <c r="A31" s="16"/>
      <c r="B31" s="11" t="str">
        <f>+'[4]Población Bogotá'!J183</f>
        <v>Neiva</v>
      </c>
      <c r="C31" s="53">
        <f>+'[4]Población Bogotá'!K183</f>
        <v>20.335666666666668</v>
      </c>
      <c r="D31" s="53">
        <f>+'[4]Población Bogotá'!L183</f>
        <v>23.120333333333335</v>
      </c>
      <c r="E31" s="53">
        <f>+'[4]Población Bogotá'!M183</f>
        <v>23.185666666666666</v>
      </c>
      <c r="F31" s="53">
        <f>+'[4]Población Bogotá'!N183</f>
        <v>22.2</v>
      </c>
      <c r="G31" s="54">
        <f>+'[4]Población Bogotá'!O183</f>
        <v>19.997666666666664</v>
      </c>
      <c r="H31" s="28">
        <f t="shared" si="7"/>
        <v>-9.9204204204204274</v>
      </c>
      <c r="I31" s="27">
        <f t="shared" si="4"/>
        <v>-4.2511896717799758</v>
      </c>
      <c r="J31" s="28">
        <f t="shared" si="5"/>
        <v>0.80920922805785589</v>
      </c>
      <c r="K31" s="27">
        <f t="shared" si="6"/>
        <v>0.87560919589494413</v>
      </c>
      <c r="L31" s="18"/>
    </row>
    <row r="32" spans="1:12">
      <c r="A32" s="16"/>
      <c r="B32" s="11" t="str">
        <f>+'[4]Población Bogotá'!J184</f>
        <v>Valledupar</v>
      </c>
      <c r="C32" s="53">
        <f>+'[4]Población Bogotá'!K184</f>
        <v>19.872333333333334</v>
      </c>
      <c r="D32" s="53">
        <f>+'[4]Población Bogotá'!L184</f>
        <v>16.731999999999999</v>
      </c>
      <c r="E32" s="53">
        <f>+'[4]Población Bogotá'!M184</f>
        <v>20.238333333333333</v>
      </c>
      <c r="F32" s="53">
        <f>+'[4]Población Bogotá'!N184</f>
        <v>20.46166666666667</v>
      </c>
      <c r="G32" s="54">
        <f>+'[4]Población Bogotá'!O184</f>
        <v>19.210666666666665</v>
      </c>
      <c r="H32" s="28">
        <f t="shared" si="7"/>
        <v>-6.1138714669707772</v>
      </c>
      <c r="I32" s="27">
        <f t="shared" si="4"/>
        <v>1.1035164292184874</v>
      </c>
      <c r="J32" s="28">
        <f t="shared" si="5"/>
        <v>0.7773631295556207</v>
      </c>
      <c r="K32" s="27">
        <f t="shared" si="6"/>
        <v>0.80704610345362104</v>
      </c>
      <c r="L32" s="18"/>
    </row>
    <row r="33" spans="1:14">
      <c r="A33" s="16"/>
      <c r="B33" s="11" t="str">
        <f>+'[4]Población Bogotá'!J185</f>
        <v>Sincelejo</v>
      </c>
      <c r="C33" s="53">
        <f>+'[4]Población Bogotá'!K185</f>
        <v>11.421999999999999</v>
      </c>
      <c r="D33" s="53">
        <f>+'[4]Población Bogotá'!L185</f>
        <v>10.978333333333333</v>
      </c>
      <c r="E33" s="53">
        <f>+'[4]Población Bogotá'!M185</f>
        <v>10.712666666666669</v>
      </c>
      <c r="F33" s="53">
        <f>+'[4]Población Bogotá'!N185</f>
        <v>15.97</v>
      </c>
      <c r="G33" s="54">
        <f>+'[4]Población Bogotá'!O185</f>
        <v>14.859666666666667</v>
      </c>
      <c r="H33" s="28">
        <f t="shared" si="7"/>
        <v>-6.9526194948862479</v>
      </c>
      <c r="I33" s="27">
        <f t="shared" si="4"/>
        <v>49.075860352230968</v>
      </c>
      <c r="J33" s="28">
        <f t="shared" si="5"/>
        <v>0.60129912119065843</v>
      </c>
      <c r="K33" s="27">
        <f t="shared" si="6"/>
        <v>0.62988643506496667</v>
      </c>
      <c r="L33" s="18"/>
    </row>
    <row r="34" spans="1:14">
      <c r="A34" s="16"/>
      <c r="B34" s="11" t="str">
        <f>+'[4]Población Bogotá'!J186</f>
        <v>Riohacha</v>
      </c>
      <c r="C34" s="53">
        <f>+'[4]Población Bogotá'!K186</f>
        <v>12.814666666666668</v>
      </c>
      <c r="D34" s="53">
        <f>+'[4]Población Bogotá'!L186</f>
        <v>11.960666666666667</v>
      </c>
      <c r="E34" s="53">
        <f>+'[4]Población Bogotá'!M186</f>
        <v>11.668999999999999</v>
      </c>
      <c r="F34" s="53">
        <f>+'[4]Población Bogotá'!N186</f>
        <v>9.3140000000000001</v>
      </c>
      <c r="G34" s="54">
        <f>+'[4]Población Bogotá'!O186</f>
        <v>11.327333333333334</v>
      </c>
      <c r="H34" s="28">
        <f t="shared" si="7"/>
        <v>21.616204996063271</v>
      </c>
      <c r="I34" s="27">
        <f t="shared" si="4"/>
        <v>-20.181677950124254</v>
      </c>
      <c r="J34" s="28">
        <f t="shared" si="5"/>
        <v>0.45836260876872414</v>
      </c>
      <c r="K34" s="27">
        <f t="shared" si="6"/>
        <v>0.36736144371916712</v>
      </c>
      <c r="L34" s="18"/>
    </row>
    <row r="35" spans="1:14">
      <c r="A35" s="16"/>
      <c r="B35" s="11" t="str">
        <f>+'[4]Población Bogotá'!J187</f>
        <v>Tunja</v>
      </c>
      <c r="C35" s="53">
        <f>+'[4]Población Bogotá'!K187</f>
        <v>10.026333333333334</v>
      </c>
      <c r="D35" s="53">
        <f>+'[4]Población Bogotá'!L187</f>
        <v>10.717333333333334</v>
      </c>
      <c r="E35" s="53">
        <f>+'[4]Población Bogotá'!M187</f>
        <v>11.214</v>
      </c>
      <c r="F35" s="53">
        <f>+'[4]Población Bogotá'!N187</f>
        <v>10.511000000000001</v>
      </c>
      <c r="G35" s="54">
        <f>+'[4]Población Bogotá'!O187</f>
        <v>10.350333333333333</v>
      </c>
      <c r="H35" s="28">
        <f t="shared" si="7"/>
        <v>-1.5285573843275335</v>
      </c>
      <c r="I35" s="27">
        <f t="shared" si="4"/>
        <v>-6.2689495273764884</v>
      </c>
      <c r="J35" s="28">
        <f t="shared" si="5"/>
        <v>0.41882812562173072</v>
      </c>
      <c r="K35" s="27">
        <f t="shared" si="6"/>
        <v>0.41457334495728648</v>
      </c>
      <c r="L35" s="18"/>
    </row>
    <row r="36" spans="1:14">
      <c r="A36" s="16"/>
      <c r="B36" s="11" t="str">
        <f>+'[4]Población Bogotá'!J188</f>
        <v>Florencia</v>
      </c>
      <c r="C36" s="53">
        <f>+'[4]Población Bogotá'!K188</f>
        <v>9.1663333333333341</v>
      </c>
      <c r="D36" s="53">
        <f>+'[4]Población Bogotá'!L188</f>
        <v>7.8166666666666664</v>
      </c>
      <c r="E36" s="53">
        <f>+'[4]Población Bogotá'!M188</f>
        <v>8.1626666666666665</v>
      </c>
      <c r="F36" s="53">
        <f>+'[4]Población Bogotá'!N188</f>
        <v>8.9013333333333335</v>
      </c>
      <c r="G36" s="54">
        <f>+'[4]Población Bogotá'!O188</f>
        <v>8.8960000000000008</v>
      </c>
      <c r="H36" s="28">
        <f t="shared" si="7"/>
        <v>-5.9916117435587779E-2</v>
      </c>
      <c r="I36" s="27">
        <f t="shared" si="4"/>
        <v>9.0493302842208578</v>
      </c>
      <c r="J36" s="28">
        <f t="shared" si="5"/>
        <v>0.3599782621040466</v>
      </c>
      <c r="K36" s="27">
        <f t="shared" si="6"/>
        <v>0.35108510461229114</v>
      </c>
      <c r="L36" s="18"/>
    </row>
    <row r="37" spans="1:14">
      <c r="A37" s="16"/>
      <c r="B37" s="11" t="str">
        <f>+'[4]Población Bogotá'!J189</f>
        <v>Quibdó</v>
      </c>
      <c r="C37" s="53">
        <f>+'[4]Población Bogotá'!K189</f>
        <v>7.2856666666666667</v>
      </c>
      <c r="D37" s="53">
        <f>+'[4]Población Bogotá'!L189</f>
        <v>7.5826666666666673</v>
      </c>
      <c r="E37" s="53">
        <f>+'[4]Población Bogotá'!M189</f>
        <v>6.7770000000000001</v>
      </c>
      <c r="F37" s="53">
        <f>+'[4]Población Bogotá'!N189</f>
        <v>9.4906666666666677</v>
      </c>
      <c r="G37" s="54">
        <f>+'[4]Población Bogotá'!O189</f>
        <v>8.8170000000000002</v>
      </c>
      <c r="H37" s="28">
        <f t="shared" si="7"/>
        <v>-7.0982017420623826</v>
      </c>
      <c r="I37" s="27">
        <f t="shared" si="4"/>
        <v>40.042299936058257</v>
      </c>
      <c r="J37" s="28">
        <f t="shared" si="5"/>
        <v>0.35678151269912078</v>
      </c>
      <c r="K37" s="27">
        <f t="shared" si="6"/>
        <v>0.3743295048877005</v>
      </c>
      <c r="L37" s="18"/>
    </row>
    <row r="38" spans="1:14">
      <c r="A38" s="16"/>
      <c r="B38" s="11" t="str">
        <f>+'[4]Población Bogotá'!J190</f>
        <v>San Andrés</v>
      </c>
      <c r="C38" s="53">
        <f>+'[4]Población Bogotá'!K190</f>
        <v>1.91</v>
      </c>
      <c r="D38" s="53">
        <f>+'[4]Población Bogotá'!L190</f>
        <v>2.1523333333333334</v>
      </c>
      <c r="E38" s="53">
        <f>+'[4]Población Bogotá'!M190</f>
        <v>2.6006666666666671</v>
      </c>
      <c r="F38" s="53">
        <f>+'[4]Población Bogotá'!N190</f>
        <v>2.0566666666666666</v>
      </c>
      <c r="G38" s="54">
        <f>+'[4]Población Bogotá'!O190</f>
        <v>0</v>
      </c>
      <c r="H38" s="28" t="str">
        <f t="shared" si="7"/>
        <v/>
      </c>
      <c r="I38" s="27" t="str">
        <f t="shared" si="4"/>
        <v/>
      </c>
      <c r="J38" s="28" t="str">
        <f t="shared" si="5"/>
        <v/>
      </c>
      <c r="K38" s="27">
        <f t="shared" si="6"/>
        <v>8.1118749829906994E-2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67" t="str">
        <f>+Índice!B49</f>
        <v>Fuente: Departamento Administrativo Nacional de Estadística, Gran Encuesta Integrada de Hogares (GEIH) Abril 2012.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91"/>
      <c r="B52" s="92"/>
      <c r="C52" s="91"/>
      <c r="D52" s="91"/>
      <c r="E52" s="91"/>
      <c r="F52" s="91"/>
      <c r="G52" s="91"/>
      <c r="H52" s="91"/>
      <c r="I52" s="91"/>
      <c r="J52" s="91"/>
      <c r="K52" s="91"/>
      <c r="L52" s="9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 published="0" codeName="Hoja23">
    <tabColor rgb="FF53722D"/>
  </sheetPr>
  <dimension ref="A1:O52"/>
  <sheetViews>
    <sheetView zoomScaleNormal="100" zoomScaleSheetLayoutView="100" workbookViewId="0">
      <pane ySplit="11" topLeftCell="A39" activePane="bottomLeft" state="frozen"/>
      <selection activeCell="G19" sqref="G19"/>
      <selection pane="bottomLeft" activeCell="J16" sqref="J1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69" t="s">
        <v>49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61"/>
      <c r="C8" s="167" t="s">
        <v>172</v>
      </c>
      <c r="D8" s="167"/>
      <c r="E8" s="167"/>
      <c r="F8" s="167"/>
      <c r="G8" s="167"/>
      <c r="H8" s="167"/>
      <c r="I8" s="167"/>
      <c r="J8" s="167"/>
      <c r="K8" s="167"/>
      <c r="L8" s="18"/>
    </row>
    <row r="9" spans="1:15">
      <c r="A9" s="16"/>
      <c r="B9" s="10"/>
      <c r="C9" s="90"/>
      <c r="D9" s="90"/>
      <c r="E9" s="90"/>
      <c r="F9" s="90"/>
      <c r="G9" s="90"/>
      <c r="H9" s="10"/>
      <c r="I9" s="10"/>
      <c r="J9" s="10"/>
      <c r="K9" s="10"/>
      <c r="L9" s="18"/>
    </row>
    <row r="10" spans="1:15" ht="15.75" customHeight="1">
      <c r="A10" s="16"/>
      <c r="B10" s="11"/>
      <c r="C10" s="168" t="s">
        <v>1</v>
      </c>
      <c r="D10" s="168"/>
      <c r="E10" s="168"/>
      <c r="F10" s="168"/>
      <c r="G10" s="168"/>
      <c r="H10" s="170" t="s">
        <v>163</v>
      </c>
      <c r="I10" s="170" t="s">
        <v>110</v>
      </c>
      <c r="J10" s="170" t="s">
        <v>164</v>
      </c>
      <c r="K10" s="170" t="s">
        <v>109</v>
      </c>
      <c r="L10" s="18"/>
    </row>
    <row r="11" spans="1:15">
      <c r="A11" s="16"/>
      <c r="B11" s="11"/>
      <c r="C11" s="156">
        <f>+'Población total'!C11</f>
        <v>2008</v>
      </c>
      <c r="D11" s="156">
        <f>+'Población total'!D11</f>
        <v>2009</v>
      </c>
      <c r="E11" s="156">
        <f>+'Población total'!E11</f>
        <v>2010</v>
      </c>
      <c r="F11" s="156">
        <f>+'Población total'!F11</f>
        <v>2011</v>
      </c>
      <c r="G11" s="156">
        <f>+'Población total'!G11</f>
        <v>2012</v>
      </c>
      <c r="H11" s="170"/>
      <c r="I11" s="170"/>
      <c r="J11" s="170"/>
      <c r="K11" s="170"/>
      <c r="L11" s="18"/>
      <c r="O11" s="76"/>
    </row>
    <row r="12" spans="1:15" ht="12" customHeight="1">
      <c r="A12" s="16"/>
      <c r="B12" s="11"/>
      <c r="C12" s="90"/>
      <c r="D12" s="90"/>
      <c r="E12" s="90"/>
      <c r="F12" s="90"/>
      <c r="G12" s="90"/>
      <c r="H12" s="90"/>
      <c r="I12" s="90"/>
      <c r="J12" s="90"/>
      <c r="K12" s="90"/>
      <c r="L12" s="18"/>
    </row>
    <row r="13" spans="1:15">
      <c r="A13" s="16"/>
      <c r="B13" s="12" t="str">
        <f>+'[4]Población Bogotá'!J198</f>
        <v>Colombia</v>
      </c>
      <c r="C13" s="26">
        <f>+'[4]Población Bogotá'!K198</f>
        <v>171.42866666666666</v>
      </c>
      <c r="D13" s="26">
        <f>+'[4]Población Bogotá'!L198</f>
        <v>183.38400000000001</v>
      </c>
      <c r="E13" s="26">
        <f>+'[4]Población Bogotá'!M198</f>
        <v>187.42866666666666</v>
      </c>
      <c r="F13" s="26">
        <f>+'[4]Población Bogotá'!N198</f>
        <v>182.14766666666665</v>
      </c>
      <c r="G13" s="26">
        <f>+'[4]Población Bogotá'!O198</f>
        <v>169.72366666666665</v>
      </c>
      <c r="H13" s="28">
        <f t="shared" ref="H13" si="0">IF(OR(OR(G13=0,F13=0),G13=""),"",(G13/F13-1)*100)</f>
        <v>-6.8208395020157635</v>
      </c>
      <c r="I13" s="27">
        <f>IF(OR(OR(G13=0,F13=0),F13=""),"",(F13/E13-1)*100)</f>
        <v>-2.8176052756070824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3</v>
      </c>
      <c r="C14" s="25">
        <f>C13-SUM(C15:C38)</f>
        <v>97.929333333333346</v>
      </c>
      <c r="D14" s="25">
        <f t="shared" ref="D14:G14" si="3">D13-SUM(D15:D38)</f>
        <v>90.953333333333347</v>
      </c>
      <c r="E14" s="25">
        <f t="shared" si="3"/>
        <v>104.88633333333333</v>
      </c>
      <c r="F14" s="25">
        <f t="shared" si="3"/>
        <v>104.60799999999999</v>
      </c>
      <c r="G14" s="26">
        <f t="shared" si="3"/>
        <v>87.515333333333302</v>
      </c>
      <c r="H14" s="28">
        <f t="shared" ref="H14:H38" si="4">IF(OR(OR(G14=0,F14=0),G14=""),"",(G14/F14-1)*100)</f>
        <v>-16.339731824207217</v>
      </c>
      <c r="I14" s="27">
        <f t="shared" ref="I14:I38" si="5">IF(OR(OR(G14=0,F14=0),F14=""),"",(F14/E14-1)*100)</f>
        <v>-0.26536663499217017</v>
      </c>
      <c r="J14" s="28">
        <f t="shared" ref="J14:J38" si="6">IF(G14=0,"",G14/$G$13*100)</f>
        <v>51.563423682809884</v>
      </c>
      <c r="K14" s="27">
        <f t="shared" ref="K14:K38" si="7">IF(F14=0,"",F14/$F$13*100)</f>
        <v>57.430326676341359</v>
      </c>
      <c r="L14" s="18"/>
    </row>
    <row r="15" spans="1:15">
      <c r="A15" s="16"/>
      <c r="B15" s="12" t="str">
        <f>+'[4]Población Bogotá'!J199</f>
        <v>Bogotá</v>
      </c>
      <c r="C15" s="99">
        <f>+'[4]Población Bogotá'!K199</f>
        <v>21.103999999999999</v>
      </c>
      <c r="D15" s="99">
        <f>+'[4]Población Bogotá'!L199</f>
        <v>18.513000000000002</v>
      </c>
      <c r="E15" s="99">
        <f>+'[4]Población Bogotá'!M199</f>
        <v>27.677333333333333</v>
      </c>
      <c r="F15" s="99">
        <f>+'[4]Población Bogotá'!N199</f>
        <v>14.654666666666666</v>
      </c>
      <c r="G15" s="99">
        <f>+'[4]Población Bogotá'!O199</f>
        <v>24.495000000000001</v>
      </c>
      <c r="H15" s="48">
        <f t="shared" si="4"/>
        <v>67.148121190064614</v>
      </c>
      <c r="I15" s="34">
        <f t="shared" si="5"/>
        <v>-47.051739088544174</v>
      </c>
      <c r="J15" s="48">
        <f t="shared" si="6"/>
        <v>14.432283064039392</v>
      </c>
      <c r="K15" s="34">
        <f t="shared" si="7"/>
        <v>8.0454869034830718</v>
      </c>
      <c r="L15" s="18"/>
      <c r="N15" s="23" t="s">
        <v>2</v>
      </c>
      <c r="O15" s="32">
        <f>J15</f>
        <v>14.432283064039392</v>
      </c>
    </row>
    <row r="16" spans="1:15">
      <c r="A16" s="16"/>
      <c r="B16" s="11" t="str">
        <f>+'[4]Población Bogotá'!J200</f>
        <v>Medellín</v>
      </c>
      <c r="C16" s="25">
        <f>+'[4]Población Bogotá'!K200</f>
        <v>13.444666666666668</v>
      </c>
      <c r="D16" s="25">
        <f>+'[4]Población Bogotá'!L200</f>
        <v>27.87833333333333</v>
      </c>
      <c r="E16" s="25">
        <f>+'[4]Población Bogotá'!M200</f>
        <v>14.111666666666666</v>
      </c>
      <c r="F16" s="25">
        <f>+'[4]Población Bogotá'!N200</f>
        <v>14.561999999999999</v>
      </c>
      <c r="G16" s="26">
        <f>+'[4]Población Bogotá'!O200</f>
        <v>17.411666666666665</v>
      </c>
      <c r="H16" s="28">
        <f t="shared" si="4"/>
        <v>19.569198370187245</v>
      </c>
      <c r="I16" s="27">
        <f t="shared" si="5"/>
        <v>3.191212944372257</v>
      </c>
      <c r="J16" s="28">
        <f t="shared" si="6"/>
        <v>10.258832494387937</v>
      </c>
      <c r="K16" s="27">
        <f t="shared" si="7"/>
        <v>7.9946124298417214</v>
      </c>
      <c r="L16" s="18"/>
      <c r="N16" s="23" t="s">
        <v>12</v>
      </c>
      <c r="O16" s="32">
        <f>100-O15</f>
        <v>85.567716935960604</v>
      </c>
    </row>
    <row r="17" spans="1:12">
      <c r="A17" s="16"/>
      <c r="B17" s="11" t="str">
        <f>+'[4]Población Bogotá'!J201</f>
        <v>Cali</v>
      </c>
      <c r="C17" s="25">
        <f>+'[4]Población Bogotá'!K201</f>
        <v>9.0186666666666664</v>
      </c>
      <c r="D17" s="25">
        <f>+'[4]Población Bogotá'!L201</f>
        <v>13.335000000000001</v>
      </c>
      <c r="E17" s="25">
        <f>+'[4]Población Bogotá'!M201</f>
        <v>11.392666666666665</v>
      </c>
      <c r="F17" s="25">
        <f>+'[4]Población Bogotá'!N201</f>
        <v>12.600666666666667</v>
      </c>
      <c r="G17" s="26">
        <f>+'[4]Población Bogotá'!O201</f>
        <v>11.296333333333331</v>
      </c>
      <c r="H17" s="28">
        <f t="shared" si="4"/>
        <v>-10.351304163800879</v>
      </c>
      <c r="I17" s="27">
        <f t="shared" si="5"/>
        <v>10.603312072093175</v>
      </c>
      <c r="J17" s="28">
        <f t="shared" si="6"/>
        <v>6.6557207696432048</v>
      </c>
      <c r="K17" s="27">
        <f t="shared" si="7"/>
        <v>6.9178304050010713</v>
      </c>
      <c r="L17" s="18"/>
    </row>
    <row r="18" spans="1:12">
      <c r="A18" s="16"/>
      <c r="B18" s="11" t="str">
        <f>+'[4]Población Bogotá'!J202</f>
        <v>Ibagué</v>
      </c>
      <c r="C18" s="25">
        <f>+'[4]Población Bogotá'!K202</f>
        <v>2.4550000000000001</v>
      </c>
      <c r="D18" s="25">
        <f>+'[4]Población Bogotá'!L202</f>
        <v>1.8806666666666667</v>
      </c>
      <c r="E18" s="25">
        <f>+'[4]Población Bogotá'!M202</f>
        <v>1.4413333333333334</v>
      </c>
      <c r="F18" s="25">
        <f>+'[4]Población Bogotá'!N202</f>
        <v>4.2293333333333329</v>
      </c>
      <c r="G18" s="26">
        <f>+'[4]Población Bogotá'!O202</f>
        <v>3.4710000000000001</v>
      </c>
      <c r="H18" s="28">
        <f t="shared" si="4"/>
        <v>-17.930327868852448</v>
      </c>
      <c r="I18" s="27">
        <f t="shared" si="5"/>
        <v>193.43200740055502</v>
      </c>
      <c r="J18" s="28">
        <f t="shared" si="6"/>
        <v>2.0450889779661452</v>
      </c>
      <c r="K18" s="27">
        <f t="shared" si="7"/>
        <v>2.3219256171274951</v>
      </c>
      <c r="L18" s="18"/>
    </row>
    <row r="19" spans="1:12">
      <c r="A19" s="16"/>
      <c r="B19" s="11" t="str">
        <f>+'[4]Población Bogotá'!J203</f>
        <v>Pereira</v>
      </c>
      <c r="C19" s="25">
        <f>+'[4]Población Bogotá'!K203</f>
        <v>2.5950000000000002</v>
      </c>
      <c r="D19" s="25">
        <f>+'[4]Población Bogotá'!L203</f>
        <v>1.7913333333333334</v>
      </c>
      <c r="E19" s="25">
        <f>+'[4]Población Bogotá'!M203</f>
        <v>2.7353333333333332</v>
      </c>
      <c r="F19" s="25">
        <f>+'[4]Población Bogotá'!N203</f>
        <v>1.950333333333333</v>
      </c>
      <c r="G19" s="26">
        <f>+'[4]Población Bogotá'!O203</f>
        <v>3.0266666666666668</v>
      </c>
      <c r="H19" s="28">
        <f t="shared" si="4"/>
        <v>55.187147496154545</v>
      </c>
      <c r="I19" s="27">
        <f t="shared" si="5"/>
        <v>-28.698513282963688</v>
      </c>
      <c r="J19" s="28">
        <f t="shared" si="6"/>
        <v>1.783290878702833</v>
      </c>
      <c r="K19" s="27">
        <f t="shared" si="7"/>
        <v>1.0707429686170378</v>
      </c>
      <c r="L19" s="18"/>
    </row>
    <row r="20" spans="1:12">
      <c r="A20" s="16"/>
      <c r="B20" s="11" t="str">
        <f>+'[4]Población Bogotá'!J204</f>
        <v>Barranquilla</v>
      </c>
      <c r="C20" s="25">
        <f>+'[4]Población Bogotá'!K204</f>
        <v>3.7</v>
      </c>
      <c r="D20" s="25">
        <f>+'[4]Población Bogotá'!L204</f>
        <v>5.0303333333333331</v>
      </c>
      <c r="E20" s="25">
        <f>+'[4]Población Bogotá'!M204</f>
        <v>4.6819999999999995</v>
      </c>
      <c r="F20" s="25">
        <f>+'[4]Población Bogotá'!N204</f>
        <v>4.1016666666666666</v>
      </c>
      <c r="G20" s="26">
        <f>+'[4]Población Bogotá'!O204</f>
        <v>2.6996666666666669</v>
      </c>
      <c r="H20" s="28">
        <f t="shared" si="4"/>
        <v>-34.181227143437617</v>
      </c>
      <c r="I20" s="27">
        <f t="shared" si="5"/>
        <v>-12.394987896910148</v>
      </c>
      <c r="J20" s="28">
        <f t="shared" si="6"/>
        <v>1.5906247606403352</v>
      </c>
      <c r="K20" s="27">
        <f t="shared" si="7"/>
        <v>2.2518359645928308</v>
      </c>
      <c r="L20" s="18"/>
    </row>
    <row r="21" spans="1:12">
      <c r="A21" s="16"/>
      <c r="B21" s="11" t="str">
        <f>+'[4]Población Bogotá'!J205</f>
        <v>Cúcuta</v>
      </c>
      <c r="C21" s="25">
        <f>+'[4]Población Bogotá'!K205</f>
        <v>1.4336666666666666</v>
      </c>
      <c r="D21" s="25">
        <f>+'[4]Población Bogotá'!L205</f>
        <v>2.8286666666666669</v>
      </c>
      <c r="E21" s="25">
        <f>+'[4]Población Bogotá'!M205</f>
        <v>3.1503333333333328</v>
      </c>
      <c r="F21" s="25">
        <f>+'[4]Población Bogotá'!N205</f>
        <v>4.0039999999999996</v>
      </c>
      <c r="G21" s="26">
        <f>+'[4]Población Bogotá'!O205</f>
        <v>2.625</v>
      </c>
      <c r="H21" s="28">
        <f t="shared" si="4"/>
        <v>-34.44055944055944</v>
      </c>
      <c r="I21" s="27">
        <f t="shared" si="5"/>
        <v>27.097661623108671</v>
      </c>
      <c r="J21" s="28">
        <f t="shared" si="6"/>
        <v>1.5466316816943624</v>
      </c>
      <c r="K21" s="27">
        <f t="shared" si="7"/>
        <v>2.1982164653952929</v>
      </c>
      <c r="L21" s="18"/>
    </row>
    <row r="22" spans="1:12">
      <c r="A22" s="16"/>
      <c r="B22" s="11" t="str">
        <f>+'[4]Población Bogotá'!J206</f>
        <v>Cartagena</v>
      </c>
      <c r="C22" s="25">
        <f>+'[4]Población Bogotá'!K206</f>
        <v>2.8210000000000002</v>
      </c>
      <c r="D22" s="25">
        <f>+'[4]Población Bogotá'!L206</f>
        <v>2.1483333333333334</v>
      </c>
      <c r="E22" s="25">
        <f>+'[4]Población Bogotá'!M206</f>
        <v>1.7729999999999999</v>
      </c>
      <c r="F22" s="25">
        <f>+'[4]Población Bogotá'!N206</f>
        <v>3.1833333333333336</v>
      </c>
      <c r="G22" s="26">
        <f>+'[4]Población Bogotá'!O206</f>
        <v>2.5459999999999998</v>
      </c>
      <c r="H22" s="28">
        <f t="shared" si="4"/>
        <v>-20.020942408376975</v>
      </c>
      <c r="I22" s="27">
        <f t="shared" si="5"/>
        <v>79.545027260763334</v>
      </c>
      <c r="J22" s="28">
        <f t="shared" si="6"/>
        <v>1.5000854329881317</v>
      </c>
      <c r="K22" s="27">
        <f t="shared" si="7"/>
        <v>1.7476662707729813</v>
      </c>
      <c r="L22" s="18"/>
    </row>
    <row r="23" spans="1:12">
      <c r="A23" s="16"/>
      <c r="B23" s="11" t="str">
        <f>+'[4]Población Bogotá'!J207</f>
        <v>Manizales</v>
      </c>
      <c r="C23" s="25">
        <f>+'[4]Población Bogotá'!K207</f>
        <v>1.5249999999999999</v>
      </c>
      <c r="D23" s="25">
        <f>+'[4]Población Bogotá'!L207</f>
        <v>1.681</v>
      </c>
      <c r="E23" s="25">
        <f>+'[4]Población Bogotá'!M207</f>
        <v>2.0263333333333335</v>
      </c>
      <c r="F23" s="25">
        <f>+'[4]Población Bogotá'!N207</f>
        <v>2.6219999999999999</v>
      </c>
      <c r="G23" s="26">
        <f>+'[4]Población Bogotá'!O207</f>
        <v>2.44</v>
      </c>
      <c r="H23" s="28">
        <f t="shared" si="4"/>
        <v>-6.9412662090007622</v>
      </c>
      <c r="I23" s="27">
        <f t="shared" si="5"/>
        <v>29.396282283270246</v>
      </c>
      <c r="J23" s="28">
        <f t="shared" si="6"/>
        <v>1.4376309726987595</v>
      </c>
      <c r="K23" s="27">
        <f t="shared" si="7"/>
        <v>1.4394914016649496</v>
      </c>
      <c r="L23" s="18"/>
    </row>
    <row r="24" spans="1:12">
      <c r="A24" s="16"/>
      <c r="B24" s="11" t="str">
        <f>+'[4]Población Bogotá'!J208</f>
        <v>Bucaramanga</v>
      </c>
      <c r="C24" s="25">
        <f>+'[4]Población Bogotá'!K208</f>
        <v>2.117</v>
      </c>
      <c r="D24" s="25">
        <f>+'[4]Población Bogotá'!L208</f>
        <v>5.512666666666667</v>
      </c>
      <c r="E24" s="25">
        <f>+'[4]Población Bogotá'!M208</f>
        <v>3.3256666666666668</v>
      </c>
      <c r="F24" s="25">
        <f>+'[4]Población Bogotá'!N208</f>
        <v>3.2549999999999999</v>
      </c>
      <c r="G24" s="26">
        <f>+'[4]Población Bogotá'!O208</f>
        <v>1.752</v>
      </c>
      <c r="H24" s="28">
        <f t="shared" si="4"/>
        <v>-46.175115207373274</v>
      </c>
      <c r="I24" s="27">
        <f t="shared" si="5"/>
        <v>-2.1248872406535058</v>
      </c>
      <c r="J24" s="28">
        <f t="shared" si="6"/>
        <v>1.0322661738394372</v>
      </c>
      <c r="K24" s="27">
        <f t="shared" si="7"/>
        <v>1.7870116370783413</v>
      </c>
      <c r="L24" s="18"/>
    </row>
    <row r="25" spans="1:12">
      <c r="A25" s="16"/>
      <c r="B25" s="11" t="str">
        <f>+'[4]Población Bogotá'!J209</f>
        <v>Santa Marta</v>
      </c>
      <c r="C25" s="25">
        <f>+'[4]Población Bogotá'!K209</f>
        <v>1.0136666666666667</v>
      </c>
      <c r="D25" s="25">
        <f>+'[4]Población Bogotá'!L209</f>
        <v>0.98033333333333328</v>
      </c>
      <c r="E25" s="25">
        <f>+'[4]Población Bogotá'!M209</f>
        <v>1.0740000000000001</v>
      </c>
      <c r="F25" s="25">
        <f>+'[4]Población Bogotá'!N209</f>
        <v>1.774</v>
      </c>
      <c r="G25" s="26">
        <f>+'[4]Población Bogotá'!O209</f>
        <v>1.5123333333333333</v>
      </c>
      <c r="H25" s="28">
        <f t="shared" si="4"/>
        <v>-14.750093949642995</v>
      </c>
      <c r="I25" s="27">
        <f t="shared" si="5"/>
        <v>65.176908752327734</v>
      </c>
      <c r="J25" s="28">
        <f t="shared" si="6"/>
        <v>0.8910562463298185</v>
      </c>
      <c r="K25" s="27">
        <f t="shared" si="7"/>
        <v>0.97393506733547708</v>
      </c>
      <c r="L25" s="18"/>
    </row>
    <row r="26" spans="1:12">
      <c r="A26" s="16"/>
      <c r="B26" s="11" t="str">
        <f>+'[4]Población Bogotá'!J210</f>
        <v>Neiva</v>
      </c>
      <c r="C26" s="25">
        <f>+'[4]Población Bogotá'!K210</f>
        <v>1.4766666666666666</v>
      </c>
      <c r="D26" s="25">
        <f>+'[4]Población Bogotá'!L210</f>
        <v>1.6973333333333331</v>
      </c>
      <c r="E26" s="25">
        <f>+'[4]Población Bogotá'!M210</f>
        <v>1.2676666666666667</v>
      </c>
      <c r="F26" s="25">
        <f>+'[4]Población Bogotá'!N210</f>
        <v>1.298</v>
      </c>
      <c r="G26" s="26">
        <f>+'[4]Población Bogotá'!O210</f>
        <v>1.3653333333333333</v>
      </c>
      <c r="H26" s="28">
        <f t="shared" si="4"/>
        <v>5.1874678993323098</v>
      </c>
      <c r="I26" s="27">
        <f t="shared" si="5"/>
        <v>2.3928477517749069</v>
      </c>
      <c r="J26" s="28">
        <f t="shared" si="6"/>
        <v>0.80444487215493421</v>
      </c>
      <c r="K26" s="27">
        <f t="shared" si="7"/>
        <v>0.71260863438638622</v>
      </c>
      <c r="L26" s="18"/>
    </row>
    <row r="27" spans="1:12">
      <c r="A27" s="16"/>
      <c r="B27" s="11" t="str">
        <f>+'[4]Población Bogotá'!J211</f>
        <v>Pasto</v>
      </c>
      <c r="C27" s="25">
        <f>+'[4]Población Bogotá'!K211</f>
        <v>0.38966666666666666</v>
      </c>
      <c r="D27" s="25">
        <f>+'[4]Población Bogotá'!L211</f>
        <v>0.65500000000000003</v>
      </c>
      <c r="E27" s="25">
        <f>+'[4]Población Bogotá'!M211</f>
        <v>0.97299999999999986</v>
      </c>
      <c r="F27" s="25">
        <f>+'[4]Población Bogotá'!N211</f>
        <v>1.3333333333333333</v>
      </c>
      <c r="G27" s="26">
        <f>+'[4]Población Bogotá'!O211</f>
        <v>1.1553333333333333</v>
      </c>
      <c r="H27" s="28">
        <f t="shared" si="4"/>
        <v>-13.349999999999994</v>
      </c>
      <c r="I27" s="27">
        <f t="shared" si="5"/>
        <v>37.033230558410438</v>
      </c>
      <c r="J27" s="28">
        <f t="shared" si="6"/>
        <v>0.68071433761938527</v>
      </c>
      <c r="K27" s="27">
        <f t="shared" si="7"/>
        <v>0.73200681498344755</v>
      </c>
      <c r="L27" s="18"/>
    </row>
    <row r="28" spans="1:12">
      <c r="A28" s="16"/>
      <c r="B28" s="11" t="str">
        <f>+'[4]Población Bogotá'!J212</f>
        <v>Armenia</v>
      </c>
      <c r="C28" s="25">
        <f>+'[4]Población Bogotá'!K212</f>
        <v>2.1553333333333331</v>
      </c>
      <c r="D28" s="25">
        <f>+'[4]Población Bogotá'!L212</f>
        <v>1.4183333333333332</v>
      </c>
      <c r="E28" s="25">
        <f>+'[4]Población Bogotá'!M212</f>
        <v>1.6316666666666666</v>
      </c>
      <c r="F28" s="25">
        <f>+'[4]Población Bogotá'!N212</f>
        <v>1.244</v>
      </c>
      <c r="G28" s="26">
        <f>+'[4]Población Bogotá'!O212</f>
        <v>1.0309999999999999</v>
      </c>
      <c r="H28" s="28">
        <f t="shared" si="4"/>
        <v>-17.122186495176848</v>
      </c>
      <c r="I28" s="27">
        <f t="shared" si="5"/>
        <v>-23.758937691521954</v>
      </c>
      <c r="J28" s="28">
        <f t="shared" si="6"/>
        <v>0.60745800526738558</v>
      </c>
      <c r="K28" s="27">
        <f t="shared" si="7"/>
        <v>0.68296235837955654</v>
      </c>
      <c r="L28" s="18"/>
    </row>
    <row r="29" spans="1:12">
      <c r="A29" s="16"/>
      <c r="B29" s="11" t="str">
        <f>+'[4]Población Bogotá'!J213</f>
        <v>Sincelejo</v>
      </c>
      <c r="C29" s="25">
        <f>+'[4]Población Bogotá'!K213</f>
        <v>1.1286666666666667</v>
      </c>
      <c r="D29" s="25">
        <f>+'[4]Población Bogotá'!L213</f>
        <v>1.2853333333333332</v>
      </c>
      <c r="E29" s="25">
        <f>+'[4]Población Bogotá'!M213</f>
        <v>0.53466666666666662</v>
      </c>
      <c r="F29" s="25">
        <f>+'[4]Población Bogotá'!N213</f>
        <v>0.62733333333333341</v>
      </c>
      <c r="G29" s="26">
        <f>+'[4]Población Bogotá'!O213</f>
        <v>0.86933333333333318</v>
      </c>
      <c r="H29" s="28">
        <f t="shared" si="4"/>
        <v>38.575982996811867</v>
      </c>
      <c r="I29" s="27">
        <f t="shared" si="5"/>
        <v>17.331670822942669</v>
      </c>
      <c r="J29" s="28">
        <f t="shared" si="6"/>
        <v>0.51220513344239949</v>
      </c>
      <c r="K29" s="27">
        <f t="shared" si="7"/>
        <v>0.34440920644971212</v>
      </c>
      <c r="L29" s="18"/>
    </row>
    <row r="30" spans="1:12">
      <c r="A30" s="16"/>
      <c r="B30" s="11" t="str">
        <f>+'[4]Población Bogotá'!J214</f>
        <v>Riohacha</v>
      </c>
      <c r="C30" s="25">
        <f>+'[4]Población Bogotá'!K214</f>
        <v>1.2810000000000001</v>
      </c>
      <c r="D30" s="25">
        <f>+'[4]Población Bogotá'!L214</f>
        <v>1.0660000000000001</v>
      </c>
      <c r="E30" s="25">
        <f>+'[4]Población Bogotá'!M214</f>
        <v>0.65166666666666673</v>
      </c>
      <c r="F30" s="25">
        <f>+'[4]Población Bogotá'!N214</f>
        <v>0.39299999999999996</v>
      </c>
      <c r="G30" s="26">
        <f>+'[4]Población Bogotá'!O214</f>
        <v>0.84633333333333338</v>
      </c>
      <c r="H30" s="28">
        <f t="shared" si="4"/>
        <v>115.35199321458869</v>
      </c>
      <c r="I30" s="27">
        <f t="shared" si="5"/>
        <v>-39.693094629156022</v>
      </c>
      <c r="J30" s="28">
        <f t="shared" si="6"/>
        <v>0.49865369394564896</v>
      </c>
      <c r="K30" s="27">
        <f t="shared" si="7"/>
        <v>0.21575900871637116</v>
      </c>
      <c r="L30" s="18"/>
    </row>
    <row r="31" spans="1:12">
      <c r="A31" s="16"/>
      <c r="B31" s="11" t="str">
        <f>+'[4]Población Bogotá'!J215</f>
        <v>Valledupar</v>
      </c>
      <c r="C31" s="25">
        <f>+'[4]Población Bogotá'!K215</f>
        <v>1.1530000000000002</v>
      </c>
      <c r="D31" s="25">
        <f>+'[4]Población Bogotá'!L215</f>
        <v>0.89300000000000013</v>
      </c>
      <c r="E31" s="25">
        <f>+'[4]Población Bogotá'!M215</f>
        <v>0.83466666666666678</v>
      </c>
      <c r="F31" s="25">
        <f>+'[4]Población Bogotá'!N215</f>
        <v>2.0779999999999998</v>
      </c>
      <c r="G31" s="26">
        <f>+'[4]Población Bogotá'!O215</f>
        <v>0.83299999999999985</v>
      </c>
      <c r="H31" s="28">
        <f t="shared" si="4"/>
        <v>-59.913378248315688</v>
      </c>
      <c r="I31" s="27">
        <f t="shared" si="5"/>
        <v>148.96166134185302</v>
      </c>
      <c r="J31" s="28">
        <f t="shared" si="6"/>
        <v>0.49079778699101084</v>
      </c>
      <c r="K31" s="27">
        <f t="shared" si="7"/>
        <v>1.140832621151703</v>
      </c>
      <c r="L31" s="18"/>
    </row>
    <row r="32" spans="1:12">
      <c r="A32" s="16"/>
      <c r="B32" s="11" t="str">
        <f>+'[4]Población Bogotá'!J216</f>
        <v>Villavicencio</v>
      </c>
      <c r="C32" s="25">
        <f>+'[4]Población Bogotá'!K216</f>
        <v>1.3739999999999999</v>
      </c>
      <c r="D32" s="25">
        <f>+'[4]Población Bogotá'!L216</f>
        <v>0.52433333333333332</v>
      </c>
      <c r="E32" s="25">
        <f>+'[4]Población Bogotá'!M216</f>
        <v>0.78500000000000003</v>
      </c>
      <c r="F32" s="25">
        <f>+'[4]Población Bogotá'!N216</f>
        <v>0.53500000000000003</v>
      </c>
      <c r="G32" s="26">
        <f>+'[4]Población Bogotá'!O216</f>
        <v>0.80366666666666664</v>
      </c>
      <c r="H32" s="28">
        <f t="shared" si="4"/>
        <v>50.21806853582553</v>
      </c>
      <c r="I32" s="27">
        <f t="shared" si="5"/>
        <v>-31.847133757961789</v>
      </c>
      <c r="J32" s="28">
        <f t="shared" si="6"/>
        <v>0.47351479169080724</v>
      </c>
      <c r="K32" s="27">
        <f t="shared" si="7"/>
        <v>0.29371773451210836</v>
      </c>
      <c r="L32" s="18"/>
    </row>
    <row r="33" spans="1:14">
      <c r="A33" s="16"/>
      <c r="B33" s="11" t="str">
        <f>+'[4]Población Bogotá'!J217</f>
        <v>Montería</v>
      </c>
      <c r="C33" s="25">
        <f>+'[4]Población Bogotá'!K217</f>
        <v>0.49866666666666665</v>
      </c>
      <c r="D33" s="25">
        <f>+'[4]Población Bogotá'!L217</f>
        <v>0.96233333333333337</v>
      </c>
      <c r="E33" s="25">
        <f>+'[4]Población Bogotá'!M217</f>
        <v>0.60266666666666657</v>
      </c>
      <c r="F33" s="25">
        <f>+'[4]Población Bogotá'!N217</f>
        <v>0.98966666666666658</v>
      </c>
      <c r="G33" s="26">
        <f>+'[4]Población Bogotá'!O217</f>
        <v>0.69966666666666677</v>
      </c>
      <c r="H33" s="28">
        <f t="shared" si="4"/>
        <v>-29.302795554058591</v>
      </c>
      <c r="I33" s="27">
        <f t="shared" si="5"/>
        <v>64.214601769911511</v>
      </c>
      <c r="J33" s="28">
        <f t="shared" si="6"/>
        <v>0.4122387174446307</v>
      </c>
      <c r="K33" s="27">
        <f t="shared" si="7"/>
        <v>0.54333205842146381</v>
      </c>
      <c r="L33" s="18"/>
    </row>
    <row r="34" spans="1:14">
      <c r="A34" s="16"/>
      <c r="B34" s="11" t="str">
        <f>+'[4]Población Bogotá'!J218</f>
        <v>Quibdó</v>
      </c>
      <c r="C34" s="25">
        <f>+'[4]Población Bogotá'!K218</f>
        <v>1.2233333333333334</v>
      </c>
      <c r="D34" s="25">
        <f>+'[4]Población Bogotá'!L218</f>
        <v>0.98733333333333329</v>
      </c>
      <c r="E34" s="25">
        <f>+'[4]Población Bogotá'!M218</f>
        <v>0.61799999999999999</v>
      </c>
      <c r="F34" s="25">
        <f>+'[4]Población Bogotá'!N218</f>
        <v>1.3030000000000002</v>
      </c>
      <c r="G34" s="26">
        <f>+'[4]Población Bogotá'!O218</f>
        <v>0.57333333333333336</v>
      </c>
      <c r="H34" s="28">
        <f t="shared" si="4"/>
        <v>-55.998976720388846</v>
      </c>
      <c r="I34" s="27">
        <f t="shared" si="5"/>
        <v>110.8414239482201</v>
      </c>
      <c r="J34" s="28">
        <f t="shared" si="6"/>
        <v>0.33780399904943531</v>
      </c>
      <c r="K34" s="27">
        <f t="shared" si="7"/>
        <v>0.71535365994257416</v>
      </c>
      <c r="L34" s="18"/>
    </row>
    <row r="35" spans="1:14">
      <c r="A35" s="16"/>
      <c r="B35" s="11" t="str">
        <f>+'[4]Población Bogotá'!J219</f>
        <v>Popayán</v>
      </c>
      <c r="C35" s="25">
        <f>+'[4]Población Bogotá'!K219</f>
        <v>0.46866666666666673</v>
      </c>
      <c r="D35" s="25">
        <f>+'[4]Población Bogotá'!L219</f>
        <v>0.50600000000000001</v>
      </c>
      <c r="E35" s="25">
        <f>+'[4]Población Bogotá'!M219</f>
        <v>0.54966666666666664</v>
      </c>
      <c r="F35" s="25">
        <f>+'[4]Población Bogotá'!N219</f>
        <v>0.51033333333333331</v>
      </c>
      <c r="G35" s="26">
        <f>+'[4]Población Bogotá'!O219</f>
        <v>0.51200000000000001</v>
      </c>
      <c r="H35" s="28">
        <f t="shared" si="4"/>
        <v>0.32658393207054548</v>
      </c>
      <c r="I35" s="27">
        <f t="shared" si="5"/>
        <v>-7.15585203153426</v>
      </c>
      <c r="J35" s="28">
        <f t="shared" si="6"/>
        <v>0.30166682705810033</v>
      </c>
      <c r="K35" s="27">
        <f t="shared" si="7"/>
        <v>0.28017560843491451</v>
      </c>
      <c r="L35" s="18"/>
    </row>
    <row r="36" spans="1:14">
      <c r="A36" s="16"/>
      <c r="B36" s="11" t="str">
        <f>+'[4]Población Bogotá'!J220</f>
        <v>Florencia</v>
      </c>
      <c r="C36" s="25">
        <f>+'[4]Población Bogotá'!K220</f>
        <v>0.46300000000000002</v>
      </c>
      <c r="D36" s="25">
        <f>+'[4]Población Bogotá'!L220</f>
        <v>0.35499999999999998</v>
      </c>
      <c r="E36" s="25">
        <f>+'[4]Población Bogotá'!M220</f>
        <v>0.32366666666666671</v>
      </c>
      <c r="F36" s="25">
        <f>+'[4]Población Bogotá'!N220</f>
        <v>4.8999999999999995E-2</v>
      </c>
      <c r="G36" s="26">
        <f>+'[4]Población Bogotá'!O220</f>
        <v>0.2436666666666667</v>
      </c>
      <c r="H36" s="28">
        <f t="shared" si="4"/>
        <v>397.27891156462596</v>
      </c>
      <c r="I36" s="27">
        <f t="shared" si="5"/>
        <v>-84.860968074150364</v>
      </c>
      <c r="J36" s="28">
        <f t="shared" si="6"/>
        <v>0.14356669959601001</v>
      </c>
      <c r="K36" s="27">
        <f t="shared" si="7"/>
        <v>2.6901250450641696E-2</v>
      </c>
      <c r="L36" s="18"/>
    </row>
    <row r="37" spans="1:14">
      <c r="A37" s="16"/>
      <c r="B37" s="11" t="str">
        <f>+'[4]Población Bogotá'!J221</f>
        <v>Tunja</v>
      </c>
      <c r="C37" s="25">
        <f>+'[4]Población Bogotá'!K221</f>
        <v>0.44966666666666671</v>
      </c>
      <c r="D37" s="25">
        <f>+'[4]Población Bogotá'!L221</f>
        <v>0.35666666666666669</v>
      </c>
      <c r="E37" s="25">
        <f>+'[4]Población Bogotá'!M221</f>
        <v>0.31600000000000006</v>
      </c>
      <c r="F37" s="25">
        <f>+'[4]Población Bogotá'!N221</f>
        <v>0.17833333333333334</v>
      </c>
      <c r="G37" s="26">
        <f>+'[4]Población Bogotá'!O221</f>
        <v>0</v>
      </c>
      <c r="H37" s="28" t="str">
        <f t="shared" si="4"/>
        <v/>
      </c>
      <c r="I37" s="27" t="str">
        <f t="shared" si="5"/>
        <v/>
      </c>
      <c r="J37" s="28" t="str">
        <f t="shared" si="6"/>
        <v/>
      </c>
      <c r="K37" s="27">
        <f t="shared" si="7"/>
        <v>9.7905911504036117E-2</v>
      </c>
      <c r="L37" s="18"/>
    </row>
    <row r="38" spans="1:14">
      <c r="A38" s="16"/>
      <c r="B38" s="11" t="str">
        <f>+'[4]Población Bogotá'!J222</f>
        <v>San Andrés</v>
      </c>
      <c r="C38" s="25">
        <f>+'[4]Población Bogotá'!K222</f>
        <v>0.21</v>
      </c>
      <c r="D38" s="25">
        <f>+'[4]Población Bogotá'!L222</f>
        <v>0.14433333333333334</v>
      </c>
      <c r="E38" s="25">
        <f>+'[4]Población Bogotá'!M222</f>
        <v>6.4333333333333326E-2</v>
      </c>
      <c r="F38" s="25">
        <f>+'[4]Población Bogotá'!N222</f>
        <v>6.3666666666666663E-2</v>
      </c>
      <c r="G38" s="26">
        <f>+'[4]Población Bogotá'!O222</f>
        <v>0</v>
      </c>
      <c r="H38" s="28" t="str">
        <f t="shared" si="4"/>
        <v/>
      </c>
      <c r="I38" s="27" t="str">
        <f t="shared" si="5"/>
        <v/>
      </c>
      <c r="J38" s="28" t="str">
        <f t="shared" si="6"/>
        <v/>
      </c>
      <c r="K38" s="27">
        <f t="shared" si="7"/>
        <v>3.4953325415459618E-2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67" t="str">
        <f>+Índice!B49</f>
        <v>Fuente: Departamento Administrativo Nacional de Estadística, Gran Encuesta Integrada de Hogares (GEIH) Abril 2012.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91"/>
      <c r="B52" s="92"/>
      <c r="C52" s="91"/>
      <c r="D52" s="91"/>
      <c r="E52" s="91"/>
      <c r="F52" s="91"/>
      <c r="G52" s="91"/>
      <c r="H52" s="91"/>
      <c r="I52" s="91"/>
      <c r="J52" s="91"/>
      <c r="K52" s="91"/>
      <c r="L52" s="9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 published="0" codeName="Hoja24">
    <tabColor rgb="FF53722D"/>
  </sheetPr>
  <dimension ref="A1:O52"/>
  <sheetViews>
    <sheetView zoomScaleNormal="100" zoomScaleSheetLayoutView="100" workbookViewId="0">
      <pane ySplit="11" topLeftCell="A33" activePane="bottomLeft" state="frozen"/>
      <selection activeCell="G19" sqref="G19"/>
      <selection pane="bottomLeft" activeCell="H18" sqref="H18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69" t="s">
        <v>9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61"/>
      <c r="C8" s="167" t="s">
        <v>172</v>
      </c>
      <c r="D8" s="167"/>
      <c r="E8" s="167"/>
      <c r="F8" s="167"/>
      <c r="G8" s="167"/>
      <c r="H8" s="167"/>
      <c r="I8" s="167"/>
      <c r="J8" s="167"/>
      <c r="K8" s="167"/>
      <c r="L8" s="18"/>
    </row>
    <row r="9" spans="1:15">
      <c r="A9" s="16"/>
      <c r="B9" s="10"/>
      <c r="C9" s="90"/>
      <c r="D9" s="90"/>
      <c r="E9" s="90"/>
      <c r="F9" s="90"/>
      <c r="G9" s="90"/>
      <c r="H9" s="10"/>
      <c r="I9" s="10"/>
      <c r="J9" s="10"/>
      <c r="K9" s="10"/>
      <c r="L9" s="18"/>
    </row>
    <row r="10" spans="1:15" ht="15.75" customHeight="1">
      <c r="A10" s="16"/>
      <c r="B10" s="11"/>
      <c r="C10" s="168" t="s">
        <v>1</v>
      </c>
      <c r="D10" s="168"/>
      <c r="E10" s="168"/>
      <c r="F10" s="168"/>
      <c r="G10" s="168"/>
      <c r="H10" s="170" t="s">
        <v>163</v>
      </c>
      <c r="I10" s="170" t="s">
        <v>110</v>
      </c>
      <c r="J10" s="170" t="s">
        <v>164</v>
      </c>
      <c r="K10" s="170" t="s">
        <v>109</v>
      </c>
      <c r="L10" s="18"/>
    </row>
    <row r="11" spans="1:15">
      <c r="A11" s="16"/>
      <c r="B11" s="11"/>
      <c r="C11" s="156">
        <f>+'Población total'!C11</f>
        <v>2008</v>
      </c>
      <c r="D11" s="156">
        <f>+'Población total'!D11</f>
        <v>2009</v>
      </c>
      <c r="E11" s="156">
        <f>+'Población total'!E11</f>
        <v>2010</v>
      </c>
      <c r="F11" s="156">
        <f>+'Población total'!F11</f>
        <v>2011</v>
      </c>
      <c r="G11" s="156">
        <f>+'Población total'!G11</f>
        <v>2012</v>
      </c>
      <c r="H11" s="170"/>
      <c r="I11" s="170"/>
      <c r="J11" s="170"/>
      <c r="K11" s="170"/>
      <c r="L11" s="18"/>
      <c r="O11" s="76"/>
    </row>
    <row r="12" spans="1:15" ht="12" customHeight="1">
      <c r="A12" s="16"/>
      <c r="B12" s="11"/>
      <c r="C12" s="90"/>
      <c r="D12" s="90"/>
      <c r="E12" s="90"/>
      <c r="F12" s="90"/>
      <c r="G12" s="90"/>
      <c r="H12" s="90"/>
      <c r="I12" s="90"/>
      <c r="J12" s="90"/>
      <c r="K12" s="90"/>
      <c r="L12" s="18"/>
    </row>
    <row r="13" spans="1:15">
      <c r="A13" s="16"/>
      <c r="B13" s="12" t="str">
        <f>+'[4]Población Bogotá'!J230</f>
        <v>Armenia</v>
      </c>
      <c r="C13" s="26">
        <f>+'[4]Población Bogotá'!K230</f>
        <v>97.469000000000008</v>
      </c>
      <c r="D13" s="26">
        <f>+'[4]Población Bogotá'!L230</f>
        <v>102.13233333333334</v>
      </c>
      <c r="E13" s="26">
        <f>+'[4]Población Bogotá'!M230</f>
        <v>92.353666666666655</v>
      </c>
      <c r="F13" s="26">
        <f>+'[4]Población Bogotá'!N230</f>
        <v>91.293999999999997</v>
      </c>
      <c r="G13" s="26">
        <f>+'[4]Población Bogotá'!O230</f>
        <v>84.239666666666665</v>
      </c>
      <c r="H13" s="28">
        <f t="shared" ref="H13" si="0">IF(OR(OR(G13=0,F13=0),G13=""),"",(G13/F13-1)*100)</f>
        <v>-7.7270503355459592</v>
      </c>
      <c r="I13" s="27">
        <f>IF(OR(OR(G13=0,F13=0),F13=""),"",(F13/E13-1)*100)</f>
        <v>-1.147400752902783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3</v>
      </c>
      <c r="C14" s="25">
        <f>C13-SUM(C15:C38)</f>
        <v>-20076.871333333333</v>
      </c>
      <c r="D14" s="25">
        <f t="shared" ref="D14:G14" si="3">D13-SUM(D15:D38)</f>
        <v>-19974.695999999996</v>
      </c>
      <c r="E14" s="25">
        <f t="shared" si="3"/>
        <v>-19243.820666666667</v>
      </c>
      <c r="F14" s="25">
        <f t="shared" si="3"/>
        <v>-19244.112666666664</v>
      </c>
      <c r="G14" s="26">
        <f t="shared" si="3"/>
        <v>-18762.775333333331</v>
      </c>
      <c r="H14" s="28">
        <f t="shared" ref="H14:H38" si="4">IF(OR(OR(G14=0,F14=0),G14=""),"",(G14/F14-1)*100)</f>
        <v>-2.5012186411019766</v>
      </c>
      <c r="I14" s="27">
        <f t="shared" ref="I14:I38" si="5">IF(OR(OR(G14=0,F14=0),F14=""),"",(F14/E14-1)*100)</f>
        <v>1.5173701992665656E-3</v>
      </c>
      <c r="J14" s="28">
        <f t="shared" ref="J14:J38" si="6">IF(G14=0,"",G14/$G$13*100)</f>
        <v>-22273.088291739045</v>
      </c>
      <c r="K14" s="27">
        <f t="shared" ref="K14:K38" si="7">IF(F14=0,"",F14/$F$13*100)</f>
        <v>-21079.274286006381</v>
      </c>
      <c r="L14" s="18"/>
    </row>
    <row r="15" spans="1:15">
      <c r="A15" s="16"/>
      <c r="B15" s="12" t="str">
        <f>+'[4]Población Bogotá'!J231</f>
        <v>Bogotá</v>
      </c>
      <c r="C15" s="99">
        <f>+'[4]Población Bogotá'!K231</f>
        <v>1910.9780000000001</v>
      </c>
      <c r="D15" s="99">
        <f>+'[4]Población Bogotá'!L231</f>
        <v>1969.9560000000001</v>
      </c>
      <c r="E15" s="99">
        <f>+'[4]Población Bogotá'!M231</f>
        <v>1925.682</v>
      </c>
      <c r="F15" s="99">
        <f>+'[4]Población Bogotá'!N231</f>
        <v>1802.1843333333334</v>
      </c>
      <c r="G15" s="99">
        <f>+'[4]Población Bogotá'!O231</f>
        <v>1740.6846666666668</v>
      </c>
      <c r="H15" s="48">
        <f t="shared" si="4"/>
        <v>-3.4125070076997277</v>
      </c>
      <c r="I15" s="34">
        <f t="shared" si="5"/>
        <v>-6.4131911014729699</v>
      </c>
      <c r="J15" s="48">
        <f t="shared" si="6"/>
        <v>2066.3479991611234</v>
      </c>
      <c r="K15" s="34">
        <f t="shared" si="7"/>
        <v>1974.0446615695812</v>
      </c>
      <c r="L15" s="18"/>
      <c r="N15" s="23" t="s">
        <v>2</v>
      </c>
      <c r="O15" s="32">
        <f>J15</f>
        <v>2066.3479991611234</v>
      </c>
    </row>
    <row r="16" spans="1:15">
      <c r="A16" s="16"/>
      <c r="B16" s="11" t="str">
        <f>+'[4]Población Bogotá'!J232</f>
        <v>Cartagena</v>
      </c>
      <c r="C16" s="53">
        <f>+'[4]Población Bogotá'!K232</f>
        <v>311.19133333333326</v>
      </c>
      <c r="D16" s="53">
        <f>+'[4]Población Bogotá'!L232</f>
        <v>296.75733333333329</v>
      </c>
      <c r="E16" s="53">
        <f>+'[4]Población Bogotá'!M232</f>
        <v>302.82333333333332</v>
      </c>
      <c r="F16" s="53">
        <f>+'[4]Población Bogotá'!N232</f>
        <v>301.76033333333334</v>
      </c>
      <c r="G16" s="54">
        <f>+'[4]Población Bogotá'!O232</f>
        <v>283.53733333333332</v>
      </c>
      <c r="H16" s="28">
        <f t="shared" si="4"/>
        <v>-6.0388984193858075</v>
      </c>
      <c r="I16" s="27">
        <f t="shared" si="5"/>
        <v>-0.35102975332151898</v>
      </c>
      <c r="J16" s="28">
        <f t="shared" si="6"/>
        <v>336.58411120651789</v>
      </c>
      <c r="K16" s="27">
        <f t="shared" si="7"/>
        <v>330.53687354408106</v>
      </c>
      <c r="L16" s="18"/>
      <c r="N16" s="23" t="s">
        <v>12</v>
      </c>
      <c r="O16" s="32">
        <f>100-O15</f>
        <v>-1966.3479991611234</v>
      </c>
    </row>
    <row r="17" spans="1:12">
      <c r="A17" s="16"/>
      <c r="B17" s="11" t="str">
        <f>+'[4]Población Bogotá'!J233</f>
        <v>Florencia</v>
      </c>
      <c r="C17" s="53">
        <f>+'[4]Población Bogotá'!K233</f>
        <v>39.360999999999997</v>
      </c>
      <c r="D17" s="53">
        <f>+'[4]Población Bogotá'!L233</f>
        <v>43.31033333333334</v>
      </c>
      <c r="E17" s="53">
        <f>+'[4]Población Bogotá'!M233</f>
        <v>42.69466666666667</v>
      </c>
      <c r="F17" s="53">
        <f>+'[4]Población Bogotá'!N233</f>
        <v>42.302333333333337</v>
      </c>
      <c r="G17" s="54">
        <f>+'[4]Población Bogotá'!O233</f>
        <v>41.271333333333331</v>
      </c>
      <c r="H17" s="28">
        <f t="shared" si="4"/>
        <v>-2.4372178051644267</v>
      </c>
      <c r="I17" s="27">
        <f t="shared" si="5"/>
        <v>-0.91892820336654246</v>
      </c>
      <c r="J17" s="28">
        <f t="shared" si="6"/>
        <v>48.992754798808164</v>
      </c>
      <c r="K17" s="27">
        <f t="shared" si="7"/>
        <v>46.336378440350231</v>
      </c>
      <c r="L17" s="18"/>
    </row>
    <row r="18" spans="1:12">
      <c r="A18" s="16"/>
      <c r="B18" s="11" t="str">
        <f>+'[4]Población Bogotá'!J234</f>
        <v>Ibagué</v>
      </c>
      <c r="C18" s="53">
        <f>+'[4]Población Bogotá'!K234</f>
        <v>116.76933333333334</v>
      </c>
      <c r="D18" s="53">
        <f>+'[4]Población Bogotá'!L234</f>
        <v>120.42733333333335</v>
      </c>
      <c r="E18" s="53">
        <f>+'[4]Población Bogotá'!M234</f>
        <v>130.61600000000001</v>
      </c>
      <c r="F18" s="53">
        <f>+'[4]Población Bogotá'!N234</f>
        <v>123.39866666666667</v>
      </c>
      <c r="G18" s="54">
        <f>+'[4]Población Bogotá'!O234</f>
        <v>125.86966666666666</v>
      </c>
      <c r="H18" s="28">
        <f t="shared" si="4"/>
        <v>2.0024527547569226</v>
      </c>
      <c r="I18" s="27">
        <f t="shared" si="5"/>
        <v>-5.5256119719891412</v>
      </c>
      <c r="J18" s="28">
        <f t="shared" si="6"/>
        <v>149.4185241315453</v>
      </c>
      <c r="K18" s="27">
        <f t="shared" si="7"/>
        <v>135.16623947539452</v>
      </c>
      <c r="L18" s="18"/>
    </row>
    <row r="19" spans="1:12">
      <c r="A19" s="16"/>
      <c r="B19" s="11" t="str">
        <f>+'[4]Población Bogotá'!J235</f>
        <v>Montería</v>
      </c>
      <c r="C19" s="53">
        <f>+'[4]Población Bogotá'!K235</f>
        <v>78.830333333333328</v>
      </c>
      <c r="D19" s="53">
        <f>+'[4]Población Bogotá'!L235</f>
        <v>77.815333333333328</v>
      </c>
      <c r="E19" s="53">
        <f>+'[4]Población Bogotá'!M235</f>
        <v>84.97399999999999</v>
      </c>
      <c r="F19" s="53">
        <f>+'[4]Población Bogotá'!N235</f>
        <v>77.334999999999994</v>
      </c>
      <c r="G19" s="54">
        <f>+'[4]Población Bogotá'!O235</f>
        <v>81.028666666666666</v>
      </c>
      <c r="H19" s="28">
        <f t="shared" si="4"/>
        <v>4.7761901683153418</v>
      </c>
      <c r="I19" s="27">
        <f t="shared" si="5"/>
        <v>-8.9898086473509498</v>
      </c>
      <c r="J19" s="28">
        <f t="shared" si="6"/>
        <v>96.188256522066013</v>
      </c>
      <c r="K19" s="27">
        <f t="shared" si="7"/>
        <v>84.709838543606367</v>
      </c>
      <c r="L19" s="18"/>
    </row>
    <row r="20" spans="1:12">
      <c r="A20" s="16"/>
      <c r="B20" s="11" t="str">
        <f>+'[4]Población Bogotá'!J236</f>
        <v>Neiva</v>
      </c>
      <c r="C20" s="53">
        <f>+'[4]Población Bogotá'!K236</f>
        <v>83.00233333333334</v>
      </c>
      <c r="D20" s="53">
        <f>+'[4]Población Bogotá'!L236</f>
        <v>89.388333333333321</v>
      </c>
      <c r="E20" s="53">
        <f>+'[4]Población Bogotá'!M236</f>
        <v>86.704999999999998</v>
      </c>
      <c r="F20" s="53">
        <f>+'[4]Población Bogotá'!N236</f>
        <v>86.651333333333341</v>
      </c>
      <c r="G20" s="54">
        <f>+'[4]Población Bogotá'!O236</f>
        <v>86.343999999999994</v>
      </c>
      <c r="H20" s="28">
        <f t="shared" si="4"/>
        <v>-0.35467813536242954</v>
      </c>
      <c r="I20" s="27">
        <f t="shared" si="5"/>
        <v>-6.1895699978842256E-2</v>
      </c>
      <c r="J20" s="28">
        <f t="shared" si="6"/>
        <v>102.49803141038069</v>
      </c>
      <c r="K20" s="27">
        <f t="shared" si="7"/>
        <v>94.914598257643817</v>
      </c>
      <c r="L20" s="18"/>
    </row>
    <row r="21" spans="1:12">
      <c r="A21" s="16"/>
      <c r="B21" s="11" t="str">
        <f>+'[4]Población Bogotá'!J237</f>
        <v>Pasto</v>
      </c>
      <c r="C21" s="53">
        <f>+'[4]Población Bogotá'!K237</f>
        <v>97.545666666666662</v>
      </c>
      <c r="D21" s="53">
        <f>+'[4]Población Bogotá'!L237</f>
        <v>101.10599999999999</v>
      </c>
      <c r="E21" s="53">
        <f>+'[4]Población Bogotá'!M237</f>
        <v>88.068666666666672</v>
      </c>
      <c r="F21" s="53">
        <f>+'[4]Población Bogotá'!N237</f>
        <v>93.144999999999996</v>
      </c>
      <c r="G21" s="54">
        <f>+'[4]Población Bogotá'!O237</f>
        <v>94.116666666666674</v>
      </c>
      <c r="H21" s="28">
        <f t="shared" si="4"/>
        <v>1.0431764095407026</v>
      </c>
      <c r="I21" s="27">
        <f t="shared" si="5"/>
        <v>5.7640628903204094</v>
      </c>
      <c r="J21" s="28">
        <f t="shared" si="6"/>
        <v>111.72488020291314</v>
      </c>
      <c r="K21" s="27">
        <f t="shared" si="7"/>
        <v>102.02751549937562</v>
      </c>
      <c r="L21" s="18"/>
    </row>
    <row r="22" spans="1:12">
      <c r="A22" s="16"/>
      <c r="B22" s="11" t="str">
        <f>+'[4]Población Bogotá'!J238</f>
        <v>Popayán</v>
      </c>
      <c r="C22" s="53">
        <f>+'[4]Población Bogotá'!K238</f>
        <v>72.125666666666675</v>
      </c>
      <c r="D22" s="53">
        <f>+'[4]Población Bogotá'!L238</f>
        <v>80.406000000000006</v>
      </c>
      <c r="E22" s="53">
        <f>+'[4]Población Bogotá'!M238</f>
        <v>79.483666666666664</v>
      </c>
      <c r="F22" s="53">
        <f>+'[4]Población Bogotá'!N238</f>
        <v>82.23599999999999</v>
      </c>
      <c r="G22" s="54">
        <f>+'[4]Población Bogotá'!O238</f>
        <v>78.415999999999997</v>
      </c>
      <c r="H22" s="28">
        <f t="shared" si="4"/>
        <v>-4.6451675665158731</v>
      </c>
      <c r="I22" s="27">
        <f t="shared" si="5"/>
        <v>3.4627659351397</v>
      </c>
      <c r="J22" s="28">
        <f t="shared" si="6"/>
        <v>93.086788092703756</v>
      </c>
      <c r="K22" s="27">
        <f t="shared" si="7"/>
        <v>90.078208863671207</v>
      </c>
      <c r="L22" s="18"/>
    </row>
    <row r="23" spans="1:12">
      <c r="A23" s="16"/>
      <c r="B23" s="11" t="str">
        <f>+'[4]Población Bogotá'!J239</f>
        <v>Quibdó</v>
      </c>
      <c r="C23" s="53">
        <f>+'[4]Población Bogotá'!K239</f>
        <v>34.759666666666668</v>
      </c>
      <c r="D23" s="53">
        <f>+'[4]Población Bogotá'!L239</f>
        <v>30.949000000000002</v>
      </c>
      <c r="E23" s="53">
        <f>+'[4]Población Bogotá'!M239</f>
        <v>31.59633333333333</v>
      </c>
      <c r="F23" s="53">
        <f>+'[4]Población Bogotá'!N239</f>
        <v>26.161000000000001</v>
      </c>
      <c r="G23" s="54">
        <f>+'[4]Población Bogotá'!O239</f>
        <v>28.201333333333334</v>
      </c>
      <c r="H23" s="28">
        <f t="shared" si="4"/>
        <v>7.7991412152950357</v>
      </c>
      <c r="I23" s="27">
        <f t="shared" si="5"/>
        <v>-17.202418002088837</v>
      </c>
      <c r="J23" s="28">
        <f t="shared" si="6"/>
        <v>33.477498723879094</v>
      </c>
      <c r="K23" s="27">
        <f t="shared" si="7"/>
        <v>28.655771463623019</v>
      </c>
      <c r="L23" s="18"/>
    </row>
    <row r="24" spans="1:12">
      <c r="A24" s="16"/>
      <c r="B24" s="11" t="str">
        <f>+'[4]Población Bogotá'!J240</f>
        <v>Sincelejo</v>
      </c>
      <c r="C24" s="53">
        <f>+'[4]Población Bogotá'!K240</f>
        <v>70.385666666666665</v>
      </c>
      <c r="D24" s="53">
        <f>+'[4]Población Bogotá'!L240</f>
        <v>77.471666666666678</v>
      </c>
      <c r="E24" s="53">
        <f>+'[4]Población Bogotá'!M240</f>
        <v>80.915333333333322</v>
      </c>
      <c r="F24" s="53">
        <f>+'[4]Población Bogotá'!N240</f>
        <v>67.533000000000001</v>
      </c>
      <c r="G24" s="54">
        <f>+'[4]Población Bogotá'!O240</f>
        <v>67.570999999999984</v>
      </c>
      <c r="H24" s="28">
        <f t="shared" si="4"/>
        <v>5.6268787111468654E-2</v>
      </c>
      <c r="I24" s="27">
        <f t="shared" si="5"/>
        <v>-16.538686528305291</v>
      </c>
      <c r="J24" s="28">
        <f t="shared" si="6"/>
        <v>80.212805527087383</v>
      </c>
      <c r="K24" s="27">
        <f t="shared" si="7"/>
        <v>73.973097903476685</v>
      </c>
      <c r="L24" s="18"/>
    </row>
    <row r="25" spans="1:12">
      <c r="A25" s="16"/>
      <c r="B25" s="11" t="str">
        <f>+'[4]Población Bogotá'!J241</f>
        <v>Tunja</v>
      </c>
      <c r="C25" s="53">
        <f>+'[4]Población Bogotá'!K241</f>
        <v>50.560666666666663</v>
      </c>
      <c r="D25" s="53">
        <f>+'[4]Población Bogotá'!L241</f>
        <v>47.709666666666664</v>
      </c>
      <c r="E25" s="53">
        <f>+'[4]Población Bogotá'!M241</f>
        <v>49.071666666666665</v>
      </c>
      <c r="F25" s="53">
        <f>+'[4]Población Bogotá'!N241</f>
        <v>50.594333333333338</v>
      </c>
      <c r="G25" s="54">
        <f>+'[4]Población Bogotá'!O241</f>
        <v>50.721333333333327</v>
      </c>
      <c r="H25" s="28">
        <f t="shared" si="4"/>
        <v>0.25101625346710676</v>
      </c>
      <c r="I25" s="27">
        <f t="shared" si="5"/>
        <v>3.1029446727575349</v>
      </c>
      <c r="J25" s="28">
        <f t="shared" si="6"/>
        <v>60.210747905776763</v>
      </c>
      <c r="K25" s="27">
        <f t="shared" si="7"/>
        <v>55.419122103679697</v>
      </c>
      <c r="L25" s="18"/>
    </row>
    <row r="26" spans="1:12">
      <c r="A26" s="16"/>
      <c r="B26" s="11" t="str">
        <f>+'[4]Población Bogotá'!J242</f>
        <v>Valledupar</v>
      </c>
      <c r="C26" s="53">
        <f>+'[4]Población Bogotá'!K242</f>
        <v>108.10266666666666</v>
      </c>
      <c r="D26" s="53">
        <f>+'[4]Población Bogotá'!L242</f>
        <v>102.895</v>
      </c>
      <c r="E26" s="53">
        <f>+'[4]Población Bogotá'!M242</f>
        <v>94.886666666666656</v>
      </c>
      <c r="F26" s="53">
        <f>+'[4]Población Bogotá'!N242</f>
        <v>101.30733333333335</v>
      </c>
      <c r="G26" s="54">
        <f>+'[4]Población Bogotá'!O242</f>
        <v>100.37</v>
      </c>
      <c r="H26" s="28">
        <f t="shared" si="4"/>
        <v>-0.92523739643725067</v>
      </c>
      <c r="I26" s="27">
        <f t="shared" si="5"/>
        <v>6.7666690086419123</v>
      </c>
      <c r="J26" s="28">
        <f t="shared" si="6"/>
        <v>119.14814477740099</v>
      </c>
      <c r="K26" s="27">
        <f t="shared" si="7"/>
        <v>110.96822719273266</v>
      </c>
      <c r="L26" s="18"/>
    </row>
    <row r="27" spans="1:12">
      <c r="A27" s="16"/>
      <c r="B27" s="11" t="str">
        <f>+'[4]Población Bogotá'!J243</f>
        <v>Villavicencio</v>
      </c>
      <c r="C27" s="53">
        <f>+'[4]Población Bogotá'!K243</f>
        <v>101.246</v>
      </c>
      <c r="D27" s="53">
        <f>+'[4]Población Bogotá'!L243</f>
        <v>110.848</v>
      </c>
      <c r="E27" s="53">
        <f>+'[4]Población Bogotá'!M243</f>
        <v>104.39399999999999</v>
      </c>
      <c r="F27" s="53">
        <f>+'[4]Población Bogotá'!N243</f>
        <v>111.74233333333332</v>
      </c>
      <c r="G27" s="54">
        <f>+'[4]Población Bogotá'!O243</f>
        <v>111.47233333333334</v>
      </c>
      <c r="H27" s="28">
        <f t="shared" si="4"/>
        <v>-0.24162731522220371</v>
      </c>
      <c r="I27" s="27">
        <f t="shared" si="5"/>
        <v>7.0390380034612399</v>
      </c>
      <c r="J27" s="28">
        <f t="shared" si="6"/>
        <v>132.32760496836408</v>
      </c>
      <c r="K27" s="27">
        <f t="shared" si="7"/>
        <v>122.39833212843487</v>
      </c>
      <c r="L27" s="18"/>
    </row>
    <row r="28" spans="1:12">
      <c r="A28" s="16"/>
      <c r="B28" s="11" t="str">
        <f>+'[4]Población Bogotá'!J244</f>
        <v>Barranquilla</v>
      </c>
      <c r="C28" s="53">
        <f>+'[4]Población Bogotá'!K244</f>
        <v>568.14800000000002</v>
      </c>
      <c r="D28" s="53">
        <f>+'[4]Población Bogotá'!L244</f>
        <v>591.23733333333337</v>
      </c>
      <c r="E28" s="53">
        <f>+'[4]Población Bogotá'!M244</f>
        <v>550.34966666666662</v>
      </c>
      <c r="F28" s="53">
        <f>+'[4]Población Bogotá'!N244</f>
        <v>555.41866666666658</v>
      </c>
      <c r="G28" s="54">
        <f>+'[4]Población Bogotá'!O244</f>
        <v>572.12199999999996</v>
      </c>
      <c r="H28" s="28">
        <f t="shared" si="4"/>
        <v>3.0073410088245822</v>
      </c>
      <c r="I28" s="27">
        <f t="shared" si="5"/>
        <v>0.92105079861348749</v>
      </c>
      <c r="J28" s="28">
        <f t="shared" si="6"/>
        <v>679.15985739101529</v>
      </c>
      <c r="K28" s="27">
        <f t="shared" si="7"/>
        <v>608.38463279806626</v>
      </c>
      <c r="L28" s="18"/>
    </row>
    <row r="29" spans="1:12">
      <c r="A29" s="16"/>
      <c r="B29" s="11" t="str">
        <f>+'[4]Población Bogotá'!J245</f>
        <v>Bucaramanga</v>
      </c>
      <c r="C29" s="53">
        <f>+'[4]Población Bogotá'!K245</f>
        <v>307.01499999999999</v>
      </c>
      <c r="D29" s="53">
        <f>+'[4]Población Bogotá'!L245</f>
        <v>268.50433333333331</v>
      </c>
      <c r="E29" s="53">
        <f>+'[4]Población Bogotá'!M245</f>
        <v>232.37666666666667</v>
      </c>
      <c r="F29" s="53">
        <f>+'[4]Población Bogotá'!N245</f>
        <v>256.49533333333335</v>
      </c>
      <c r="G29" s="54">
        <f>+'[4]Población Bogotá'!O245</f>
        <v>251.59266666666667</v>
      </c>
      <c r="H29" s="28">
        <f t="shared" si="4"/>
        <v>-1.9114057955570418</v>
      </c>
      <c r="I29" s="27">
        <f t="shared" si="5"/>
        <v>10.37912584453402</v>
      </c>
      <c r="J29" s="28">
        <f t="shared" si="6"/>
        <v>298.66294184449924</v>
      </c>
      <c r="K29" s="27">
        <f t="shared" si="7"/>
        <v>280.95530191834445</v>
      </c>
      <c r="L29" s="18"/>
    </row>
    <row r="30" spans="1:12">
      <c r="A30" s="16"/>
      <c r="B30" s="11" t="str">
        <f>+'[4]Población Bogotá'!J246</f>
        <v>Cali</v>
      </c>
      <c r="C30" s="53">
        <f>+'[4]Población Bogotá'!K246</f>
        <v>634.31200000000001</v>
      </c>
      <c r="D30" s="53">
        <f>+'[4]Población Bogotá'!L246</f>
        <v>609.57166666666672</v>
      </c>
      <c r="E30" s="53">
        <f>+'[4]Población Bogotá'!M246</f>
        <v>611.79</v>
      </c>
      <c r="F30" s="53">
        <f>+'[4]Población Bogotá'!N246</f>
        <v>674.64366666666672</v>
      </c>
      <c r="G30" s="54">
        <f>+'[4]Población Bogotá'!O246</f>
        <v>687.2213333333334</v>
      </c>
      <c r="H30" s="28">
        <f t="shared" si="4"/>
        <v>1.864342213247383</v>
      </c>
      <c r="I30" s="27">
        <f t="shared" si="5"/>
        <v>10.273732271966974</v>
      </c>
      <c r="J30" s="28">
        <f t="shared" si="6"/>
        <v>815.79303495186366</v>
      </c>
      <c r="K30" s="27">
        <f t="shared" si="7"/>
        <v>738.97919541992542</v>
      </c>
      <c r="L30" s="18"/>
    </row>
    <row r="31" spans="1:12">
      <c r="A31" s="16"/>
      <c r="B31" s="11" t="str">
        <f>+'[4]Población Bogotá'!J247</f>
        <v>Cúcuta</v>
      </c>
      <c r="C31" s="53">
        <f>+'[4]Población Bogotá'!K247</f>
        <v>225.46433333333334</v>
      </c>
      <c r="D31" s="53">
        <f>+'[4]Población Bogotá'!L247</f>
        <v>217.52466666666669</v>
      </c>
      <c r="E31" s="53">
        <f>+'[4]Población Bogotá'!M247</f>
        <v>216.44299999999998</v>
      </c>
      <c r="F31" s="53">
        <f>+'[4]Población Bogotá'!N247</f>
        <v>202.3416666666667</v>
      </c>
      <c r="G31" s="54">
        <f>+'[4]Población Bogotá'!O247</f>
        <v>204.16533333333334</v>
      </c>
      <c r="H31" s="28">
        <f t="shared" si="4"/>
        <v>0.90128083686831229</v>
      </c>
      <c r="I31" s="27">
        <f t="shared" si="5"/>
        <v>-6.5150332112072444</v>
      </c>
      <c r="J31" s="28">
        <f t="shared" si="6"/>
        <v>242.36246582172294</v>
      </c>
      <c r="K31" s="27">
        <f t="shared" si="7"/>
        <v>221.63742049495772</v>
      </c>
      <c r="L31" s="18"/>
    </row>
    <row r="32" spans="1:12">
      <c r="A32" s="16"/>
      <c r="B32" s="11" t="str">
        <f>+'[4]Población Bogotá'!J248</f>
        <v>Manizales</v>
      </c>
      <c r="C32" s="53">
        <f>+'[4]Población Bogotá'!K248</f>
        <v>142.61000000000001</v>
      </c>
      <c r="D32" s="53">
        <f>+'[4]Población Bogotá'!L248</f>
        <v>146.03733333333335</v>
      </c>
      <c r="E32" s="53">
        <f>+'[4]Población Bogotá'!M248</f>
        <v>139.48866666666666</v>
      </c>
      <c r="F32" s="53">
        <f>+'[4]Población Bogotá'!N248</f>
        <v>137.06266666666667</v>
      </c>
      <c r="G32" s="54">
        <f>+'[4]Población Bogotá'!O248</f>
        <v>142.80199999999999</v>
      </c>
      <c r="H32" s="28">
        <f t="shared" si="4"/>
        <v>4.1873790091150331</v>
      </c>
      <c r="I32" s="27">
        <f t="shared" si="5"/>
        <v>-1.7392093981350887</v>
      </c>
      <c r="J32" s="28">
        <f t="shared" si="6"/>
        <v>169.51871446151654</v>
      </c>
      <c r="K32" s="27">
        <f t="shared" si="7"/>
        <v>150.13326907208216</v>
      </c>
      <c r="L32" s="18"/>
    </row>
    <row r="33" spans="1:14">
      <c r="A33" s="16"/>
      <c r="B33" s="11" t="str">
        <f>+'[4]Población Bogotá'!J249</f>
        <v>Medellín</v>
      </c>
      <c r="C33" s="53">
        <f>+'[4]Población Bogotá'!K249</f>
        <v>1057.3209999999999</v>
      </c>
      <c r="D33" s="53">
        <f>+'[4]Población Bogotá'!L249</f>
        <v>1019.2496666666667</v>
      </c>
      <c r="E33" s="53">
        <f>+'[4]Población Bogotá'!M249</f>
        <v>1019.4173333333333</v>
      </c>
      <c r="F33" s="53">
        <f>+'[4]Población Bogotá'!N249</f>
        <v>1055.1210000000001</v>
      </c>
      <c r="G33" s="54">
        <f>+'[4]Población Bogotá'!O249</f>
        <v>1004.152</v>
      </c>
      <c r="H33" s="28">
        <f t="shared" si="4"/>
        <v>-4.8306307996902724</v>
      </c>
      <c r="I33" s="27">
        <f t="shared" si="5"/>
        <v>3.5023601717582675</v>
      </c>
      <c r="J33" s="28">
        <f t="shared" si="6"/>
        <v>1192.0180121003962</v>
      </c>
      <c r="K33" s="27">
        <f t="shared" si="7"/>
        <v>1155.7396981181678</v>
      </c>
      <c r="L33" s="18"/>
    </row>
    <row r="34" spans="1:14">
      <c r="A34" s="16"/>
      <c r="B34" s="11" t="str">
        <f>+'[4]Población Bogotá'!J250</f>
        <v>Pereira</v>
      </c>
      <c r="C34" s="53">
        <f>+'[4]Población Bogotá'!K250</f>
        <v>204.04400000000001</v>
      </c>
      <c r="D34" s="53">
        <f>+'[4]Población Bogotá'!L250</f>
        <v>192.94766666666666</v>
      </c>
      <c r="E34" s="53">
        <f>+'[4]Población Bogotá'!M250</f>
        <v>174.84366666666665</v>
      </c>
      <c r="F34" s="53">
        <f>+'[4]Población Bogotá'!N250</f>
        <v>167.28333333333333</v>
      </c>
      <c r="G34" s="54">
        <f>+'[4]Población Bogotá'!O250</f>
        <v>171.14099999999999</v>
      </c>
      <c r="H34" s="28">
        <f t="shared" si="4"/>
        <v>2.3060675500647498</v>
      </c>
      <c r="I34" s="27">
        <f t="shared" si="5"/>
        <v>-4.3240532971359098</v>
      </c>
      <c r="J34" s="28">
        <f t="shared" si="6"/>
        <v>203.159635801028</v>
      </c>
      <c r="K34" s="27">
        <f t="shared" si="7"/>
        <v>183.23584609430338</v>
      </c>
      <c r="L34" s="18"/>
    </row>
    <row r="35" spans="1:14">
      <c r="A35" s="16"/>
      <c r="B35" s="11" t="str">
        <f>+'[4]Población Bogotá'!J251</f>
        <v>Riohacha</v>
      </c>
      <c r="C35" s="53">
        <f>+'[4]Población Bogotá'!K251</f>
        <v>43.006666666666668</v>
      </c>
      <c r="D35" s="53">
        <f>+'[4]Población Bogotá'!L251</f>
        <v>43.326333333333338</v>
      </c>
      <c r="E35" s="53">
        <f>+'[4]Población Bogotá'!M251</f>
        <v>40.475333333333332</v>
      </c>
      <c r="F35" s="53">
        <f>+'[4]Población Bogotá'!N251</f>
        <v>41.466666666666661</v>
      </c>
      <c r="G35" s="54">
        <f>+'[4]Población Bogotá'!O251</f>
        <v>45.861666666666657</v>
      </c>
      <c r="H35" s="28">
        <f t="shared" si="4"/>
        <v>10.59887459807074</v>
      </c>
      <c r="I35" s="27">
        <f t="shared" si="5"/>
        <v>2.4492283366000622</v>
      </c>
      <c r="J35" s="28">
        <f t="shared" si="6"/>
        <v>54.441890004313073</v>
      </c>
      <c r="K35" s="27">
        <f t="shared" si="7"/>
        <v>45.42102073155592</v>
      </c>
      <c r="L35" s="18"/>
    </row>
    <row r="36" spans="1:14">
      <c r="A36" s="16"/>
      <c r="B36" s="11" t="str">
        <f>+'[4]Población Bogotá'!J252</f>
        <v>Colombia</v>
      </c>
      <c r="C36" s="53">
        <f>+'[4]Población Bogotá'!K252</f>
        <v>13766.811000000002</v>
      </c>
      <c r="D36" s="53">
        <f>+'[4]Población Bogotá'!L252</f>
        <v>13701.104333333331</v>
      </c>
      <c r="E36" s="53">
        <f>+'[4]Población Bogotá'!M252</f>
        <v>13106.950666666666</v>
      </c>
      <c r="F36" s="53">
        <f>+'[4]Población Bogotá'!N252</f>
        <v>13133.49</v>
      </c>
      <c r="G36" s="54">
        <f>+'[4]Población Bogotá'!O252</f>
        <v>12753.057666666668</v>
      </c>
      <c r="H36" s="28">
        <f t="shared" si="4"/>
        <v>-2.8966583393548295</v>
      </c>
      <c r="I36" s="27">
        <f t="shared" si="5"/>
        <v>0.20248289635229622</v>
      </c>
      <c r="J36" s="28">
        <f t="shared" si="6"/>
        <v>15139.017248406333</v>
      </c>
      <c r="K36" s="27">
        <f t="shared" si="7"/>
        <v>14385.928976712599</v>
      </c>
      <c r="L36" s="18"/>
    </row>
    <row r="37" spans="1:14">
      <c r="A37" s="16"/>
      <c r="B37" s="11" t="str">
        <f>+'[4]Población Bogotá'!J253</f>
        <v>San Andrés</v>
      </c>
      <c r="C37" s="53">
        <f>+'[4]Población Bogotá'!K253</f>
        <v>14.595666666666666</v>
      </c>
      <c r="D37" s="53">
        <f>+'[4]Población Bogotá'!L253</f>
        <v>13.863</v>
      </c>
      <c r="E37" s="53">
        <f>+'[4]Población Bogotá'!M253</f>
        <v>14.406333333333334</v>
      </c>
      <c r="F37" s="53">
        <f>+'[4]Población Bogotá'!N253</f>
        <v>14.827333333333334</v>
      </c>
      <c r="G37" s="54">
        <f>+'[4]Población Bogotá'!O253</f>
        <v>0</v>
      </c>
      <c r="H37" s="28" t="str">
        <f t="shared" si="4"/>
        <v/>
      </c>
      <c r="I37" s="27" t="str">
        <f t="shared" si="5"/>
        <v/>
      </c>
      <c r="J37" s="28" t="str">
        <f t="shared" si="6"/>
        <v/>
      </c>
      <c r="K37" s="27">
        <f t="shared" si="7"/>
        <v>16.241300998240117</v>
      </c>
      <c r="L37" s="18"/>
    </row>
    <row r="38" spans="1:14">
      <c r="A38" s="16"/>
      <c r="B38" s="11" t="str">
        <f>+'[4]Población Bogotá'!J254</f>
        <v>Santa Marta</v>
      </c>
      <c r="C38" s="53">
        <f>+'[4]Población Bogotá'!K254</f>
        <v>136.15433333333334</v>
      </c>
      <c r="D38" s="53">
        <f>+'[4]Población Bogotá'!L254</f>
        <v>124.42199999999998</v>
      </c>
      <c r="E38" s="53">
        <f>+'[4]Población Bogotá'!M254</f>
        <v>127.72166666666665</v>
      </c>
      <c r="F38" s="53">
        <f>+'[4]Población Bogotá'!N254</f>
        <v>130.90533333333335</v>
      </c>
      <c r="G38" s="54">
        <f>+'[4]Población Bogotá'!O254</f>
        <v>125.295</v>
      </c>
      <c r="H38" s="28">
        <f t="shared" si="4"/>
        <v>-4.2857943144664397</v>
      </c>
      <c r="I38" s="27">
        <f t="shared" si="5"/>
        <v>2.4926598201819195</v>
      </c>
      <c r="J38" s="28">
        <f t="shared" si="6"/>
        <v>148.73634352779175</v>
      </c>
      <c r="K38" s="27">
        <f t="shared" si="7"/>
        <v>143.38875866248969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67" t="str">
        <f>+Índice!B49</f>
        <v>Fuente: Departamento Administrativo Nacional de Estadística, Gran Encuesta Integrada de Hogares (GEIH) Abril 2012.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91"/>
      <c r="B52" s="92"/>
      <c r="C52" s="91"/>
      <c r="D52" s="91"/>
      <c r="E52" s="91"/>
      <c r="F52" s="91"/>
      <c r="G52" s="91"/>
      <c r="H52" s="91"/>
      <c r="I52" s="91"/>
      <c r="J52" s="91"/>
      <c r="K52" s="91"/>
      <c r="L52" s="9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 published="0" codeName="Hoja25">
    <tabColor rgb="FF53722D"/>
  </sheetPr>
  <dimension ref="A1:O52"/>
  <sheetViews>
    <sheetView zoomScaleNormal="100" zoomScaleSheetLayoutView="100" workbookViewId="0">
      <pane ySplit="11" topLeftCell="A33" activePane="bottomLeft" state="frozen"/>
      <selection activeCell="G19" sqref="G19"/>
      <selection pane="bottomLeft" activeCell="I18" sqref="I18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69" t="s">
        <v>32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61"/>
      <c r="C8" s="167" t="s">
        <v>172</v>
      </c>
      <c r="D8" s="167"/>
      <c r="E8" s="167"/>
      <c r="F8" s="167"/>
      <c r="G8" s="167"/>
      <c r="H8" s="167"/>
      <c r="I8" s="167"/>
      <c r="J8" s="167"/>
      <c r="K8" s="167"/>
      <c r="L8" s="18"/>
    </row>
    <row r="9" spans="1:15">
      <c r="A9" s="16"/>
      <c r="B9" s="10"/>
      <c r="C9" s="90"/>
      <c r="D9" s="90"/>
      <c r="E9" s="90"/>
      <c r="F9" s="90"/>
      <c r="G9" s="90"/>
      <c r="H9" s="10"/>
      <c r="I9" s="10"/>
      <c r="J9" s="10"/>
      <c r="K9" s="10"/>
      <c r="L9" s="18"/>
    </row>
    <row r="10" spans="1:15" ht="15.75" customHeight="1">
      <c r="A10" s="16"/>
      <c r="B10" s="11"/>
      <c r="C10" s="168" t="s">
        <v>1</v>
      </c>
      <c r="D10" s="168"/>
      <c r="E10" s="168"/>
      <c r="F10" s="168"/>
      <c r="G10" s="168"/>
      <c r="H10" s="170" t="s">
        <v>163</v>
      </c>
      <c r="I10" s="170" t="s">
        <v>110</v>
      </c>
      <c r="J10" s="170" t="s">
        <v>164</v>
      </c>
      <c r="K10" s="170" t="s">
        <v>109</v>
      </c>
      <c r="L10" s="18"/>
    </row>
    <row r="11" spans="1:15">
      <c r="A11" s="16"/>
      <c r="B11" s="11"/>
      <c r="C11" s="156">
        <f>+'Población total'!C11</f>
        <v>2008</v>
      </c>
      <c r="D11" s="156">
        <f>+'Población total'!D11</f>
        <v>2009</v>
      </c>
      <c r="E11" s="156">
        <f>+'Población total'!E11</f>
        <v>2010</v>
      </c>
      <c r="F11" s="156">
        <f>+'Población total'!F11</f>
        <v>2011</v>
      </c>
      <c r="G11" s="156">
        <f>+'Población total'!G11</f>
        <v>2012</v>
      </c>
      <c r="H11" s="170"/>
      <c r="I11" s="170"/>
      <c r="J11" s="170"/>
      <c r="K11" s="170"/>
      <c r="L11" s="18"/>
      <c r="O11" s="76"/>
    </row>
    <row r="12" spans="1:15" ht="12" customHeight="1">
      <c r="A12" s="16"/>
      <c r="B12" s="11"/>
      <c r="C12" s="90"/>
      <c r="D12" s="90"/>
      <c r="E12" s="90"/>
      <c r="F12" s="90"/>
      <c r="G12" s="90"/>
      <c r="H12" s="90"/>
      <c r="I12" s="90"/>
      <c r="J12" s="90"/>
      <c r="K12" s="90"/>
      <c r="L12" s="18"/>
    </row>
    <row r="13" spans="1:15">
      <c r="A13" s="16"/>
      <c r="B13" s="12" t="str">
        <f>+'[4]Población Bogotá'!J262</f>
        <v>Colombia</v>
      </c>
      <c r="C13" s="26">
        <f>+'[4]Población Bogotá'!K262</f>
        <v>6139.9</v>
      </c>
      <c r="D13" s="26">
        <f>+'[4]Población Bogotá'!L262</f>
        <v>5890.3053333333328</v>
      </c>
      <c r="E13" s="26">
        <f>+'[4]Población Bogotá'!M262</f>
        <v>6756.230333333333</v>
      </c>
      <c r="F13" s="26">
        <f>+'[4]Población Bogotá'!N262</f>
        <v>6845.3543333333337</v>
      </c>
      <c r="G13" s="26">
        <f>+'[4]Población Bogotá'!O262</f>
        <v>7098.1646666666666</v>
      </c>
      <c r="H13" s="28">
        <f t="shared" ref="H13" si="0">IF(OR(OR(G13=0,F13=0),G13=""),"",(G13/F13-1)*100)</f>
        <v>3.6931665042126083</v>
      </c>
      <c r="I13" s="27">
        <f>IF(OR(OR(G13=0,F13=0),F13=""),"",(F13/E13-1)*100)</f>
        <v>1.3191379749190713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3</v>
      </c>
      <c r="C14" s="25">
        <f>C13-SUM(C15:C38)</f>
        <v>2984.9766666666669</v>
      </c>
      <c r="D14" s="25">
        <f t="shared" ref="D14:G14" si="3">D13-SUM(D15:D38)</f>
        <v>2962.6933333333322</v>
      </c>
      <c r="E14" s="25">
        <f t="shared" si="3"/>
        <v>3317.9291666666659</v>
      </c>
      <c r="F14" s="25">
        <f t="shared" si="3"/>
        <v>3295.4683333333342</v>
      </c>
      <c r="G14" s="26">
        <f t="shared" si="3"/>
        <v>3574.2039999999997</v>
      </c>
      <c r="H14" s="28">
        <f t="shared" ref="H14:H38" si="4">IF(OR(OR(G14=0,F14=0),G14=""),"",(G14/F14-1)*100)</f>
        <v>8.4581503590030582</v>
      </c>
      <c r="I14" s="27">
        <f t="shared" ref="I14:I38" si="5">IF(OR(OR(G14=0,F14=0),F14=""),"",(F14/E14-1)*100)</f>
        <v>-0.67695337076459916</v>
      </c>
      <c r="J14" s="28">
        <f t="shared" ref="J14:J38" si="6">IF(G14=0,"",G14/$G$13*100)</f>
        <v>50.353917777994624</v>
      </c>
      <c r="K14" s="27">
        <f t="shared" ref="K14:K38" si="7">IF(F14=0,"",F14/$F$13*100)</f>
        <v>48.141676425515456</v>
      </c>
      <c r="L14" s="18"/>
    </row>
    <row r="15" spans="1:15">
      <c r="A15" s="16"/>
      <c r="B15" s="12" t="str">
        <f>+'[4]Población Bogotá'!J263</f>
        <v>Bogotá</v>
      </c>
      <c r="C15" s="99">
        <f>+'[4]Población Bogotá'!K263</f>
        <v>1242.7896666666666</v>
      </c>
      <c r="D15" s="99">
        <f>+'[4]Población Bogotá'!L263</f>
        <v>885.42399999999998</v>
      </c>
      <c r="E15" s="99">
        <f>+'[4]Población Bogotá'!M263</f>
        <v>1174.3926666666666</v>
      </c>
      <c r="F15" s="99">
        <f>+'[4]Población Bogotá'!N263</f>
        <v>1401.4606666666666</v>
      </c>
      <c r="G15" s="99">
        <f>+'[4]Población Bogotá'!O263</f>
        <v>1397.5543333333335</v>
      </c>
      <c r="H15" s="48">
        <f t="shared" si="4"/>
        <v>-0.27873299809577645</v>
      </c>
      <c r="I15" s="34">
        <f t="shared" si="5"/>
        <v>19.334929997859884</v>
      </c>
      <c r="J15" s="48">
        <f t="shared" si="6"/>
        <v>19.688953398000443</v>
      </c>
      <c r="K15" s="34">
        <f t="shared" si="7"/>
        <v>20.473164695686798</v>
      </c>
      <c r="L15" s="18"/>
      <c r="N15" s="23" t="s">
        <v>2</v>
      </c>
      <c r="O15" s="32">
        <f>J15</f>
        <v>19.688953398000443</v>
      </c>
    </row>
    <row r="16" spans="1:15">
      <c r="A16" s="16"/>
      <c r="B16" s="11" t="str">
        <f>+'[4]Población Bogotá'!J264</f>
        <v>Medellín</v>
      </c>
      <c r="C16" s="53">
        <f>+'[4]Población Bogotá'!K264</f>
        <v>424.22700000000003</v>
      </c>
      <c r="D16" s="53">
        <f>+'[4]Población Bogotá'!L264</f>
        <v>483.32866666666672</v>
      </c>
      <c r="E16" s="53">
        <f>+'[4]Población Bogotá'!M264</f>
        <v>459.05633333333327</v>
      </c>
      <c r="F16" s="53">
        <f>+'[4]Población Bogotá'!N264</f>
        <v>488.92200000000003</v>
      </c>
      <c r="G16" s="54">
        <f>+'[4]Población Bogotá'!O264</f>
        <v>538.34733333333327</v>
      </c>
      <c r="H16" s="28">
        <f t="shared" si="4"/>
        <v>10.109042614841069</v>
      </c>
      <c r="I16" s="27">
        <f t="shared" si="5"/>
        <v>6.5058827202761904</v>
      </c>
      <c r="J16" s="28">
        <f t="shared" si="6"/>
        <v>7.5843173357394624</v>
      </c>
      <c r="K16" s="27">
        <f t="shared" si="7"/>
        <v>7.1423914116352289</v>
      </c>
      <c r="L16" s="18"/>
      <c r="N16" s="23" t="s">
        <v>12</v>
      </c>
      <c r="O16" s="32">
        <f>100-O15</f>
        <v>80.31104660199955</v>
      </c>
    </row>
    <row r="17" spans="1:12">
      <c r="A17" s="16"/>
      <c r="B17" s="11" t="str">
        <f>+'[4]Población Bogotá'!J265</f>
        <v>Cali</v>
      </c>
      <c r="C17" s="53">
        <f>+'[4]Población Bogotá'!K265</f>
        <v>433.53900000000004</v>
      </c>
      <c r="D17" s="53">
        <f>+'[4]Población Bogotá'!L265</f>
        <v>446.89400000000001</v>
      </c>
      <c r="E17" s="53">
        <f>+'[4]Población Bogotá'!M265</f>
        <v>502.06866666666673</v>
      </c>
      <c r="F17" s="53">
        <f>+'[4]Población Bogotá'!N265</f>
        <v>367.55400000000003</v>
      </c>
      <c r="G17" s="54">
        <f>+'[4]Población Bogotá'!O265</f>
        <v>366.06966666666671</v>
      </c>
      <c r="H17" s="28">
        <f t="shared" si="4"/>
        <v>-0.40384088687195341</v>
      </c>
      <c r="I17" s="27">
        <f t="shared" si="5"/>
        <v>-26.792085544739564</v>
      </c>
      <c r="J17" s="28">
        <f t="shared" si="6"/>
        <v>5.1572439335726878</v>
      </c>
      <c r="K17" s="27">
        <f t="shared" si="7"/>
        <v>5.3693933447710984</v>
      </c>
      <c r="L17" s="18"/>
    </row>
    <row r="18" spans="1:12">
      <c r="A18" s="16"/>
      <c r="B18" s="11" t="str">
        <f>+'[4]Población Bogotá'!J266</f>
        <v>Bucaramanga</v>
      </c>
      <c r="C18" s="53">
        <f>+'[4]Población Bogotá'!K266</f>
        <v>95.385000000000005</v>
      </c>
      <c r="D18" s="53">
        <f>+'[4]Población Bogotá'!L266</f>
        <v>172.97466666666665</v>
      </c>
      <c r="E18" s="53">
        <f>+'[4]Población Bogotá'!M266</f>
        <v>225.59616666666668</v>
      </c>
      <c r="F18" s="53">
        <f>+'[4]Población Bogotá'!N266</f>
        <v>195.68033333333332</v>
      </c>
      <c r="G18" s="54">
        <f>+'[4]Población Bogotá'!O266</f>
        <v>184.23400000000001</v>
      </c>
      <c r="H18" s="28">
        <f t="shared" si="4"/>
        <v>-5.8495062525445345</v>
      </c>
      <c r="I18" s="27">
        <f t="shared" si="5"/>
        <v>-13.260789744506596</v>
      </c>
      <c r="J18" s="28">
        <f t="shared" si="6"/>
        <v>2.5955160052171236</v>
      </c>
      <c r="K18" s="27">
        <f t="shared" si="7"/>
        <v>2.8585858935084101</v>
      </c>
      <c r="L18" s="18"/>
    </row>
    <row r="19" spans="1:12">
      <c r="A19" s="16"/>
      <c r="B19" s="11" t="str">
        <f>+'[4]Población Bogotá'!J267</f>
        <v>Barranquilla</v>
      </c>
      <c r="C19" s="53">
        <f>+'[4]Población Bogotá'!K267</f>
        <v>133.37666666666667</v>
      </c>
      <c r="D19" s="53">
        <f>+'[4]Población Bogotá'!L267</f>
        <v>115.729</v>
      </c>
      <c r="E19" s="53">
        <f>+'[4]Población Bogotá'!M267</f>
        <v>147.55433333333335</v>
      </c>
      <c r="F19" s="53">
        <f>+'[4]Población Bogotá'!N267</f>
        <v>170.81399999999999</v>
      </c>
      <c r="G19" s="54">
        <f>+'[4]Población Bogotá'!O267</f>
        <v>134.34566666666669</v>
      </c>
      <c r="H19" s="28">
        <f t="shared" si="4"/>
        <v>-21.349733238103031</v>
      </c>
      <c r="I19" s="27">
        <f t="shared" si="5"/>
        <v>15.763458884072069</v>
      </c>
      <c r="J19" s="28">
        <f t="shared" si="6"/>
        <v>1.8926817420503161</v>
      </c>
      <c r="K19" s="27">
        <f t="shared" si="7"/>
        <v>2.4953273663019049</v>
      </c>
      <c r="L19" s="18"/>
    </row>
    <row r="20" spans="1:12">
      <c r="A20" s="16"/>
      <c r="B20" s="11" t="str">
        <f>+'[4]Población Bogotá'!J268</f>
        <v>Cúcuta</v>
      </c>
      <c r="C20" s="53">
        <f>+'[4]Población Bogotá'!K268</f>
        <v>94.513333333333335</v>
      </c>
      <c r="D20" s="53">
        <f>+'[4]Población Bogotá'!L268</f>
        <v>109.44133333333332</v>
      </c>
      <c r="E20" s="53">
        <f>+'[4]Población Bogotá'!M268</f>
        <v>120.54666666666667</v>
      </c>
      <c r="F20" s="53">
        <f>+'[4]Población Bogotá'!N268</f>
        <v>118.89700000000001</v>
      </c>
      <c r="G20" s="54">
        <f>+'[4]Población Bogotá'!O268</f>
        <v>108.88566666666667</v>
      </c>
      <c r="H20" s="28">
        <f t="shared" si="4"/>
        <v>-8.420173203136617</v>
      </c>
      <c r="I20" s="27">
        <f t="shared" si="5"/>
        <v>-1.3684879991151422</v>
      </c>
      <c r="J20" s="28">
        <f t="shared" si="6"/>
        <v>1.5339974737131579</v>
      </c>
      <c r="K20" s="27">
        <f t="shared" si="7"/>
        <v>1.7369005928741064</v>
      </c>
      <c r="L20" s="18"/>
    </row>
    <row r="21" spans="1:12">
      <c r="A21" s="16"/>
      <c r="B21" s="11" t="str">
        <f>+'[4]Población Bogotá'!J269</f>
        <v>Ibagué</v>
      </c>
      <c r="C21" s="53">
        <f>+'[4]Población Bogotá'!K269</f>
        <v>90.87266666666666</v>
      </c>
      <c r="D21" s="53">
        <f>+'[4]Población Bogotá'!L269</f>
        <v>66.683666666666667</v>
      </c>
      <c r="E21" s="53">
        <f>+'[4]Población Bogotá'!M269</f>
        <v>87.715666666666664</v>
      </c>
      <c r="F21" s="53">
        <f>+'[4]Población Bogotá'!N269</f>
        <v>92.137666666666675</v>
      </c>
      <c r="G21" s="54">
        <f>+'[4]Población Bogotá'!O269</f>
        <v>88.723333333333315</v>
      </c>
      <c r="H21" s="28">
        <f t="shared" si="4"/>
        <v>-3.7056867802889415</v>
      </c>
      <c r="I21" s="27">
        <f t="shared" si="5"/>
        <v>5.0412887093525871</v>
      </c>
      <c r="J21" s="28">
        <f t="shared" si="6"/>
        <v>1.2499475216457361</v>
      </c>
      <c r="K21" s="27">
        <f t="shared" si="7"/>
        <v>1.345988274383459</v>
      </c>
      <c r="L21" s="18"/>
    </row>
    <row r="22" spans="1:12">
      <c r="A22" s="16"/>
      <c r="B22" s="11" t="str">
        <f>+'[4]Población Bogotá'!J270</f>
        <v>Pereira</v>
      </c>
      <c r="C22" s="53">
        <f>+'[4]Población Bogotá'!K270</f>
        <v>63.782333333333327</v>
      </c>
      <c r="D22" s="53">
        <f>+'[4]Población Bogotá'!L270</f>
        <v>66.889666666666656</v>
      </c>
      <c r="E22" s="53">
        <f>+'[4]Población Bogotá'!M270</f>
        <v>82.212666666666678</v>
      </c>
      <c r="F22" s="53">
        <f>+'[4]Población Bogotá'!N270</f>
        <v>93.533000000000001</v>
      </c>
      <c r="G22" s="54">
        <f>+'[4]Población Bogotá'!O270</f>
        <v>80.173333333333332</v>
      </c>
      <c r="H22" s="28">
        <f t="shared" si="4"/>
        <v>-14.283372356993429</v>
      </c>
      <c r="I22" s="27">
        <f t="shared" si="5"/>
        <v>13.769573220671582</v>
      </c>
      <c r="J22" s="28">
        <f t="shared" si="6"/>
        <v>1.1294938494429594</v>
      </c>
      <c r="K22" s="27">
        <f t="shared" si="7"/>
        <v>1.3663719282512914</v>
      </c>
      <c r="L22" s="18"/>
    </row>
    <row r="23" spans="1:12">
      <c r="A23" s="16"/>
      <c r="B23" s="11" t="str">
        <f>+'[4]Población Bogotá'!J271</f>
        <v>Cartagena</v>
      </c>
      <c r="C23" s="53">
        <f>+'[4]Población Bogotá'!K271</f>
        <v>59.876999999999988</v>
      </c>
      <c r="D23" s="53">
        <f>+'[4]Población Bogotá'!L271</f>
        <v>113.83433333333335</v>
      </c>
      <c r="E23" s="53">
        <f>+'[4]Población Bogotá'!M271</f>
        <v>111.26299999999999</v>
      </c>
      <c r="F23" s="53">
        <f>+'[4]Población Bogotá'!N271</f>
        <v>82.655999999999992</v>
      </c>
      <c r="G23" s="54">
        <f>+'[4]Población Bogotá'!O271</f>
        <v>78.825000000000003</v>
      </c>
      <c r="H23" s="28">
        <f t="shared" si="4"/>
        <v>-4.6348722415795462</v>
      </c>
      <c r="I23" s="27">
        <f t="shared" si="5"/>
        <v>-25.711152854048514</v>
      </c>
      <c r="J23" s="28">
        <f t="shared" si="6"/>
        <v>1.1104983288168293</v>
      </c>
      <c r="K23" s="27">
        <f t="shared" si="7"/>
        <v>1.2074758438362794</v>
      </c>
      <c r="L23" s="18"/>
    </row>
    <row r="24" spans="1:12">
      <c r="A24" s="16"/>
      <c r="B24" s="11" t="str">
        <f>+'[4]Población Bogotá'!J272</f>
        <v>Pasto</v>
      </c>
      <c r="C24" s="53">
        <f>+'[4]Población Bogotá'!K272</f>
        <v>59.779333333333334</v>
      </c>
      <c r="D24" s="53">
        <f>+'[4]Población Bogotá'!L272</f>
        <v>50.944333333333333</v>
      </c>
      <c r="E24" s="53">
        <f>+'[4]Población Bogotá'!M272</f>
        <v>74.678333333333327</v>
      </c>
      <c r="F24" s="53">
        <f>+'[4]Población Bogotá'!N272</f>
        <v>73.717666666666673</v>
      </c>
      <c r="G24" s="54">
        <f>+'[4]Población Bogotá'!O272</f>
        <v>75.867666666666665</v>
      </c>
      <c r="H24" s="28">
        <f t="shared" si="4"/>
        <v>2.9165328980389038</v>
      </c>
      <c r="I24" s="27">
        <f t="shared" si="5"/>
        <v>-1.2864061418974559</v>
      </c>
      <c r="J24" s="28">
        <f t="shared" si="6"/>
        <v>1.0688349767785044</v>
      </c>
      <c r="K24" s="27">
        <f t="shared" si="7"/>
        <v>1.0769006698119306</v>
      </c>
      <c r="L24" s="18"/>
    </row>
    <row r="25" spans="1:12">
      <c r="A25" s="16"/>
      <c r="B25" s="11" t="str">
        <f>+'[4]Población Bogotá'!J273</f>
        <v>Santa Marta</v>
      </c>
      <c r="C25" s="53">
        <f>+'[4]Población Bogotá'!K273</f>
        <v>31.622</v>
      </c>
      <c r="D25" s="53">
        <f>+'[4]Población Bogotá'!L273</f>
        <v>50.918333333333329</v>
      </c>
      <c r="E25" s="53">
        <f>+'[4]Población Bogotá'!M273</f>
        <v>54.202333333333335</v>
      </c>
      <c r="F25" s="53">
        <f>+'[4]Población Bogotá'!N273</f>
        <v>40.454999999999998</v>
      </c>
      <c r="G25" s="54">
        <f>+'[4]Población Bogotá'!O273</f>
        <v>64.573999999999998</v>
      </c>
      <c r="H25" s="28">
        <f t="shared" si="4"/>
        <v>59.619330119886293</v>
      </c>
      <c r="I25" s="27">
        <f t="shared" si="5"/>
        <v>-25.362991753122564</v>
      </c>
      <c r="J25" s="28">
        <f t="shared" si="6"/>
        <v>0.90972812033007222</v>
      </c>
      <c r="K25" s="27">
        <f t="shared" si="7"/>
        <v>0.59098474717378879</v>
      </c>
      <c r="L25" s="18"/>
    </row>
    <row r="26" spans="1:12">
      <c r="A26" s="16"/>
      <c r="B26" s="11" t="str">
        <f>+'[4]Población Bogotá'!J274</f>
        <v>Neiva</v>
      </c>
      <c r="C26" s="53">
        <f>+'[4]Población Bogotá'!K274</f>
        <v>59.885999999999996</v>
      </c>
      <c r="D26" s="53">
        <f>+'[4]Población Bogotá'!L274</f>
        <v>49.284333333333336</v>
      </c>
      <c r="E26" s="53">
        <f>+'[4]Población Bogotá'!M274</f>
        <v>55.923000000000002</v>
      </c>
      <c r="F26" s="53">
        <f>+'[4]Población Bogotá'!N274</f>
        <v>55.471000000000004</v>
      </c>
      <c r="G26" s="54">
        <f>+'[4]Población Bogotá'!O274</f>
        <v>55.368333333333332</v>
      </c>
      <c r="H26" s="28">
        <f t="shared" si="4"/>
        <v>-0.18508169433879562</v>
      </c>
      <c r="I26" s="27">
        <f t="shared" si="5"/>
        <v>-0.80825420667703929</v>
      </c>
      <c r="J26" s="28">
        <f t="shared" si="6"/>
        <v>0.78003731856694969</v>
      </c>
      <c r="K26" s="27">
        <f t="shared" si="7"/>
        <v>0.81034519615566047</v>
      </c>
      <c r="L26" s="18"/>
    </row>
    <row r="27" spans="1:12">
      <c r="A27" s="16"/>
      <c r="B27" s="11" t="str">
        <f>+'[4]Población Bogotá'!J275</f>
        <v>Manizales</v>
      </c>
      <c r="C27" s="53">
        <f>+'[4]Población Bogotá'!K275</f>
        <v>41.04633333333333</v>
      </c>
      <c r="D27" s="53">
        <f>+'[4]Población Bogotá'!L275</f>
        <v>38.742333333333335</v>
      </c>
      <c r="E27" s="53">
        <f>+'[4]Población Bogotá'!M275</f>
        <v>46.856999999999999</v>
      </c>
      <c r="F27" s="53">
        <f>+'[4]Población Bogotá'!N275</f>
        <v>44.780666666666662</v>
      </c>
      <c r="G27" s="54">
        <f>+'[4]Población Bogotá'!O275</f>
        <v>51.494</v>
      </c>
      <c r="H27" s="28">
        <f t="shared" si="4"/>
        <v>14.991588631998942</v>
      </c>
      <c r="I27" s="27">
        <f t="shared" si="5"/>
        <v>-4.4312126967866909</v>
      </c>
      <c r="J27" s="28">
        <f t="shared" si="6"/>
        <v>0.72545513408301698</v>
      </c>
      <c r="K27" s="27">
        <f t="shared" si="7"/>
        <v>0.65417602195708091</v>
      </c>
      <c r="L27" s="18"/>
    </row>
    <row r="28" spans="1:12">
      <c r="A28" s="16"/>
      <c r="B28" s="11" t="str">
        <f>+'[4]Población Bogotá'!J276</f>
        <v>Villavicencio</v>
      </c>
      <c r="C28" s="53">
        <f>+'[4]Población Bogotá'!K276</f>
        <v>58.096000000000004</v>
      </c>
      <c r="D28" s="53">
        <f>+'[4]Población Bogotá'!L276</f>
        <v>46.375666666666667</v>
      </c>
      <c r="E28" s="53">
        <f>+'[4]Población Bogotá'!M276</f>
        <v>61.007666666666665</v>
      </c>
      <c r="F28" s="53">
        <f>+'[4]Población Bogotá'!N276</f>
        <v>47.645666666666671</v>
      </c>
      <c r="G28" s="54">
        <f>+'[4]Población Bogotá'!O276</f>
        <v>48.801333333333332</v>
      </c>
      <c r="H28" s="28">
        <f t="shared" si="4"/>
        <v>2.4255441208364426</v>
      </c>
      <c r="I28" s="27">
        <f t="shared" si="5"/>
        <v>-21.902165301628752</v>
      </c>
      <c r="J28" s="28">
        <f t="shared" si="6"/>
        <v>0.68752044542593971</v>
      </c>
      <c r="K28" s="27">
        <f t="shared" si="7"/>
        <v>0.69602922429678959</v>
      </c>
      <c r="L28" s="18"/>
    </row>
    <row r="29" spans="1:12">
      <c r="A29" s="16"/>
      <c r="B29" s="11" t="str">
        <f>+'[4]Población Bogotá'!J277</f>
        <v>Sincelejo</v>
      </c>
      <c r="C29" s="53">
        <f>+'[4]Población Bogotá'!K277</f>
        <v>35.645999999999994</v>
      </c>
      <c r="D29" s="53">
        <f>+'[4]Población Bogotá'!L277</f>
        <v>37.216999999999992</v>
      </c>
      <c r="E29" s="53">
        <f>+'[4]Población Bogotá'!M277</f>
        <v>31.802666666666667</v>
      </c>
      <c r="F29" s="53">
        <f>+'[4]Población Bogotá'!N277</f>
        <v>43.95333333333334</v>
      </c>
      <c r="G29" s="54">
        <f>+'[4]Población Bogotá'!O277</f>
        <v>45.401333333333334</v>
      </c>
      <c r="H29" s="28">
        <f t="shared" si="4"/>
        <v>3.2944031548612029</v>
      </c>
      <c r="I29" s="27">
        <f t="shared" si="5"/>
        <v>38.206439711554594</v>
      </c>
      <c r="J29" s="28">
        <f t="shared" si="6"/>
        <v>0.63962073952074183</v>
      </c>
      <c r="K29" s="27">
        <f t="shared" si="7"/>
        <v>0.6420899663192503</v>
      </c>
      <c r="L29" s="18"/>
    </row>
    <row r="30" spans="1:12">
      <c r="A30" s="16"/>
      <c r="B30" s="11" t="str">
        <f>+'[4]Población Bogotá'!J278</f>
        <v>Valledupar</v>
      </c>
      <c r="C30" s="53">
        <f>+'[4]Población Bogotá'!K278</f>
        <v>39.137666666666668</v>
      </c>
      <c r="D30" s="53">
        <f>+'[4]Población Bogotá'!L278</f>
        <v>28.901999999999997</v>
      </c>
      <c r="E30" s="53">
        <f>+'[4]Población Bogotá'!M278</f>
        <v>37.674666666666667</v>
      </c>
      <c r="F30" s="53">
        <f>+'[4]Población Bogotá'!N278</f>
        <v>47.17166666666666</v>
      </c>
      <c r="G30" s="54">
        <f>+'[4]Población Bogotá'!O278</f>
        <v>37.003</v>
      </c>
      <c r="H30" s="28">
        <f t="shared" si="4"/>
        <v>-21.556725435466195</v>
      </c>
      <c r="I30" s="27">
        <f t="shared" si="5"/>
        <v>25.20792044167608</v>
      </c>
      <c r="J30" s="28">
        <f t="shared" si="6"/>
        <v>0.52130376988530458</v>
      </c>
      <c r="K30" s="27">
        <f t="shared" si="7"/>
        <v>0.68910482014006269</v>
      </c>
      <c r="L30" s="18"/>
    </row>
    <row r="31" spans="1:12">
      <c r="A31" s="16"/>
      <c r="B31" s="11" t="str">
        <f>+'[4]Población Bogotá'!J279</f>
        <v>Armenia</v>
      </c>
      <c r="C31" s="53">
        <f>+'[4]Población Bogotá'!K279</f>
        <v>41.705999999999996</v>
      </c>
      <c r="D31" s="53">
        <f>+'[4]Población Bogotá'!L279</f>
        <v>26.331333333333333</v>
      </c>
      <c r="E31" s="53">
        <f>+'[4]Población Bogotá'!M279</f>
        <v>35.931666666666665</v>
      </c>
      <c r="F31" s="53">
        <f>+'[4]Población Bogotá'!N279</f>
        <v>32.140333333333331</v>
      </c>
      <c r="G31" s="54">
        <f>+'[4]Población Bogotá'!O279</f>
        <v>36.834666666666671</v>
      </c>
      <c r="H31" s="28">
        <f t="shared" si="4"/>
        <v>14.605739413613229</v>
      </c>
      <c r="I31" s="27">
        <f t="shared" si="5"/>
        <v>-10.551509810288051</v>
      </c>
      <c r="J31" s="28">
        <f t="shared" si="6"/>
        <v>0.51893226483803756</v>
      </c>
      <c r="K31" s="27">
        <f t="shared" si="7"/>
        <v>0.46952037496184146</v>
      </c>
      <c r="L31" s="18"/>
    </row>
    <row r="32" spans="1:12">
      <c r="A32" s="16"/>
      <c r="B32" s="11" t="str">
        <f>+'[4]Población Bogotá'!J280</f>
        <v>Popayán</v>
      </c>
      <c r="C32" s="53">
        <f>+'[4]Población Bogotá'!K280</f>
        <v>49.801666666666669</v>
      </c>
      <c r="D32" s="53">
        <f>+'[4]Población Bogotá'!L280</f>
        <v>34.28</v>
      </c>
      <c r="E32" s="53">
        <f>+'[4]Población Bogotá'!M280</f>
        <v>36.778333333333329</v>
      </c>
      <c r="F32" s="53">
        <f>+'[4]Población Bogotá'!N280</f>
        <v>33.276333333333334</v>
      </c>
      <c r="G32" s="54">
        <f>+'[4]Población Bogotá'!O280</f>
        <v>33.837666666666671</v>
      </c>
      <c r="H32" s="28">
        <f t="shared" si="4"/>
        <v>1.686884572619185</v>
      </c>
      <c r="I32" s="27">
        <f t="shared" si="5"/>
        <v>-9.5219105451579189</v>
      </c>
      <c r="J32" s="28">
        <f t="shared" si="6"/>
        <v>0.47671008289748523</v>
      </c>
      <c r="K32" s="27">
        <f t="shared" si="7"/>
        <v>0.48611557142184453</v>
      </c>
      <c r="L32" s="18"/>
    </row>
    <row r="33" spans="1:14">
      <c r="A33" s="16"/>
      <c r="B33" s="11" t="str">
        <f>+'[4]Población Bogotá'!J281</f>
        <v>Riohacha</v>
      </c>
      <c r="C33" s="53">
        <f>+'[4]Población Bogotá'!K281</f>
        <v>21.434333333333331</v>
      </c>
      <c r="D33" s="53">
        <f>+'[4]Población Bogotá'!L281</f>
        <v>21.335999999999999</v>
      </c>
      <c r="E33" s="53">
        <f>+'[4]Población Bogotá'!M281</f>
        <v>30.558000000000003</v>
      </c>
      <c r="F33" s="53">
        <f>+'[4]Población Bogotá'!N281</f>
        <v>33.082333333333331</v>
      </c>
      <c r="G33" s="54">
        <f>+'[4]Población Bogotá'!O281</f>
        <v>32.732999999999997</v>
      </c>
      <c r="H33" s="28">
        <f t="shared" si="4"/>
        <v>-1.0559513133898246</v>
      </c>
      <c r="I33" s="27">
        <f t="shared" si="5"/>
        <v>8.2607936819599779</v>
      </c>
      <c r="J33" s="28">
        <f t="shared" si="6"/>
        <v>0.46114737452789434</v>
      </c>
      <c r="K33" s="27">
        <f t="shared" si="7"/>
        <v>0.48328153258976653</v>
      </c>
      <c r="L33" s="18"/>
    </row>
    <row r="34" spans="1:14">
      <c r="A34" s="16"/>
      <c r="B34" s="11" t="str">
        <f>+'[4]Población Bogotá'!J282</f>
        <v>Montería</v>
      </c>
      <c r="C34" s="53">
        <f>+'[4]Población Bogotá'!K282</f>
        <v>40.476333333333336</v>
      </c>
      <c r="D34" s="53">
        <f>+'[4]Población Bogotá'!L282</f>
        <v>47.123666666666658</v>
      </c>
      <c r="E34" s="53">
        <f>+'[4]Población Bogotá'!M282</f>
        <v>31.808333333333337</v>
      </c>
      <c r="F34" s="53">
        <f>+'[4]Población Bogotá'!N282</f>
        <v>44.323333333333331</v>
      </c>
      <c r="G34" s="54">
        <f>+'[4]Población Bogotá'!O282</f>
        <v>31.375666666666664</v>
      </c>
      <c r="H34" s="28">
        <f t="shared" si="4"/>
        <v>-29.21185229751072</v>
      </c>
      <c r="I34" s="27">
        <f t="shared" si="5"/>
        <v>39.345035368090109</v>
      </c>
      <c r="J34" s="28">
        <f t="shared" si="6"/>
        <v>0.4420250605626036</v>
      </c>
      <c r="K34" s="27">
        <f t="shared" si="7"/>
        <v>0.64749509192682153</v>
      </c>
      <c r="L34" s="18"/>
    </row>
    <row r="35" spans="1:14">
      <c r="A35" s="16"/>
      <c r="B35" s="11" t="str">
        <f>+'[4]Población Bogotá'!J283</f>
        <v>Tunja</v>
      </c>
      <c r="C35" s="53">
        <f>+'[4]Población Bogotá'!K283</f>
        <v>14.620666666666667</v>
      </c>
      <c r="D35" s="53">
        <f>+'[4]Población Bogotá'!L283</f>
        <v>14.295666666666667</v>
      </c>
      <c r="E35" s="53">
        <f>+'[4]Población Bogotá'!M283</f>
        <v>7.5130000000000008</v>
      </c>
      <c r="F35" s="53">
        <f>+'[4]Población Bogotá'!N283</f>
        <v>19.585666666666665</v>
      </c>
      <c r="G35" s="54">
        <f>+'[4]Población Bogotá'!O283</f>
        <v>17.79</v>
      </c>
      <c r="H35" s="28">
        <f t="shared" si="4"/>
        <v>-9.1682693125925354</v>
      </c>
      <c r="I35" s="27">
        <f t="shared" si="5"/>
        <v>160.6903589334043</v>
      </c>
      <c r="J35" s="28">
        <f t="shared" si="6"/>
        <v>0.25062816707454988</v>
      </c>
      <c r="K35" s="27">
        <f t="shared" si="7"/>
        <v>0.28611618497664321</v>
      </c>
      <c r="L35" s="18"/>
    </row>
    <row r="36" spans="1:14">
      <c r="A36" s="16"/>
      <c r="B36" s="11" t="str">
        <f>+'[4]Población Bogotá'!J284</f>
        <v>Florencia</v>
      </c>
      <c r="C36" s="53">
        <f>+'[4]Población Bogotá'!K284</f>
        <v>17.015333333333334</v>
      </c>
      <c r="D36" s="53">
        <f>+'[4]Población Bogotá'!L284</f>
        <v>8.6493333333333329</v>
      </c>
      <c r="E36" s="53">
        <f>+'[4]Población Bogotá'!M284</f>
        <v>13.967333333333334</v>
      </c>
      <c r="F36" s="53">
        <f>+'[4]Población Bogotá'!N284</f>
        <v>12.341666666666667</v>
      </c>
      <c r="G36" s="54">
        <f>+'[4]Población Bogotá'!O284</f>
        <v>9.9416666666666647</v>
      </c>
      <c r="H36" s="28">
        <f t="shared" si="4"/>
        <v>-19.446320054017573</v>
      </c>
      <c r="I36" s="27">
        <f t="shared" si="5"/>
        <v>-11.639062574578784</v>
      </c>
      <c r="J36" s="28">
        <f t="shared" si="6"/>
        <v>0.14005967927671817</v>
      </c>
      <c r="K36" s="27">
        <f t="shared" si="7"/>
        <v>0.18029259064894765</v>
      </c>
      <c r="L36" s="18"/>
    </row>
    <row r="37" spans="1:14">
      <c r="A37" s="16"/>
      <c r="B37" s="11" t="str">
        <f>+'[4]Población Bogotá'!J285</f>
        <v>Quibdó</v>
      </c>
      <c r="C37" s="53">
        <f>+'[4]Población Bogotá'!K285</f>
        <v>4.3453333333333335</v>
      </c>
      <c r="D37" s="53">
        <f>+'[4]Población Bogotá'!L285</f>
        <v>9.2096666666666653</v>
      </c>
      <c r="E37" s="53">
        <f>+'[4]Población Bogotá'!M285</f>
        <v>7.6436666666666673</v>
      </c>
      <c r="F37" s="53">
        <f>+'[4]Población Bogotá'!N285</f>
        <v>9.1806666666666672</v>
      </c>
      <c r="G37" s="54">
        <f>+'[4]Población Bogotá'!O285</f>
        <v>5.78</v>
      </c>
      <c r="H37" s="28">
        <f t="shared" si="4"/>
        <v>-37.041609178708882</v>
      </c>
      <c r="I37" s="27">
        <f t="shared" si="5"/>
        <v>20.108150538572247</v>
      </c>
      <c r="J37" s="28">
        <f t="shared" si="6"/>
        <v>8.1429500038836325E-2</v>
      </c>
      <c r="K37" s="27">
        <f t="shared" si="7"/>
        <v>0.13411528782318208</v>
      </c>
      <c r="L37" s="18"/>
    </row>
    <row r="38" spans="1:14">
      <c r="A38" s="16"/>
      <c r="B38" s="11" t="str">
        <f>+'[4]Población Bogotá'!J286</f>
        <v>San Andrés</v>
      </c>
      <c r="C38" s="53">
        <f>+'[4]Población Bogotá'!K286</f>
        <v>1.9476666666666667</v>
      </c>
      <c r="D38" s="53">
        <f>+'[4]Población Bogotá'!L286</f>
        <v>2.8030000000000004</v>
      </c>
      <c r="E38" s="53">
        <f>+'[4]Población Bogotá'!M286</f>
        <v>1.5490000000000002</v>
      </c>
      <c r="F38" s="53">
        <f>+'[4]Población Bogotá'!N286</f>
        <v>1.1059999999999999</v>
      </c>
      <c r="G38" s="54">
        <f>+'[4]Población Bogotá'!O286</f>
        <v>0</v>
      </c>
      <c r="H38" s="28" t="str">
        <f t="shared" si="4"/>
        <v/>
      </c>
      <c r="I38" s="27" t="str">
        <f t="shared" si="5"/>
        <v/>
      </c>
      <c r="J38" s="28" t="str">
        <f t="shared" si="6"/>
        <v/>
      </c>
      <c r="K38" s="27">
        <f t="shared" si="7"/>
        <v>1.6156943032362141E-2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67" t="str">
        <f>+Índice!B49</f>
        <v>Fuente: Departamento Administrativo Nacional de Estadística, Gran Encuesta Integrada de Hogares (GEIH) Abril 2012.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1"/>
      <c r="B52" s="67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 published="0" codeName="Hoja26">
    <tabColor rgb="FF53722D"/>
  </sheetPr>
  <dimension ref="A1:O52"/>
  <sheetViews>
    <sheetView zoomScaleNormal="100" zoomScaleSheetLayoutView="100" workbookViewId="0">
      <pane ySplit="11" topLeftCell="A42" activePane="bottomLeft" state="frozen"/>
      <selection activeCell="G19" sqref="G19"/>
      <selection pane="bottomLeft" activeCell="I17" sqref="I1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69" t="s">
        <v>51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61"/>
      <c r="C8" s="167" t="s">
        <v>172</v>
      </c>
      <c r="D8" s="167"/>
      <c r="E8" s="167"/>
      <c r="F8" s="167"/>
      <c r="G8" s="167"/>
      <c r="H8" s="167"/>
      <c r="I8" s="167"/>
      <c r="J8" s="167"/>
      <c r="K8" s="167"/>
      <c r="L8" s="18"/>
    </row>
    <row r="9" spans="1:15">
      <c r="A9" s="16"/>
      <c r="B9" s="10"/>
      <c r="C9" s="90"/>
      <c r="D9" s="90"/>
      <c r="E9" s="90"/>
      <c r="F9" s="90"/>
      <c r="G9" s="90"/>
      <c r="H9" s="10"/>
      <c r="I9" s="10"/>
      <c r="J9" s="10"/>
      <c r="K9" s="10"/>
      <c r="L9" s="18"/>
    </row>
    <row r="10" spans="1:15" ht="15.75" customHeight="1">
      <c r="A10" s="16"/>
      <c r="B10" s="11"/>
      <c r="C10" s="168" t="s">
        <v>1</v>
      </c>
      <c r="D10" s="168"/>
      <c r="E10" s="168"/>
      <c r="F10" s="168"/>
      <c r="G10" s="168"/>
      <c r="H10" s="170" t="s">
        <v>163</v>
      </c>
      <c r="I10" s="170" t="s">
        <v>110</v>
      </c>
      <c r="J10" s="170" t="s">
        <v>164</v>
      </c>
      <c r="K10" s="170" t="s">
        <v>109</v>
      </c>
      <c r="L10" s="18"/>
    </row>
    <row r="11" spans="1:15">
      <c r="A11" s="16"/>
      <c r="B11" s="11"/>
      <c r="C11" s="156">
        <f>+'Población total'!C11</f>
        <v>2008</v>
      </c>
      <c r="D11" s="156">
        <f>+'Población total'!D11</f>
        <v>2009</v>
      </c>
      <c r="E11" s="156">
        <f>+'Población total'!E11</f>
        <v>2010</v>
      </c>
      <c r="F11" s="156">
        <f>+'Población total'!F11</f>
        <v>2011</v>
      </c>
      <c r="G11" s="156">
        <f>+'Población total'!G11</f>
        <v>2012</v>
      </c>
      <c r="H11" s="170"/>
      <c r="I11" s="170"/>
      <c r="J11" s="170"/>
      <c r="K11" s="170"/>
      <c r="L11" s="18"/>
      <c r="O11" s="76"/>
    </row>
    <row r="12" spans="1:15" ht="12" customHeight="1">
      <c r="A12" s="16"/>
      <c r="B12" s="11"/>
      <c r="C12" s="90"/>
      <c r="D12" s="90"/>
      <c r="E12" s="90"/>
      <c r="F12" s="90"/>
      <c r="G12" s="90"/>
      <c r="H12" s="90"/>
      <c r="I12" s="90"/>
      <c r="J12" s="90"/>
      <c r="K12" s="90"/>
      <c r="L12" s="18"/>
    </row>
    <row r="13" spans="1:15">
      <c r="A13" s="16"/>
      <c r="B13" s="12" t="str">
        <f>+'[4]Población Bogotá'!J294</f>
        <v>Colombia</v>
      </c>
      <c r="C13" s="26">
        <f>+'[4]Población Bogotá'!K294</f>
        <v>1897.5813333333333</v>
      </c>
      <c r="D13" s="26">
        <f>+'[4]Población Bogotá'!L294</f>
        <v>1727.0116666666665</v>
      </c>
      <c r="E13" s="26">
        <f>+'[4]Población Bogotá'!M294</f>
        <v>2095.5580000000004</v>
      </c>
      <c r="F13" s="26">
        <f>+'[4]Población Bogotá'!N294</f>
        <v>2119.4196666666667</v>
      </c>
      <c r="G13" s="26">
        <f>+'[4]Población Bogotá'!O294</f>
        <v>2257.9456666666665</v>
      </c>
      <c r="H13" s="28">
        <f t="shared" ref="H13" si="0">IF(OR(OR(G13=0,F13=0),G13=""),"",(G13/F13-1)*100)</f>
        <v>6.5360344710714058</v>
      </c>
      <c r="I13" s="27">
        <f>IF(OR(OR(G13=0,F13=0),F13=""),"",(F13/E13-1)*100)</f>
        <v>1.138678417236183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3</v>
      </c>
      <c r="C14" s="25">
        <f>C13-SUM(C15:C38)</f>
        <v>930.23633333333328</v>
      </c>
      <c r="D14" s="25">
        <f t="shared" ref="D14:G14" si="3">D13-SUM(D15:D38)</f>
        <v>894.83966666666652</v>
      </c>
      <c r="E14" s="25">
        <f t="shared" si="3"/>
        <v>1034.5531666666668</v>
      </c>
      <c r="F14" s="25">
        <f t="shared" si="3"/>
        <v>980.83166666666602</v>
      </c>
      <c r="G14" s="25">
        <f t="shared" si="3"/>
        <v>1130.5986666666663</v>
      </c>
      <c r="H14" s="25">
        <f t="shared" ref="H14:H38" si="4">IF(OR(OR(G14=0,F14=0),G14=""),"",(G14/F14-1)*100)</f>
        <v>15.269388733031031</v>
      </c>
      <c r="I14" s="27">
        <f t="shared" ref="I14:I38" si="5">IF(OR(OR(G14=0,F14=0),F14=""),"",(F14/E14-1)*100)</f>
        <v>-5.1927249107062927</v>
      </c>
      <c r="J14" s="25">
        <f t="shared" ref="J14:J38" si="6">IF(G14=0,"",G14/$G$13*100)</f>
        <v>50.072004980338313</v>
      </c>
      <c r="K14" s="25">
        <f t="shared" ref="K14:K38" si="7">IF(F14=0,"",F14/$F$13*100)</f>
        <v>46.278312978442656</v>
      </c>
      <c r="L14" s="18"/>
    </row>
    <row r="15" spans="1:15">
      <c r="A15" s="16"/>
      <c r="B15" s="12" t="str">
        <f>+'[4]Población Bogotá'!J295</f>
        <v>Bogotá</v>
      </c>
      <c r="C15" s="99">
        <f>+'[4]Población Bogotá'!K295</f>
        <v>415.32499999999999</v>
      </c>
      <c r="D15" s="99">
        <f>+'[4]Población Bogotá'!L295</f>
        <v>216.39400000000001</v>
      </c>
      <c r="E15" s="99">
        <f>+'[4]Población Bogotá'!M295</f>
        <v>328.91233333333332</v>
      </c>
      <c r="F15" s="99">
        <f>+'[4]Población Bogotá'!N295</f>
        <v>490.8923333333334</v>
      </c>
      <c r="G15" s="99">
        <f>+'[4]Población Bogotá'!O295</f>
        <v>481.46600000000007</v>
      </c>
      <c r="H15" s="48">
        <f t="shared" si="4"/>
        <v>-1.9202445614347252</v>
      </c>
      <c r="I15" s="34">
        <f t="shared" si="5"/>
        <v>49.247165151403081</v>
      </c>
      <c r="J15" s="48">
        <f t="shared" si="6"/>
        <v>21.323188024748756</v>
      </c>
      <c r="K15" s="34">
        <f t="shared" si="7"/>
        <v>23.161639058742342</v>
      </c>
      <c r="L15" s="18"/>
      <c r="N15" s="23" t="s">
        <v>2</v>
      </c>
      <c r="O15" s="32">
        <f>J15</f>
        <v>21.323188024748756</v>
      </c>
    </row>
    <row r="16" spans="1:15">
      <c r="A16" s="16"/>
      <c r="B16" s="11" t="str">
        <f>+'[4]Población Bogotá'!J296</f>
        <v>Medellín</v>
      </c>
      <c r="C16" s="53">
        <f>+'[4]Población Bogotá'!K296</f>
        <v>129.25</v>
      </c>
      <c r="D16" s="53">
        <f>+'[4]Población Bogotá'!L296</f>
        <v>178.27033333333335</v>
      </c>
      <c r="E16" s="53">
        <f>+'[4]Población Bogotá'!M296</f>
        <v>172.482</v>
      </c>
      <c r="F16" s="53">
        <f>+'[4]Población Bogotá'!N296</f>
        <v>169.61433333333335</v>
      </c>
      <c r="G16" s="54">
        <f>+'[4]Población Bogotá'!O296</f>
        <v>199.81633333333335</v>
      </c>
      <c r="H16" s="28">
        <f t="shared" si="4"/>
        <v>17.806278164384693</v>
      </c>
      <c r="I16" s="27">
        <f t="shared" si="5"/>
        <v>-1.6625889464794263</v>
      </c>
      <c r="J16" s="28">
        <f t="shared" si="6"/>
        <v>8.849474824977337</v>
      </c>
      <c r="K16" s="27">
        <f t="shared" si="7"/>
        <v>8.0028668225059736</v>
      </c>
      <c r="L16" s="18"/>
      <c r="N16" s="23" t="s">
        <v>12</v>
      </c>
      <c r="O16" s="32">
        <f>100-O15</f>
        <v>78.67681197525124</v>
      </c>
    </row>
    <row r="17" spans="1:12">
      <c r="A17" s="16"/>
      <c r="B17" s="11" t="str">
        <f>+'[4]Población Bogotá'!J297</f>
        <v>Cali</v>
      </c>
      <c r="C17" s="53">
        <f>+'[4]Población Bogotá'!K297</f>
        <v>166.71633333333332</v>
      </c>
      <c r="D17" s="53">
        <f>+'[4]Población Bogotá'!L297</f>
        <v>180.01199999999997</v>
      </c>
      <c r="E17" s="53">
        <f>+'[4]Población Bogotá'!M297</f>
        <v>220.43833333333336</v>
      </c>
      <c r="F17" s="53">
        <f>+'[4]Población Bogotá'!N297</f>
        <v>130.03266666666667</v>
      </c>
      <c r="G17" s="54">
        <f>+'[4]Población Bogotá'!O297</f>
        <v>109.02799999999998</v>
      </c>
      <c r="H17" s="28">
        <f t="shared" si="4"/>
        <v>-16.153376843767486</v>
      </c>
      <c r="I17" s="27">
        <f t="shared" si="5"/>
        <v>-41.01177199972782</v>
      </c>
      <c r="J17" s="28">
        <f t="shared" si="6"/>
        <v>4.8286370044038556</v>
      </c>
      <c r="K17" s="27">
        <f t="shared" si="7"/>
        <v>6.1352958412043304</v>
      </c>
      <c r="L17" s="18"/>
    </row>
    <row r="18" spans="1:12">
      <c r="A18" s="16"/>
      <c r="B18" s="11" t="str">
        <f>+'[4]Población Bogotá'!J298</f>
        <v>Bucaramanga</v>
      </c>
      <c r="C18" s="53">
        <f>+'[4]Población Bogotá'!K298</f>
        <v>20.413333333333338</v>
      </c>
      <c r="D18" s="53">
        <f>+'[4]Población Bogotá'!L298</f>
        <v>55.972000000000001</v>
      </c>
      <c r="E18" s="53">
        <f>+'[4]Población Bogotá'!M298</f>
        <v>61.090833333333336</v>
      </c>
      <c r="F18" s="53">
        <f>+'[4]Población Bogotá'!N298</f>
        <v>65.385333333333335</v>
      </c>
      <c r="G18" s="54">
        <f>+'[4]Población Bogotá'!O298</f>
        <v>60.345333333333336</v>
      </c>
      <c r="H18" s="28">
        <f t="shared" si="4"/>
        <v>-7.7081506556006429</v>
      </c>
      <c r="I18" s="27">
        <f t="shared" si="5"/>
        <v>7.0296962173812094</v>
      </c>
      <c r="J18" s="28">
        <f t="shared" si="6"/>
        <v>2.6725768571047697</v>
      </c>
      <c r="K18" s="27">
        <f t="shared" si="7"/>
        <v>3.0850583469468607</v>
      </c>
      <c r="L18" s="18"/>
    </row>
    <row r="19" spans="1:12">
      <c r="A19" s="16"/>
      <c r="B19" s="11" t="str">
        <f>+'[4]Población Bogotá'!J299</f>
        <v>Barranquilla</v>
      </c>
      <c r="C19" s="53">
        <f>+'[4]Población Bogotá'!K299</f>
        <v>20.451000000000001</v>
      </c>
      <c r="D19" s="53">
        <f>+'[4]Población Bogotá'!L299</f>
        <v>13.430333333333332</v>
      </c>
      <c r="E19" s="53">
        <f>+'[4]Población Bogotá'!M299</f>
        <v>21.128666666666668</v>
      </c>
      <c r="F19" s="53">
        <f>+'[4]Población Bogotá'!N299</f>
        <v>41.286999999999999</v>
      </c>
      <c r="G19" s="54">
        <f>+'[4]Población Bogotá'!O299</f>
        <v>40.414666666666669</v>
      </c>
      <c r="H19" s="28">
        <f t="shared" si="4"/>
        <v>-2.1128523102510011</v>
      </c>
      <c r="I19" s="27">
        <f t="shared" si="5"/>
        <v>95.407503234152642</v>
      </c>
      <c r="J19" s="28">
        <f t="shared" si="6"/>
        <v>1.7898865886498305</v>
      </c>
      <c r="K19" s="27">
        <f t="shared" si="7"/>
        <v>1.9480332587898668</v>
      </c>
      <c r="L19" s="18"/>
    </row>
    <row r="20" spans="1:12">
      <c r="A20" s="16"/>
      <c r="B20" s="11" t="str">
        <f>+'[4]Población Bogotá'!J300</f>
        <v>Cúcuta</v>
      </c>
      <c r="C20" s="53">
        <f>+'[4]Población Bogotá'!K300</f>
        <v>21.26</v>
      </c>
      <c r="D20" s="53">
        <f>+'[4]Población Bogotá'!L300</f>
        <v>28.231666666666666</v>
      </c>
      <c r="E20" s="53">
        <f>+'[4]Población Bogotá'!M300</f>
        <v>48.27</v>
      </c>
      <c r="F20" s="53">
        <f>+'[4]Población Bogotá'!N300</f>
        <v>42.524666666666668</v>
      </c>
      <c r="G20" s="54">
        <f>+'[4]Población Bogotá'!O300</f>
        <v>30.152666666666665</v>
      </c>
      <c r="H20" s="28">
        <f t="shared" si="4"/>
        <v>-29.093702478561468</v>
      </c>
      <c r="I20" s="27">
        <f t="shared" si="5"/>
        <v>-11.902492921759544</v>
      </c>
      <c r="J20" s="28">
        <f t="shared" si="6"/>
        <v>1.3354026676461215</v>
      </c>
      <c r="K20" s="27">
        <f t="shared" si="7"/>
        <v>2.0064297475142174</v>
      </c>
      <c r="L20" s="18"/>
    </row>
    <row r="21" spans="1:12">
      <c r="A21" s="16"/>
      <c r="B21" s="11" t="str">
        <f>+'[4]Población Bogotá'!J301</f>
        <v>Ibagué</v>
      </c>
      <c r="C21" s="53">
        <f>+'[4]Población Bogotá'!K301</f>
        <v>28.859666666666669</v>
      </c>
      <c r="D21" s="53">
        <f>+'[4]Población Bogotá'!L301</f>
        <v>22.938333333333333</v>
      </c>
      <c r="E21" s="53">
        <f>+'[4]Población Bogotá'!M301</f>
        <v>32.520000000000003</v>
      </c>
      <c r="F21" s="53">
        <f>+'[4]Población Bogotá'!N301</f>
        <v>27.581</v>
      </c>
      <c r="G21" s="54">
        <f>+'[4]Población Bogotá'!O301</f>
        <v>28.616333333333333</v>
      </c>
      <c r="H21" s="28">
        <f t="shared" si="4"/>
        <v>3.7537918615472066</v>
      </c>
      <c r="I21" s="27">
        <f t="shared" si="5"/>
        <v>-15.187576875768771</v>
      </c>
      <c r="J21" s="28">
        <f t="shared" si="6"/>
        <v>1.2673614673633276</v>
      </c>
      <c r="K21" s="27">
        <f t="shared" si="7"/>
        <v>1.3013467994933832</v>
      </c>
      <c r="L21" s="18"/>
    </row>
    <row r="22" spans="1:12">
      <c r="A22" s="16"/>
      <c r="B22" s="11" t="str">
        <f>+'[4]Población Bogotá'!J302</f>
        <v>Pasto</v>
      </c>
      <c r="C22" s="53">
        <f>+'[4]Población Bogotá'!K302</f>
        <v>17.476333333333333</v>
      </c>
      <c r="D22" s="53">
        <f>+'[4]Población Bogotá'!L302</f>
        <v>15.528333333333334</v>
      </c>
      <c r="E22" s="53">
        <f>+'[4]Población Bogotá'!M302</f>
        <v>26.741333333333333</v>
      </c>
      <c r="F22" s="53">
        <f>+'[4]Población Bogotá'!N302</f>
        <v>26.650666666666666</v>
      </c>
      <c r="G22" s="54">
        <f>+'[4]Población Bogotá'!O302</f>
        <v>25.460999999999999</v>
      </c>
      <c r="H22" s="28">
        <f t="shared" si="4"/>
        <v>-4.463928357014213</v>
      </c>
      <c r="I22" s="27">
        <f t="shared" si="5"/>
        <v>-0.3390506581571584</v>
      </c>
      <c r="J22" s="28">
        <f t="shared" si="6"/>
        <v>1.1276179217185178</v>
      </c>
      <c r="K22" s="27">
        <f t="shared" si="7"/>
        <v>1.2574511356017426</v>
      </c>
      <c r="L22" s="18"/>
    </row>
    <row r="23" spans="1:12">
      <c r="A23" s="16"/>
      <c r="B23" s="11" t="str">
        <f>+'[4]Población Bogotá'!J303</f>
        <v>Pereira</v>
      </c>
      <c r="C23" s="53">
        <f>+'[4]Población Bogotá'!K303</f>
        <v>14.221666666666666</v>
      </c>
      <c r="D23" s="53">
        <f>+'[4]Población Bogotá'!L303</f>
        <v>14.863666666666665</v>
      </c>
      <c r="E23" s="53">
        <f>+'[4]Población Bogotá'!M303</f>
        <v>23.625</v>
      </c>
      <c r="F23" s="53">
        <f>+'[4]Población Bogotá'!N303</f>
        <v>27.734666666666669</v>
      </c>
      <c r="G23" s="54">
        <f>+'[4]Población Bogotá'!O303</f>
        <v>24.875</v>
      </c>
      <c r="H23" s="28">
        <f t="shared" si="4"/>
        <v>-10.310802365270909</v>
      </c>
      <c r="I23" s="27">
        <f t="shared" si="5"/>
        <v>17.395414462081149</v>
      </c>
      <c r="J23" s="28">
        <f t="shared" si="6"/>
        <v>1.1016651271650029</v>
      </c>
      <c r="K23" s="27">
        <f t="shared" si="7"/>
        <v>1.3085972119097382</v>
      </c>
      <c r="L23" s="18"/>
    </row>
    <row r="24" spans="1:12">
      <c r="A24" s="16"/>
      <c r="B24" s="11" t="str">
        <f>+'[4]Población Bogotá'!J304</f>
        <v>Manizales</v>
      </c>
      <c r="C24" s="53">
        <f>+'[4]Población Bogotá'!K304</f>
        <v>13.209333333333333</v>
      </c>
      <c r="D24" s="53">
        <f>+'[4]Población Bogotá'!L304</f>
        <v>14.349666666666666</v>
      </c>
      <c r="E24" s="53">
        <f>+'[4]Población Bogotá'!M304</f>
        <v>16.097333333333335</v>
      </c>
      <c r="F24" s="53">
        <f>+'[4]Población Bogotá'!N304</f>
        <v>16.641000000000002</v>
      </c>
      <c r="G24" s="54">
        <f>+'[4]Población Bogotá'!O304</f>
        <v>18.793666666666667</v>
      </c>
      <c r="H24" s="28">
        <f t="shared" si="4"/>
        <v>12.935921318830989</v>
      </c>
      <c r="I24" s="27">
        <f t="shared" si="5"/>
        <v>3.3773709931251616</v>
      </c>
      <c r="J24" s="28">
        <f t="shared" si="6"/>
        <v>0.8323347609338696</v>
      </c>
      <c r="K24" s="27">
        <f t="shared" si="7"/>
        <v>0.78516776369128727</v>
      </c>
      <c r="L24" s="18"/>
    </row>
    <row r="25" spans="1:12">
      <c r="A25" s="16"/>
      <c r="B25" s="11" t="str">
        <f>+'[4]Población Bogotá'!J305</f>
        <v>Neiva</v>
      </c>
      <c r="C25" s="53">
        <f>+'[4]Población Bogotá'!K305</f>
        <v>19.805</v>
      </c>
      <c r="D25" s="53">
        <f>+'[4]Población Bogotá'!L305</f>
        <v>14.577666666666667</v>
      </c>
      <c r="E25" s="53">
        <f>+'[4]Población Bogotá'!M305</f>
        <v>17.665333333333333</v>
      </c>
      <c r="F25" s="53">
        <f>+'[4]Población Bogotá'!N305</f>
        <v>19.165666666666667</v>
      </c>
      <c r="G25" s="54">
        <f>+'[4]Población Bogotá'!O305</f>
        <v>17.664666666666665</v>
      </c>
      <c r="H25" s="28">
        <f t="shared" si="4"/>
        <v>-7.8317129589369987</v>
      </c>
      <c r="I25" s="27">
        <f t="shared" si="5"/>
        <v>8.4930938184013982</v>
      </c>
      <c r="J25" s="28">
        <f t="shared" si="6"/>
        <v>0.78233355777530522</v>
      </c>
      <c r="K25" s="27">
        <f t="shared" si="7"/>
        <v>0.90428842234957718</v>
      </c>
      <c r="L25" s="18"/>
    </row>
    <row r="26" spans="1:12">
      <c r="A26" s="16"/>
      <c r="B26" s="11" t="str">
        <f>+'[4]Población Bogotá'!J306</f>
        <v>Cartagena</v>
      </c>
      <c r="C26" s="53">
        <f>+'[4]Población Bogotá'!K306</f>
        <v>11.728999999999999</v>
      </c>
      <c r="D26" s="53">
        <f>+'[4]Población Bogotá'!L306</f>
        <v>17.918666666666663</v>
      </c>
      <c r="E26" s="53">
        <f>+'[4]Población Bogotá'!M306</f>
        <v>16.169666666666668</v>
      </c>
      <c r="F26" s="53">
        <f>+'[4]Población Bogotá'!N306</f>
        <v>9.8103333333333325</v>
      </c>
      <c r="G26" s="54">
        <f>+'[4]Población Bogotá'!O306</f>
        <v>16.882333333333332</v>
      </c>
      <c r="H26" s="28">
        <f t="shared" si="4"/>
        <v>72.087254935272327</v>
      </c>
      <c r="I26" s="27">
        <f t="shared" si="5"/>
        <v>-39.328784349296022</v>
      </c>
      <c r="J26" s="28">
        <f t="shared" si="6"/>
        <v>0.74768554365863837</v>
      </c>
      <c r="K26" s="27">
        <f t="shared" si="7"/>
        <v>0.4628782816176566</v>
      </c>
      <c r="L26" s="18"/>
    </row>
    <row r="27" spans="1:12">
      <c r="A27" s="16"/>
      <c r="B27" s="11" t="str">
        <f>+'[4]Población Bogotá'!J307</f>
        <v>Armenia</v>
      </c>
      <c r="C27" s="53">
        <f>+'[4]Población Bogotá'!K307</f>
        <v>15.393666666666668</v>
      </c>
      <c r="D27" s="53">
        <f>+'[4]Población Bogotá'!L307</f>
        <v>9.8186666666666671</v>
      </c>
      <c r="E27" s="53">
        <f>+'[4]Población Bogotá'!M307</f>
        <v>14.244666666666667</v>
      </c>
      <c r="F27" s="53">
        <f>+'[4]Población Bogotá'!N307</f>
        <v>9.0469999999999988</v>
      </c>
      <c r="G27" s="54">
        <f>+'[4]Población Bogotá'!O307</f>
        <v>10.140333333333333</v>
      </c>
      <c r="H27" s="28">
        <f t="shared" si="4"/>
        <v>12.085037397295606</v>
      </c>
      <c r="I27" s="27">
        <f t="shared" si="5"/>
        <v>-36.488510319651809</v>
      </c>
      <c r="J27" s="28">
        <f t="shared" si="6"/>
        <v>0.44909554215727365</v>
      </c>
      <c r="K27" s="27">
        <f t="shared" si="7"/>
        <v>0.42686213317198929</v>
      </c>
      <c r="L27" s="18"/>
    </row>
    <row r="28" spans="1:12">
      <c r="A28" s="16"/>
      <c r="B28" s="11" t="str">
        <f>+'[4]Población Bogotá'!J308</f>
        <v>Santa Marta</v>
      </c>
      <c r="C28" s="53">
        <f>+'[4]Población Bogotá'!K308</f>
        <v>6.5106666666666664</v>
      </c>
      <c r="D28" s="53">
        <f>+'[4]Población Bogotá'!L308</f>
        <v>8.9673333333333343</v>
      </c>
      <c r="E28" s="53">
        <f>+'[4]Población Bogotá'!M308</f>
        <v>10.925666666666666</v>
      </c>
      <c r="F28" s="53">
        <f>+'[4]Población Bogotá'!N308</f>
        <v>4.7149999999999999</v>
      </c>
      <c r="G28" s="54">
        <f>+'[4]Población Bogotá'!O308</f>
        <v>10.036</v>
      </c>
      <c r="H28" s="28">
        <f t="shared" si="4"/>
        <v>112.8525980911983</v>
      </c>
      <c r="I28" s="27">
        <f t="shared" si="5"/>
        <v>-56.844738688714649</v>
      </c>
      <c r="J28" s="28">
        <f t="shared" si="6"/>
        <v>0.44447482276293332</v>
      </c>
      <c r="K28" s="27">
        <f t="shared" si="7"/>
        <v>0.22246655884889244</v>
      </c>
      <c r="L28" s="18"/>
    </row>
    <row r="29" spans="1:12">
      <c r="A29" s="16"/>
      <c r="B29" s="11" t="str">
        <f>+'[4]Población Bogotá'!J309</f>
        <v>Sincelejo</v>
      </c>
      <c r="C29" s="53">
        <f>+'[4]Población Bogotá'!K309</f>
        <v>9.6429999999999989</v>
      </c>
      <c r="D29" s="53">
        <f>+'[4]Población Bogotá'!L309</f>
        <v>7.3079999999999998</v>
      </c>
      <c r="E29" s="53">
        <f>+'[4]Población Bogotá'!M309</f>
        <v>4.0213333333333336</v>
      </c>
      <c r="F29" s="53">
        <f>+'[4]Población Bogotá'!N309</f>
        <v>9.2176666666666662</v>
      </c>
      <c r="G29" s="54">
        <f>+'[4]Población Bogotá'!O309</f>
        <v>9.8423333333333343</v>
      </c>
      <c r="H29" s="28">
        <f t="shared" si="4"/>
        <v>6.7768415723429731</v>
      </c>
      <c r="I29" s="27">
        <f t="shared" si="5"/>
        <v>129.21916445623341</v>
      </c>
      <c r="J29" s="28">
        <f t="shared" si="6"/>
        <v>0.43589770465395022</v>
      </c>
      <c r="K29" s="27">
        <f t="shared" si="7"/>
        <v>0.43491465195110801</v>
      </c>
      <c r="L29" s="18"/>
    </row>
    <row r="30" spans="1:12">
      <c r="A30" s="16"/>
      <c r="B30" s="11" t="str">
        <f>+'[4]Población Bogotá'!J310</f>
        <v>Riohacha</v>
      </c>
      <c r="C30" s="53">
        <f>+'[4]Población Bogotá'!K310</f>
        <v>6.5186666666666673</v>
      </c>
      <c r="D30" s="53">
        <f>+'[4]Población Bogotá'!L310</f>
        <v>5.4430000000000005</v>
      </c>
      <c r="E30" s="53">
        <f>+'[4]Población Bogotá'!M310</f>
        <v>7.3616666666666672</v>
      </c>
      <c r="F30" s="53">
        <f>+'[4]Población Bogotá'!N310</f>
        <v>4.6283333333333339</v>
      </c>
      <c r="G30" s="54">
        <f>+'[4]Población Bogotá'!O310</f>
        <v>9.5823333333333327</v>
      </c>
      <c r="H30" s="28">
        <f t="shared" si="4"/>
        <v>107.03637018365137</v>
      </c>
      <c r="I30" s="27">
        <f t="shared" si="5"/>
        <v>-37.129273262395287</v>
      </c>
      <c r="J30" s="28">
        <f t="shared" si="6"/>
        <v>0.42438281287252705</v>
      </c>
      <c r="K30" s="27">
        <f t="shared" si="7"/>
        <v>0.21837738915637131</v>
      </c>
      <c r="L30" s="18"/>
    </row>
    <row r="31" spans="1:12">
      <c r="A31" s="16"/>
      <c r="B31" s="11" t="str">
        <f>+'[4]Población Bogotá'!J311</f>
        <v>Popayán</v>
      </c>
      <c r="C31" s="53">
        <f>+'[4]Población Bogotá'!K311</f>
        <v>18.361999999999998</v>
      </c>
      <c r="D31" s="53">
        <f>+'[4]Población Bogotá'!L311</f>
        <v>8.673</v>
      </c>
      <c r="E31" s="53">
        <f>+'[4]Población Bogotá'!M311</f>
        <v>9.2633333333333336</v>
      </c>
      <c r="F31" s="53">
        <f>+'[4]Población Bogotá'!N311</f>
        <v>6.0183333333333335</v>
      </c>
      <c r="G31" s="54">
        <f>+'[4]Población Bogotá'!O311</f>
        <v>7.5136666666666665</v>
      </c>
      <c r="H31" s="28">
        <f t="shared" si="4"/>
        <v>24.8463029631681</v>
      </c>
      <c r="I31" s="27">
        <f t="shared" si="5"/>
        <v>-35.030586541921551</v>
      </c>
      <c r="J31" s="28">
        <f t="shared" si="6"/>
        <v>0.33276560980135783</v>
      </c>
      <c r="K31" s="27">
        <f t="shared" si="7"/>
        <v>0.28396137999411475</v>
      </c>
      <c r="L31" s="18"/>
    </row>
    <row r="32" spans="1:12">
      <c r="A32" s="16"/>
      <c r="B32" s="11" t="str">
        <f>+'[4]Población Bogotá'!J312</f>
        <v>Valledupar</v>
      </c>
      <c r="C32" s="53">
        <f>+'[4]Población Bogotá'!K312</f>
        <v>2.8973333333333335</v>
      </c>
      <c r="D32" s="53">
        <f>+'[4]Población Bogotá'!L312</f>
        <v>2.4136666666666668</v>
      </c>
      <c r="E32" s="53">
        <f>+'[4]Población Bogotá'!M312</f>
        <v>3.9329999999999998</v>
      </c>
      <c r="F32" s="53">
        <f>+'[4]Población Bogotá'!N312</f>
        <v>12.38</v>
      </c>
      <c r="G32" s="54">
        <f>+'[4]Población Bogotá'!O312</f>
        <v>6.9879999999999995</v>
      </c>
      <c r="H32" s="28">
        <f t="shared" si="4"/>
        <v>-43.554119547657521</v>
      </c>
      <c r="I32" s="27">
        <f t="shared" si="5"/>
        <v>214.77243834223242</v>
      </c>
      <c r="J32" s="28">
        <f t="shared" si="6"/>
        <v>0.30948486064840358</v>
      </c>
      <c r="K32" s="27">
        <f t="shared" si="7"/>
        <v>0.58412216300090958</v>
      </c>
      <c r="L32" s="18"/>
    </row>
    <row r="33" spans="1:14">
      <c r="A33" s="16"/>
      <c r="B33" s="11" t="str">
        <f>+'[4]Población Bogotá'!J313</f>
        <v>Villavicencio</v>
      </c>
      <c r="C33" s="53">
        <f>+'[4]Población Bogotá'!K313</f>
        <v>11.739666666666666</v>
      </c>
      <c r="D33" s="53">
        <f>+'[4]Población Bogotá'!L313</f>
        <v>4.4703333333333326</v>
      </c>
      <c r="E33" s="53">
        <f>+'[4]Población Bogotá'!M313</f>
        <v>15.938333333333333</v>
      </c>
      <c r="F33" s="53">
        <f>+'[4]Población Bogotá'!N313</f>
        <v>8.945666666666666</v>
      </c>
      <c r="G33" s="54">
        <f>+'[4]Población Bogotá'!O313</f>
        <v>6.4066666666666663</v>
      </c>
      <c r="H33" s="28">
        <f t="shared" si="4"/>
        <v>-28.382457055557619</v>
      </c>
      <c r="I33" s="27">
        <f t="shared" si="5"/>
        <v>-43.873261528808946</v>
      </c>
      <c r="J33" s="28">
        <f t="shared" si="6"/>
        <v>0.2837387436396831</v>
      </c>
      <c r="K33" s="27">
        <f t="shared" si="7"/>
        <v>0.42208095014688768</v>
      </c>
      <c r="L33" s="18"/>
    </row>
    <row r="34" spans="1:14">
      <c r="A34" s="16"/>
      <c r="B34" s="11" t="str">
        <f>+'[4]Población Bogotá'!J314</f>
        <v>Tunja</v>
      </c>
      <c r="C34" s="53">
        <f>+'[4]Población Bogotá'!K314</f>
        <v>4.2106666666666666</v>
      </c>
      <c r="D34" s="53">
        <f>+'[4]Población Bogotá'!L314</f>
        <v>3.9436666666666667</v>
      </c>
      <c r="E34" s="53">
        <f>+'[4]Población Bogotá'!M314</f>
        <v>2.2769999999999997</v>
      </c>
      <c r="F34" s="53">
        <f>+'[4]Población Bogotá'!N314</f>
        <v>6.8256666666666668</v>
      </c>
      <c r="G34" s="54">
        <f>+'[4]Población Bogotá'!O314</f>
        <v>5.4766666666666666</v>
      </c>
      <c r="H34" s="28">
        <f t="shared" si="4"/>
        <v>-19.763637251550527</v>
      </c>
      <c r="I34" s="27">
        <f t="shared" si="5"/>
        <v>199.7657736788172</v>
      </c>
      <c r="J34" s="28">
        <f t="shared" si="6"/>
        <v>0.2425508614984388</v>
      </c>
      <c r="K34" s="27">
        <f t="shared" si="7"/>
        <v>0.32205356843752353</v>
      </c>
      <c r="L34" s="18"/>
    </row>
    <row r="35" spans="1:14">
      <c r="A35" s="16"/>
      <c r="B35" s="11" t="str">
        <f>+'[4]Población Bogotá'!J315</f>
        <v>Montería</v>
      </c>
      <c r="C35" s="53">
        <f>+'[4]Población Bogotá'!K315</f>
        <v>8.7366666666666664</v>
      </c>
      <c r="D35" s="53">
        <f>+'[4]Población Bogotá'!L315</f>
        <v>5.1356666666666664</v>
      </c>
      <c r="E35" s="53">
        <f>+'[4]Población Bogotá'!M315</f>
        <v>5.6640000000000006</v>
      </c>
      <c r="F35" s="53">
        <f>+'[4]Población Bogotá'!N315</f>
        <v>5.5843333333333334</v>
      </c>
      <c r="G35" s="54">
        <f>+'[4]Población Bogotá'!O315</f>
        <v>5.1139999999999999</v>
      </c>
      <c r="H35" s="28">
        <f t="shared" si="4"/>
        <v>-8.4223721124574773</v>
      </c>
      <c r="I35" s="27">
        <f t="shared" si="5"/>
        <v>-1.4065442561205344</v>
      </c>
      <c r="J35" s="28">
        <f t="shared" si="6"/>
        <v>0.22648906373153058</v>
      </c>
      <c r="K35" s="27">
        <f t="shared" si="7"/>
        <v>0.26348407638002791</v>
      </c>
      <c r="L35" s="18"/>
    </row>
    <row r="36" spans="1:14">
      <c r="A36" s="16"/>
      <c r="B36" s="11" t="str">
        <f>+'[4]Población Bogotá'!J316</f>
        <v>Florencia</v>
      </c>
      <c r="C36" s="53">
        <f>+'[4]Población Bogotá'!K316</f>
        <v>3.903</v>
      </c>
      <c r="D36" s="53">
        <f>+'[4]Población Bogotá'!L316</f>
        <v>1.7746666666666666</v>
      </c>
      <c r="E36" s="53">
        <f>+'[4]Población Bogotá'!M316</f>
        <v>1.4813333333333334</v>
      </c>
      <c r="F36" s="53">
        <f>+'[4]Población Bogotá'!N316</f>
        <v>2.0046666666666666</v>
      </c>
      <c r="G36" s="54">
        <f>+'[4]Población Bogotá'!O316</f>
        <v>1.4270000000000003</v>
      </c>
      <c r="H36" s="28">
        <f t="shared" si="4"/>
        <v>-28.816095776521433</v>
      </c>
      <c r="I36" s="27">
        <f t="shared" si="5"/>
        <v>35.328532853285324</v>
      </c>
      <c r="J36" s="28">
        <f t="shared" si="6"/>
        <v>6.3199040661887806E-2</v>
      </c>
      <c r="K36" s="27">
        <f t="shared" si="7"/>
        <v>9.4585640503162885E-2</v>
      </c>
      <c r="L36" s="18"/>
    </row>
    <row r="37" spans="1:14">
      <c r="A37" s="16"/>
      <c r="B37" s="11" t="str">
        <f>+'[4]Población Bogotá'!J317</f>
        <v>Quibdó</v>
      </c>
      <c r="C37" s="53">
        <f>+'[4]Población Bogotá'!K317</f>
        <v>0.28899999999999998</v>
      </c>
      <c r="D37" s="53">
        <f>+'[4]Población Bogotá'!L317</f>
        <v>0.8796666666666666</v>
      </c>
      <c r="E37" s="53">
        <f>+'[4]Población Bogotá'!M317</f>
        <v>0.37966666666666665</v>
      </c>
      <c r="F37" s="53">
        <f>+'[4]Población Bogotá'!N317</f>
        <v>1.4959999999999998</v>
      </c>
      <c r="G37" s="54">
        <f>+'[4]Población Bogotá'!O317</f>
        <v>1.304</v>
      </c>
      <c r="H37" s="28">
        <f t="shared" si="4"/>
        <v>-12.834224598930465</v>
      </c>
      <c r="I37" s="27">
        <f t="shared" si="5"/>
        <v>294.02985074626861</v>
      </c>
      <c r="J37" s="28">
        <f t="shared" si="6"/>
        <v>5.775161108836839E-2</v>
      </c>
      <c r="K37" s="27">
        <f t="shared" si="7"/>
        <v>7.0585359923211674E-2</v>
      </c>
      <c r="L37" s="18"/>
    </row>
    <row r="38" spans="1:14">
      <c r="A38" s="16"/>
      <c r="B38" s="11" t="str">
        <f>+'[4]Población Bogotá'!J318</f>
        <v>San Andrés</v>
      </c>
      <c r="C38" s="53">
        <f>+'[4]Población Bogotá'!K318</f>
        <v>0.42399999999999999</v>
      </c>
      <c r="D38" s="53">
        <f>+'[4]Población Bogotá'!L318</f>
        <v>0.85766666666666669</v>
      </c>
      <c r="E38" s="53">
        <f>+'[4]Población Bogotá'!M318</f>
        <v>0.37399999999999994</v>
      </c>
      <c r="F38" s="53">
        <f>+'[4]Población Bogotá'!N318</f>
        <v>0.40566666666666668</v>
      </c>
      <c r="G38" s="54">
        <f>+'[4]Población Bogotá'!O318</f>
        <v>0</v>
      </c>
      <c r="H38" s="28" t="str">
        <f t="shared" si="4"/>
        <v/>
      </c>
      <c r="I38" s="27" t="str">
        <f t="shared" si="5"/>
        <v/>
      </c>
      <c r="J38" s="28" t="str">
        <f t="shared" si="6"/>
        <v/>
      </c>
      <c r="K38" s="27">
        <f t="shared" si="7"/>
        <v>1.9140459676147196E-2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67" t="str">
        <f>+Índice!B49</f>
        <v>Fuente: Departamento Administrativo Nacional de Estadística, Gran Encuesta Integrada de Hogares (GEIH) Abril 2012.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1"/>
      <c r="B52" s="67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 published="0" codeName="Hoja27">
    <tabColor rgb="FF53722D"/>
  </sheetPr>
  <dimension ref="A1:O52"/>
  <sheetViews>
    <sheetView zoomScaleNormal="100" zoomScaleSheetLayoutView="100" workbookViewId="0">
      <pane ySplit="11" topLeftCell="A39" activePane="bottomLeft" state="frozen"/>
      <selection activeCell="G19" sqref="G19"/>
      <selection pane="bottomLeft" activeCell="I18" sqref="I18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69" t="s">
        <v>50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61"/>
      <c r="C8" s="167" t="s">
        <v>173</v>
      </c>
      <c r="D8" s="167"/>
      <c r="E8" s="167"/>
      <c r="F8" s="167"/>
      <c r="G8" s="167"/>
      <c r="H8" s="167"/>
      <c r="I8" s="167"/>
      <c r="J8" s="167"/>
      <c r="K8" s="167"/>
      <c r="L8" s="18"/>
    </row>
    <row r="9" spans="1:15">
      <c r="A9" s="16"/>
      <c r="B9" s="10"/>
      <c r="C9" s="90"/>
      <c r="D9" s="90"/>
      <c r="E9" s="90"/>
      <c r="F9" s="90"/>
      <c r="G9" s="90"/>
      <c r="H9" s="10"/>
      <c r="I9" s="10"/>
      <c r="J9" s="10"/>
      <c r="K9" s="10"/>
      <c r="L9" s="18"/>
    </row>
    <row r="10" spans="1:15" ht="15.75" customHeight="1">
      <c r="A10" s="16"/>
      <c r="B10" s="11"/>
      <c r="C10" s="168" t="s">
        <v>1</v>
      </c>
      <c r="D10" s="168"/>
      <c r="E10" s="168"/>
      <c r="F10" s="168"/>
      <c r="G10" s="168"/>
      <c r="H10" s="170" t="s">
        <v>163</v>
      </c>
      <c r="I10" s="170" t="s">
        <v>110</v>
      </c>
      <c r="J10" s="170" t="s">
        <v>164</v>
      </c>
      <c r="K10" s="170" t="s">
        <v>109</v>
      </c>
      <c r="L10" s="18"/>
    </row>
    <row r="11" spans="1:15">
      <c r="A11" s="16"/>
      <c r="B11" s="11"/>
      <c r="C11" s="156">
        <f>+'Población total'!C11</f>
        <v>2008</v>
      </c>
      <c r="D11" s="156">
        <f>+'Población total'!D11</f>
        <v>2009</v>
      </c>
      <c r="E11" s="156">
        <f>+'Población total'!E11</f>
        <v>2010</v>
      </c>
      <c r="F11" s="156">
        <f>+'Población total'!F11</f>
        <v>2011</v>
      </c>
      <c r="G11" s="156">
        <f>+'Población total'!G11</f>
        <v>2012</v>
      </c>
      <c r="H11" s="170"/>
      <c r="I11" s="170"/>
      <c r="J11" s="170"/>
      <c r="K11" s="170"/>
      <c r="L11" s="18"/>
      <c r="O11" s="76"/>
    </row>
    <row r="12" spans="1:15" ht="12" customHeight="1">
      <c r="A12" s="16"/>
      <c r="B12" s="11"/>
      <c r="C12" s="90"/>
      <c r="D12" s="90"/>
      <c r="E12" s="90"/>
      <c r="F12" s="90"/>
      <c r="G12" s="90"/>
      <c r="H12" s="90"/>
      <c r="I12" s="90"/>
      <c r="J12" s="90"/>
      <c r="K12" s="90"/>
      <c r="L12" s="18"/>
    </row>
    <row r="13" spans="1:15">
      <c r="A13" s="16"/>
      <c r="B13" s="12" t="str">
        <f>+'[4]Población Bogotá'!J326</f>
        <v>Colombia</v>
      </c>
      <c r="C13" s="26">
        <f>+'[4]Población Bogotá'!K326</f>
        <v>3279.2469999999998</v>
      </c>
      <c r="D13" s="26">
        <f>+'[4]Población Bogotá'!L326</f>
        <v>2886.0493333333329</v>
      </c>
      <c r="E13" s="26">
        <f>+'[4]Población Bogotá'!M326</f>
        <v>3560.5076666666669</v>
      </c>
      <c r="F13" s="26">
        <f>+'[4]Población Bogotá'!N326</f>
        <v>3543.0256666666669</v>
      </c>
      <c r="G13" s="26">
        <f>+'[4]Población Bogotá'!O326</f>
        <v>3613.0076666666664</v>
      </c>
      <c r="H13" s="28">
        <f t="shared" ref="H13" si="0">IF(OR(OR(G13=0,F13=0),G13=""),"",(G13/F13-1)*100)</f>
        <v>1.9752044321440065</v>
      </c>
      <c r="I13" s="27">
        <f>IF(OR(OR(G13=0,F13=0),F13=""),"",(F13/E13-1)*100)</f>
        <v>-0.49099739803022402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3</v>
      </c>
      <c r="C14" s="25">
        <f>C13-SUM(C15:C38)</f>
        <v>1388.8566666666666</v>
      </c>
      <c r="D14" s="25">
        <f t="shared" ref="D14:G14" si="3">D13-SUM(D15:D38)</f>
        <v>1276.2309999999993</v>
      </c>
      <c r="E14" s="25">
        <f t="shared" si="3"/>
        <v>1484.8471666666674</v>
      </c>
      <c r="F14" s="25">
        <f t="shared" si="3"/>
        <v>1524.7630000000004</v>
      </c>
      <c r="G14" s="26">
        <f t="shared" si="3"/>
        <v>1594.5973333333334</v>
      </c>
      <c r="H14" s="28">
        <f t="shared" ref="H14:H38" si="4">IF(OR(OR(G14=0,F14=0),G14=""),"",(G14/F14-1)*100)</f>
        <v>4.5800123254127412</v>
      </c>
      <c r="I14" s="27">
        <f t="shared" ref="I14:I38" si="5">IF(OR(OR(G14=0,F14=0),F14=""),"",(F14/E14-1)*100)</f>
        <v>2.6882115701469811</v>
      </c>
      <c r="J14" s="28">
        <f t="shared" ref="J14:J38" si="6">IF(G14=0,"",G14/$G$13*100)</f>
        <v>44.134900350336011</v>
      </c>
      <c r="K14" s="27">
        <f t="shared" ref="K14:K38" si="7">IF(F14=0,"",F14/$F$13*100)</f>
        <v>43.035618238535676</v>
      </c>
      <c r="L14" s="18"/>
    </row>
    <row r="15" spans="1:15">
      <c r="A15" s="16"/>
      <c r="B15" s="12" t="str">
        <f>+'[4]Población Bogotá'!J327</f>
        <v>Bogotá</v>
      </c>
      <c r="C15" s="99">
        <f>+'[4]Población Bogotá'!K327</f>
        <v>865.48599999999988</v>
      </c>
      <c r="D15" s="99">
        <f>+'[4]Población Bogotá'!L327</f>
        <v>589.42666666666662</v>
      </c>
      <c r="E15" s="99">
        <f>+'[4]Población Bogotá'!M327</f>
        <v>825.09533333333331</v>
      </c>
      <c r="F15" s="99">
        <f>+'[4]Población Bogotá'!N327</f>
        <v>904.86733333333325</v>
      </c>
      <c r="G15" s="99">
        <f>+'[4]Población Bogotá'!O327</f>
        <v>852.01699999999994</v>
      </c>
      <c r="H15" s="48">
        <f t="shared" si="4"/>
        <v>-5.8406720395844385</v>
      </c>
      <c r="I15" s="34">
        <f t="shared" si="5"/>
        <v>9.6682161172486616</v>
      </c>
      <c r="J15" s="48">
        <f t="shared" si="6"/>
        <v>23.581931692551994</v>
      </c>
      <c r="K15" s="34">
        <f t="shared" si="7"/>
        <v>25.53939537741612</v>
      </c>
      <c r="L15" s="18"/>
      <c r="N15" s="23" t="s">
        <v>2</v>
      </c>
      <c r="O15" s="32">
        <f>J15</f>
        <v>23.581931692551994</v>
      </c>
    </row>
    <row r="16" spans="1:15">
      <c r="A16" s="16"/>
      <c r="B16" s="11" t="str">
        <f>+'[4]Población Bogotá'!J328</f>
        <v>Medellín</v>
      </c>
      <c r="C16" s="53">
        <f>+'[4]Población Bogotá'!K328</f>
        <v>203.601</v>
      </c>
      <c r="D16" s="53">
        <f>+'[4]Población Bogotá'!L328</f>
        <v>237.81433333333334</v>
      </c>
      <c r="E16" s="53">
        <f>+'[4]Población Bogotá'!M328</f>
        <v>256.74366666666668</v>
      </c>
      <c r="F16" s="53">
        <f>+'[4]Población Bogotá'!N328</f>
        <v>235.446</v>
      </c>
      <c r="G16" s="54">
        <f>+'[4]Población Bogotá'!O328</f>
        <v>314.77299999999997</v>
      </c>
      <c r="H16" s="28">
        <f t="shared" si="4"/>
        <v>33.692226667685986</v>
      </c>
      <c r="I16" s="27">
        <f t="shared" si="5"/>
        <v>-8.295303616707205</v>
      </c>
      <c r="J16" s="28">
        <f t="shared" si="6"/>
        <v>8.7122151138529738</v>
      </c>
      <c r="K16" s="27">
        <f t="shared" si="7"/>
        <v>6.6453371256977434</v>
      </c>
      <c r="L16" s="18"/>
      <c r="N16" s="23" t="s">
        <v>12</v>
      </c>
      <c r="O16" s="32">
        <f>100-O15</f>
        <v>76.41806830744801</v>
      </c>
    </row>
    <row r="17" spans="1:12">
      <c r="A17" s="16"/>
      <c r="B17" s="11" t="str">
        <f>+'[4]Población Bogotá'!J329</f>
        <v>Cali</v>
      </c>
      <c r="C17" s="53">
        <f>+'[4]Población Bogotá'!K329</f>
        <v>217.34</v>
      </c>
      <c r="D17" s="53">
        <f>+'[4]Población Bogotá'!L329</f>
        <v>245.98300000000003</v>
      </c>
      <c r="E17" s="53">
        <f>+'[4]Población Bogotá'!M329</f>
        <v>298.66500000000002</v>
      </c>
      <c r="F17" s="53">
        <f>+'[4]Población Bogotá'!N329</f>
        <v>166.63700000000003</v>
      </c>
      <c r="G17" s="54">
        <f>+'[4]Población Bogotá'!O329</f>
        <v>182.18399999999997</v>
      </c>
      <c r="H17" s="28">
        <f t="shared" si="4"/>
        <v>9.3298607152072712</v>
      </c>
      <c r="I17" s="27">
        <f t="shared" si="5"/>
        <v>-44.206050256976873</v>
      </c>
      <c r="J17" s="28">
        <f t="shared" si="6"/>
        <v>5.0424470914029795</v>
      </c>
      <c r="K17" s="27">
        <f t="shared" si="7"/>
        <v>4.7032399896999522</v>
      </c>
      <c r="L17" s="18"/>
    </row>
    <row r="18" spans="1:12">
      <c r="A18" s="16"/>
      <c r="B18" s="11" t="str">
        <f>+'[4]Población Bogotá'!J330</f>
        <v>Bucaramanga</v>
      </c>
      <c r="C18" s="53">
        <f>+'[4]Población Bogotá'!K330</f>
        <v>53.317666666666668</v>
      </c>
      <c r="D18" s="53">
        <f>+'[4]Población Bogotá'!L330</f>
        <v>103.00433333333332</v>
      </c>
      <c r="E18" s="53">
        <f>+'[4]Población Bogotá'!M330</f>
        <v>145.24083333333334</v>
      </c>
      <c r="F18" s="53">
        <f>+'[4]Población Bogotá'!N330</f>
        <v>116.32066666666667</v>
      </c>
      <c r="G18" s="54">
        <f>+'[4]Población Bogotá'!O330</f>
        <v>106.74300000000001</v>
      </c>
      <c r="H18" s="28">
        <f t="shared" si="4"/>
        <v>-8.2338478115095537</v>
      </c>
      <c r="I18" s="27">
        <f t="shared" si="5"/>
        <v>-19.91187051391654</v>
      </c>
      <c r="J18" s="28">
        <f t="shared" si="6"/>
        <v>2.9544083447373444</v>
      </c>
      <c r="K18" s="27">
        <f t="shared" si="7"/>
        <v>3.2830884563165732</v>
      </c>
      <c r="L18" s="18"/>
    </row>
    <row r="19" spans="1:12">
      <c r="A19" s="16"/>
      <c r="B19" s="11" t="str">
        <f>+'[4]Población Bogotá'!J331</f>
        <v>Barranquilla</v>
      </c>
      <c r="C19" s="53">
        <f>+'[4]Población Bogotá'!K331</f>
        <v>68.500666666666675</v>
      </c>
      <c r="D19" s="53">
        <f>+'[4]Población Bogotá'!L331</f>
        <v>58.215666666666664</v>
      </c>
      <c r="E19" s="53">
        <f>+'[4]Población Bogotá'!M331</f>
        <v>99.215666666666664</v>
      </c>
      <c r="F19" s="53">
        <f>+'[4]Población Bogotá'!N331</f>
        <v>94.412333333333336</v>
      </c>
      <c r="G19" s="54">
        <f>+'[4]Población Bogotá'!O331</f>
        <v>106.181</v>
      </c>
      <c r="H19" s="28">
        <f t="shared" si="4"/>
        <v>12.46517933744531</v>
      </c>
      <c r="I19" s="27">
        <f t="shared" si="5"/>
        <v>-4.8413053046057808</v>
      </c>
      <c r="J19" s="28">
        <f t="shared" si="6"/>
        <v>2.9388534372516784</v>
      </c>
      <c r="K19" s="27">
        <f t="shared" si="7"/>
        <v>2.6647374931990804</v>
      </c>
      <c r="L19" s="18"/>
    </row>
    <row r="20" spans="1:12">
      <c r="A20" s="16"/>
      <c r="B20" s="11" t="str">
        <f>+'[4]Población Bogotá'!J332</f>
        <v>Cúcuta</v>
      </c>
      <c r="C20" s="53">
        <f>+'[4]Población Bogotá'!K332</f>
        <v>58.031333333333329</v>
      </c>
      <c r="D20" s="53">
        <f>+'[4]Población Bogotá'!L332</f>
        <v>46.984333333333332</v>
      </c>
      <c r="E20" s="53">
        <f>+'[4]Población Bogotá'!M332</f>
        <v>65.536333333333332</v>
      </c>
      <c r="F20" s="53">
        <f>+'[4]Población Bogotá'!N332</f>
        <v>92.182000000000002</v>
      </c>
      <c r="G20" s="54">
        <f>+'[4]Población Bogotá'!O332</f>
        <v>71.347999999999999</v>
      </c>
      <c r="H20" s="28">
        <f t="shared" si="4"/>
        <v>-22.600941615499771</v>
      </c>
      <c r="I20" s="27">
        <f t="shared" si="5"/>
        <v>40.657853913096552</v>
      </c>
      <c r="J20" s="28">
        <f t="shared" si="6"/>
        <v>1.9747536286250156</v>
      </c>
      <c r="K20" s="27">
        <f t="shared" si="7"/>
        <v>2.6017875305635663</v>
      </c>
      <c r="L20" s="18"/>
    </row>
    <row r="21" spans="1:12">
      <c r="A21" s="16"/>
      <c r="B21" s="11" t="str">
        <f>+'[4]Población Bogotá'!J333</f>
        <v>Ibagué</v>
      </c>
      <c r="C21" s="53">
        <f>+'[4]Población Bogotá'!K333</f>
        <v>65.310333333333332</v>
      </c>
      <c r="D21" s="53">
        <f>+'[4]Población Bogotá'!L333</f>
        <v>30.958666666666669</v>
      </c>
      <c r="E21" s="53">
        <f>+'[4]Población Bogotá'!M333</f>
        <v>40.141333333333336</v>
      </c>
      <c r="F21" s="53">
        <f>+'[4]Población Bogotá'!N333</f>
        <v>51.657333333333327</v>
      </c>
      <c r="G21" s="54">
        <f>+'[4]Población Bogotá'!O333</f>
        <v>50.479333333333329</v>
      </c>
      <c r="H21" s="28">
        <f t="shared" si="4"/>
        <v>-2.2804119453836758</v>
      </c>
      <c r="I21" s="27">
        <f t="shared" si="5"/>
        <v>28.688633494984362</v>
      </c>
      <c r="J21" s="28">
        <f t="shared" si="6"/>
        <v>1.3971554447296588</v>
      </c>
      <c r="K21" s="27">
        <f t="shared" si="7"/>
        <v>1.4580005394635862</v>
      </c>
      <c r="L21" s="18"/>
    </row>
    <row r="22" spans="1:12">
      <c r="A22" s="16"/>
      <c r="B22" s="11" t="str">
        <f>+'[4]Población Bogotá'!J334</f>
        <v>Neiva</v>
      </c>
      <c r="C22" s="53">
        <f>+'[4]Población Bogotá'!K334</f>
        <v>43.632666666666665</v>
      </c>
      <c r="D22" s="53">
        <f>+'[4]Población Bogotá'!L334</f>
        <v>35.717999999999996</v>
      </c>
      <c r="E22" s="53">
        <f>+'[4]Población Bogotá'!M334</f>
        <v>42.580999999999996</v>
      </c>
      <c r="F22" s="53">
        <f>+'[4]Población Bogotá'!N334</f>
        <v>38.853333333333332</v>
      </c>
      <c r="G22" s="54">
        <f>+'[4]Población Bogotá'!O334</f>
        <v>40.43266666666667</v>
      </c>
      <c r="H22" s="28">
        <f t="shared" si="4"/>
        <v>4.0648592999313671</v>
      </c>
      <c r="I22" s="27">
        <f t="shared" si="5"/>
        <v>-8.7542957344042271</v>
      </c>
      <c r="J22" s="28">
        <f t="shared" si="6"/>
        <v>1.1190861021330061</v>
      </c>
      <c r="K22" s="27">
        <f t="shared" si="7"/>
        <v>1.0966145037805257</v>
      </c>
      <c r="L22" s="18"/>
    </row>
    <row r="23" spans="1:12">
      <c r="A23" s="16"/>
      <c r="B23" s="11" t="str">
        <f>+'[4]Población Bogotá'!J335</f>
        <v>Pasto</v>
      </c>
      <c r="C23" s="53">
        <f>+'[4]Población Bogotá'!K335</f>
        <v>21.025666666666666</v>
      </c>
      <c r="D23" s="53">
        <f>+'[4]Población Bogotá'!L335</f>
        <v>16.618333333333332</v>
      </c>
      <c r="E23" s="53">
        <f>+'[4]Población Bogotá'!M335</f>
        <v>29.227333333333334</v>
      </c>
      <c r="F23" s="53">
        <f>+'[4]Población Bogotá'!N335</f>
        <v>35.085000000000001</v>
      </c>
      <c r="G23" s="54">
        <f>+'[4]Población Bogotá'!O335</f>
        <v>38.420333333333332</v>
      </c>
      <c r="H23" s="28">
        <f t="shared" si="4"/>
        <v>9.506436748848035</v>
      </c>
      <c r="I23" s="27">
        <f t="shared" si="5"/>
        <v>20.041741748591502</v>
      </c>
      <c r="J23" s="28">
        <f t="shared" si="6"/>
        <v>1.063389200299695</v>
      </c>
      <c r="K23" s="27">
        <f t="shared" si="7"/>
        <v>0.99025531567792768</v>
      </c>
      <c r="L23" s="18"/>
    </row>
    <row r="24" spans="1:12">
      <c r="A24" s="16"/>
      <c r="B24" s="11" t="str">
        <f>+'[4]Población Bogotá'!J336</f>
        <v>Manizales</v>
      </c>
      <c r="C24" s="53">
        <f>+'[4]Población Bogotá'!K336</f>
        <v>27.354333333333333</v>
      </c>
      <c r="D24" s="53">
        <f>+'[4]Población Bogotá'!L336</f>
        <v>23.812000000000001</v>
      </c>
      <c r="E24" s="53">
        <f>+'[4]Población Bogotá'!M336</f>
        <v>36.908999999999999</v>
      </c>
      <c r="F24" s="53">
        <f>+'[4]Población Bogotá'!N336</f>
        <v>29.391333333333336</v>
      </c>
      <c r="G24" s="54">
        <f>+'[4]Población Bogotá'!O336</f>
        <v>35.161333333333332</v>
      </c>
      <c r="H24" s="28">
        <f t="shared" si="4"/>
        <v>19.631637444144513</v>
      </c>
      <c r="I24" s="27">
        <f t="shared" si="5"/>
        <v>-20.368112565137675</v>
      </c>
      <c r="J24" s="28">
        <f t="shared" si="6"/>
        <v>0.97318734354563141</v>
      </c>
      <c r="K24" s="27">
        <f t="shared" si="7"/>
        <v>0.82955462642711131</v>
      </c>
      <c r="L24" s="18"/>
    </row>
    <row r="25" spans="1:12">
      <c r="A25" s="16"/>
      <c r="B25" s="11" t="str">
        <f>+'[4]Población Bogotá'!J337</f>
        <v>Valledupar</v>
      </c>
      <c r="C25" s="53">
        <f>+'[4]Población Bogotá'!K337</f>
        <v>28.676000000000002</v>
      </c>
      <c r="D25" s="53">
        <f>+'[4]Población Bogotá'!L337</f>
        <v>23.367000000000001</v>
      </c>
      <c r="E25" s="53">
        <f>+'[4]Población Bogotá'!M337</f>
        <v>29.204999999999998</v>
      </c>
      <c r="F25" s="53">
        <f>+'[4]Población Bogotá'!N337</f>
        <v>39.241000000000007</v>
      </c>
      <c r="G25" s="54">
        <f>+'[4]Población Bogotá'!O337</f>
        <v>26.305</v>
      </c>
      <c r="H25" s="28">
        <f t="shared" si="4"/>
        <v>-32.965520756351786</v>
      </c>
      <c r="I25" s="27">
        <f t="shared" si="5"/>
        <v>34.36397877075845</v>
      </c>
      <c r="J25" s="28">
        <f t="shared" si="6"/>
        <v>0.72806377475165429</v>
      </c>
      <c r="K25" s="27">
        <f t="shared" si="7"/>
        <v>1.1075561876162907</v>
      </c>
      <c r="L25" s="18"/>
    </row>
    <row r="26" spans="1:12">
      <c r="A26" s="16"/>
      <c r="B26" s="11" t="str">
        <f>+'[4]Población Bogotá'!J338</f>
        <v>Cartagena</v>
      </c>
      <c r="C26" s="53">
        <f>+'[4]Población Bogotá'!K338</f>
        <v>33.042666666666662</v>
      </c>
      <c r="D26" s="53">
        <f>+'[4]Población Bogotá'!L338</f>
        <v>34.905000000000001</v>
      </c>
      <c r="E26" s="53">
        <f>+'[4]Población Bogotá'!M338</f>
        <v>31.398333333333337</v>
      </c>
      <c r="F26" s="53">
        <f>+'[4]Población Bogotá'!N338</f>
        <v>34.838333333333331</v>
      </c>
      <c r="G26" s="54">
        <f>+'[4]Población Bogotá'!O338</f>
        <v>23.944000000000003</v>
      </c>
      <c r="H26" s="28">
        <f t="shared" si="4"/>
        <v>-31.271109410132503</v>
      </c>
      <c r="I26" s="27">
        <f t="shared" si="5"/>
        <v>10.955995541164576</v>
      </c>
      <c r="J26" s="28">
        <f t="shared" si="6"/>
        <v>0.66271655664906337</v>
      </c>
      <c r="K26" s="27">
        <f t="shared" si="7"/>
        <v>0.98329328125104365</v>
      </c>
      <c r="L26" s="18"/>
    </row>
    <row r="27" spans="1:12">
      <c r="A27" s="16"/>
      <c r="B27" s="11" t="str">
        <f>+'[4]Población Bogotá'!J339</f>
        <v>Armenia</v>
      </c>
      <c r="C27" s="53">
        <f>+'[4]Población Bogotá'!K339</f>
        <v>17.649666666666665</v>
      </c>
      <c r="D27" s="53">
        <f>+'[4]Población Bogotá'!L339</f>
        <v>12.329666666666666</v>
      </c>
      <c r="E27" s="53">
        <f>+'[4]Población Bogotá'!M339</f>
        <v>24.578666666666667</v>
      </c>
      <c r="F27" s="53">
        <f>+'[4]Población Bogotá'!N339</f>
        <v>28.054666666666666</v>
      </c>
      <c r="G27" s="54">
        <f>+'[4]Población Bogotá'!O339</f>
        <v>22.930666666666667</v>
      </c>
      <c r="H27" s="28">
        <f t="shared" si="4"/>
        <v>-18.264341048429255</v>
      </c>
      <c r="I27" s="27">
        <f t="shared" si="5"/>
        <v>14.142345665617873</v>
      </c>
      <c r="J27" s="28">
        <f t="shared" si="6"/>
        <v>0.63466974837123236</v>
      </c>
      <c r="K27" s="27">
        <f t="shared" si="7"/>
        <v>0.79182792635710508</v>
      </c>
      <c r="L27" s="18"/>
    </row>
    <row r="28" spans="1:12">
      <c r="A28" s="16"/>
      <c r="B28" s="11" t="str">
        <f>+'[4]Población Bogotá'!J340</f>
        <v>Villavicencio</v>
      </c>
      <c r="C28" s="53">
        <f>+'[4]Población Bogotá'!K340</f>
        <v>33.778666666666666</v>
      </c>
      <c r="D28" s="53">
        <f>+'[4]Población Bogotá'!L340</f>
        <v>34.446333333333335</v>
      </c>
      <c r="E28" s="53">
        <f>+'[4]Población Bogotá'!M340</f>
        <v>38.956666666666671</v>
      </c>
      <c r="F28" s="53">
        <f>+'[4]Población Bogotá'!N340</f>
        <v>25.625</v>
      </c>
      <c r="G28" s="54">
        <f>+'[4]Población Bogotá'!O340</f>
        <v>21.465</v>
      </c>
      <c r="H28" s="28">
        <f t="shared" si="4"/>
        <v>-16.234146341463418</v>
      </c>
      <c r="I28" s="27">
        <f t="shared" si="5"/>
        <v>-34.221784889193131</v>
      </c>
      <c r="J28" s="28">
        <f t="shared" si="6"/>
        <v>0.59410336152990917</v>
      </c>
      <c r="K28" s="27">
        <f t="shared" si="7"/>
        <v>0.72325188725229861</v>
      </c>
      <c r="L28" s="18"/>
    </row>
    <row r="29" spans="1:12">
      <c r="A29" s="16"/>
      <c r="B29" s="11" t="str">
        <f>+'[4]Población Bogotá'!J341</f>
        <v>Popayán</v>
      </c>
      <c r="C29" s="53">
        <f>+'[4]Población Bogotá'!K341</f>
        <v>23.177000000000003</v>
      </c>
      <c r="D29" s="53">
        <f>+'[4]Población Bogotá'!L341</f>
        <v>14.24</v>
      </c>
      <c r="E29" s="53">
        <f>+'[4]Población Bogotá'!M341</f>
        <v>24.875333333333334</v>
      </c>
      <c r="F29" s="53">
        <f>+'[4]Población Bogotá'!N341</f>
        <v>20.974333333333334</v>
      </c>
      <c r="G29" s="54">
        <f>+'[4]Población Bogotá'!O341</f>
        <v>21.218666666666667</v>
      </c>
      <c r="H29" s="28">
        <f t="shared" si="4"/>
        <v>1.1649158495303791</v>
      </c>
      <c r="I29" s="27">
        <f t="shared" si="5"/>
        <v>-15.682201913542194</v>
      </c>
      <c r="J29" s="28">
        <f t="shared" si="6"/>
        <v>0.58728540385973915</v>
      </c>
      <c r="K29" s="27">
        <f t="shared" si="7"/>
        <v>0.59198931384164399</v>
      </c>
      <c r="L29" s="18"/>
    </row>
    <row r="30" spans="1:12">
      <c r="A30" s="16"/>
      <c r="B30" s="11" t="str">
        <f>+'[4]Población Bogotá'!J342</f>
        <v>Santa Marta</v>
      </c>
      <c r="C30" s="53">
        <f>+'[4]Población Bogotá'!K342</f>
        <v>16.239999999999998</v>
      </c>
      <c r="D30" s="53">
        <f>+'[4]Población Bogotá'!L342</f>
        <v>20.829333333333334</v>
      </c>
      <c r="E30" s="53">
        <f>+'[4]Población Bogotá'!M342</f>
        <v>15.044666666666666</v>
      </c>
      <c r="F30" s="53">
        <f>+'[4]Población Bogotá'!N342</f>
        <v>10.698666666666666</v>
      </c>
      <c r="G30" s="54">
        <f>+'[4]Población Bogotá'!O342</f>
        <v>20.523666666666667</v>
      </c>
      <c r="H30" s="28">
        <f t="shared" si="4"/>
        <v>91.833873379860449</v>
      </c>
      <c r="I30" s="27">
        <f t="shared" si="5"/>
        <v>-28.88731333362875</v>
      </c>
      <c r="J30" s="28">
        <f t="shared" si="6"/>
        <v>0.56804935278760826</v>
      </c>
      <c r="K30" s="27">
        <f t="shared" si="7"/>
        <v>0.30196413103414338</v>
      </c>
      <c r="L30" s="18"/>
    </row>
    <row r="31" spans="1:12">
      <c r="A31" s="16"/>
      <c r="B31" s="11" t="str">
        <f>+'[4]Población Bogotá'!J343</f>
        <v>Sincelejo</v>
      </c>
      <c r="C31" s="53">
        <f>+'[4]Población Bogotá'!K343</f>
        <v>27.952333333333332</v>
      </c>
      <c r="D31" s="53">
        <f>+'[4]Población Bogotá'!L343</f>
        <v>20.088333333333335</v>
      </c>
      <c r="E31" s="53">
        <f>+'[4]Población Bogotá'!M343</f>
        <v>15.545666666666667</v>
      </c>
      <c r="F31" s="53">
        <f>+'[4]Población Bogotá'!N343</f>
        <v>16.233666666666664</v>
      </c>
      <c r="G31" s="54">
        <f>+'[4]Población Bogotá'!O343</f>
        <v>19.487333333333336</v>
      </c>
      <c r="H31" s="28">
        <f t="shared" si="4"/>
        <v>20.042709595285558</v>
      </c>
      <c r="I31" s="27">
        <f t="shared" si="5"/>
        <v>4.425670604884524</v>
      </c>
      <c r="J31" s="28">
        <f t="shared" si="6"/>
        <v>0.53936595576926083</v>
      </c>
      <c r="K31" s="27">
        <f t="shared" si="7"/>
        <v>0.4581865386806398</v>
      </c>
      <c r="L31" s="18"/>
    </row>
    <row r="32" spans="1:12">
      <c r="A32" s="16"/>
      <c r="B32" s="11" t="str">
        <f>+'[4]Población Bogotá'!J344</f>
        <v>Pereira</v>
      </c>
      <c r="C32" s="53">
        <f>+'[4]Población Bogotá'!K344</f>
        <v>33.530666666666669</v>
      </c>
      <c r="D32" s="53">
        <f>+'[4]Población Bogotá'!L344</f>
        <v>14.186333333333332</v>
      </c>
      <c r="E32" s="53">
        <f>+'[4]Población Bogotá'!M344</f>
        <v>15.087999999999999</v>
      </c>
      <c r="F32" s="53">
        <f>+'[4]Población Bogotá'!N344</f>
        <v>26.921666666666667</v>
      </c>
      <c r="G32" s="54">
        <f>+'[4]Población Bogotá'!O344</f>
        <v>19.308666666666667</v>
      </c>
      <c r="H32" s="28">
        <f t="shared" si="4"/>
        <v>-28.278338389153713</v>
      </c>
      <c r="I32" s="27">
        <f t="shared" si="5"/>
        <v>78.430982679392017</v>
      </c>
      <c r="J32" s="28">
        <f t="shared" si="6"/>
        <v>0.53442086062553795</v>
      </c>
      <c r="K32" s="27">
        <f t="shared" si="7"/>
        <v>0.75984960876659369</v>
      </c>
      <c r="L32" s="18"/>
    </row>
    <row r="33" spans="1:14">
      <c r="A33" s="16"/>
      <c r="B33" s="11" t="str">
        <f>+'[4]Población Bogotá'!J345</f>
        <v>Riohacha</v>
      </c>
      <c r="C33" s="53">
        <f>+'[4]Población Bogotá'!K345</f>
        <v>15.368</v>
      </c>
      <c r="D33" s="53">
        <f>+'[4]Población Bogotá'!L345</f>
        <v>12.239333333333333</v>
      </c>
      <c r="E33" s="53">
        <f>+'[4]Población Bogotá'!M345</f>
        <v>17.198333333333334</v>
      </c>
      <c r="F33" s="53">
        <f>+'[4]Población Bogotá'!N345</f>
        <v>14.116</v>
      </c>
      <c r="G33" s="54">
        <f>+'[4]Población Bogotá'!O345</f>
        <v>14.545999999999999</v>
      </c>
      <c r="H33" s="28">
        <f t="shared" si="4"/>
        <v>3.0461887220175621</v>
      </c>
      <c r="I33" s="27">
        <f t="shared" si="5"/>
        <v>-17.922279290628939</v>
      </c>
      <c r="J33" s="28">
        <f t="shared" si="6"/>
        <v>0.40260086171973247</v>
      </c>
      <c r="K33" s="27">
        <f t="shared" si="7"/>
        <v>0.39841653231037838</v>
      </c>
      <c r="L33" s="18"/>
    </row>
    <row r="34" spans="1:14">
      <c r="A34" s="16"/>
      <c r="B34" s="11" t="str">
        <f>+'[4]Población Bogotá'!J346</f>
        <v>Tunja</v>
      </c>
      <c r="C34" s="53">
        <f>+'[4]Población Bogotá'!K346</f>
        <v>9.3620000000000001</v>
      </c>
      <c r="D34" s="53">
        <f>+'[4]Población Bogotá'!L346</f>
        <v>10.819000000000001</v>
      </c>
      <c r="E34" s="53">
        <f>+'[4]Población Bogotá'!M346</f>
        <v>5.1116666666666672</v>
      </c>
      <c r="F34" s="53">
        <f>+'[4]Población Bogotá'!N346</f>
        <v>14.775666666666666</v>
      </c>
      <c r="G34" s="54">
        <f>+'[4]Población Bogotá'!O346</f>
        <v>13.089666666666666</v>
      </c>
      <c r="H34" s="28">
        <f t="shared" si="4"/>
        <v>-11.410652649626641</v>
      </c>
      <c r="I34" s="27">
        <f t="shared" si="5"/>
        <v>189.05771111835668</v>
      </c>
      <c r="J34" s="28">
        <f t="shared" si="6"/>
        <v>0.36229280074412612</v>
      </c>
      <c r="K34" s="27">
        <f t="shared" si="7"/>
        <v>0.41703527032497739</v>
      </c>
      <c r="L34" s="18"/>
    </row>
    <row r="35" spans="1:14">
      <c r="A35" s="16"/>
      <c r="B35" s="11" t="str">
        <f>+'[4]Población Bogotá'!J347</f>
        <v>Montería</v>
      </c>
      <c r="C35" s="53">
        <f>+'[4]Población Bogotá'!K347</f>
        <v>19.631999999999998</v>
      </c>
      <c r="D35" s="53">
        <f>+'[4]Población Bogotá'!L347</f>
        <v>12.239333333333335</v>
      </c>
      <c r="E35" s="53">
        <f>+'[4]Población Bogotá'!M347</f>
        <v>7.1896666666666667</v>
      </c>
      <c r="F35" s="53">
        <f>+'[4]Población Bogotá'!N347</f>
        <v>10.843666666666669</v>
      </c>
      <c r="G35" s="54">
        <f>+'[4]Población Bogotá'!O347</f>
        <v>7.9340000000000002</v>
      </c>
      <c r="H35" s="28">
        <f t="shared" si="4"/>
        <v>-26.832867111370707</v>
      </c>
      <c r="I35" s="27">
        <f t="shared" si="5"/>
        <v>50.822940331030672</v>
      </c>
      <c r="J35" s="28">
        <f t="shared" si="6"/>
        <v>0.21959543770688561</v>
      </c>
      <c r="K35" s="27">
        <f t="shared" si="7"/>
        <v>0.30605667829859551</v>
      </c>
      <c r="L35" s="18"/>
    </row>
    <row r="36" spans="1:14">
      <c r="A36" s="16"/>
      <c r="B36" s="11" t="str">
        <f>+'[4]Población Bogotá'!J348</f>
        <v>Florencia</v>
      </c>
      <c r="C36" s="53">
        <f>+'[4]Población Bogotá'!K348</f>
        <v>5.3696666666666673</v>
      </c>
      <c r="D36" s="53">
        <f>+'[4]Población Bogotá'!L348</f>
        <v>4.6593333333333335</v>
      </c>
      <c r="E36" s="53">
        <f>+'[4]Población Bogotá'!M348</f>
        <v>5.2476666666666665</v>
      </c>
      <c r="F36" s="53">
        <f>+'[4]Población Bogotá'!N348</f>
        <v>2.7146666666666666</v>
      </c>
      <c r="G36" s="54">
        <f>+'[4]Población Bogotá'!O348</f>
        <v>5.5896666666666661</v>
      </c>
      <c r="H36" s="28">
        <f t="shared" si="4"/>
        <v>105.90618860510803</v>
      </c>
      <c r="I36" s="27">
        <f t="shared" si="5"/>
        <v>-48.26907196849394</v>
      </c>
      <c r="J36" s="28">
        <f t="shared" si="6"/>
        <v>0.15470951579307471</v>
      </c>
      <c r="K36" s="27">
        <f t="shared" si="7"/>
        <v>7.6620011314246755E-2</v>
      </c>
      <c r="L36" s="18"/>
    </row>
    <row r="37" spans="1:14">
      <c r="A37" s="16"/>
      <c r="B37" s="11" t="str">
        <f>+'[4]Población Bogotá'!J349</f>
        <v>Quibdó</v>
      </c>
      <c r="C37" s="53">
        <f>+'[4]Población Bogotá'!K349</f>
        <v>2.4236666666666666</v>
      </c>
      <c r="D37" s="53">
        <f>+'[4]Población Bogotá'!L349</f>
        <v>5.6076666666666668</v>
      </c>
      <c r="E37" s="53">
        <f>+'[4]Población Bogotá'!M349</f>
        <v>5.988666666666667</v>
      </c>
      <c r="F37" s="53">
        <f>+'[4]Población Bogotá'!N349</f>
        <v>7.9616666666666669</v>
      </c>
      <c r="G37" s="54">
        <f>+'[4]Población Bogotá'!O349</f>
        <v>4.3283333333333331</v>
      </c>
      <c r="H37" s="28">
        <f t="shared" si="4"/>
        <v>-45.635335984927785</v>
      </c>
      <c r="I37" s="27">
        <f t="shared" si="5"/>
        <v>32.945563842814195</v>
      </c>
      <c r="J37" s="28">
        <f t="shared" si="6"/>
        <v>0.11979862022619565</v>
      </c>
      <c r="K37" s="27">
        <f t="shared" si="7"/>
        <v>0.22471377335962472</v>
      </c>
      <c r="L37" s="18"/>
    </row>
    <row r="38" spans="1:14">
      <c r="A38" s="16"/>
      <c r="B38" s="11" t="str">
        <f>+'[4]Población Bogotá'!J350</f>
        <v>San Andrés</v>
      </c>
      <c r="C38" s="53">
        <f>+'[4]Población Bogotá'!K350</f>
        <v>0.58833333333333326</v>
      </c>
      <c r="D38" s="53">
        <f>+'[4]Población Bogotá'!L350</f>
        <v>1.3263333333333334</v>
      </c>
      <c r="E38" s="53">
        <f>+'[4]Población Bogotá'!M350</f>
        <v>0.87666666666666682</v>
      </c>
      <c r="F38" s="53">
        <f>+'[4]Población Bogotá'!N350</f>
        <v>0.41133333333333333</v>
      </c>
      <c r="G38" s="54">
        <f>+'[4]Población Bogotá'!O350</f>
        <v>0</v>
      </c>
      <c r="H38" s="28" t="str">
        <f t="shared" si="4"/>
        <v/>
      </c>
      <c r="I38" s="27" t="str">
        <f t="shared" si="5"/>
        <v/>
      </c>
      <c r="J38" s="28" t="str">
        <f t="shared" si="6"/>
        <v/>
      </c>
      <c r="K38" s="27">
        <f t="shared" si="7"/>
        <v>1.1609662814560473E-2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67" t="str">
        <f>+Índice!B49</f>
        <v>Fuente: Departamento Administrativo Nacional de Estadística, Gran Encuesta Integrada de Hogares (GEIH) Abril 2012.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1"/>
      <c r="B52" s="67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 published="0" codeName="Hoja28">
    <tabColor rgb="FF53722D"/>
  </sheetPr>
  <dimension ref="A1:O51"/>
  <sheetViews>
    <sheetView zoomScaleNormal="100" zoomScaleSheetLayoutView="100" workbookViewId="0">
      <pane ySplit="11" topLeftCell="A42" activePane="bottomLeft" state="frozen"/>
      <selection activeCell="G19" sqref="G19"/>
      <selection pane="bottomLeft" activeCell="I18" sqref="I18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69" t="s">
        <v>52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61"/>
      <c r="C8" s="167" t="s">
        <v>173</v>
      </c>
      <c r="D8" s="167"/>
      <c r="E8" s="167"/>
      <c r="F8" s="167"/>
      <c r="G8" s="167"/>
      <c r="H8" s="167"/>
      <c r="I8" s="167"/>
      <c r="J8" s="167"/>
      <c r="K8" s="167"/>
      <c r="L8" s="18"/>
    </row>
    <row r="9" spans="1:15">
      <c r="A9" s="16"/>
      <c r="B9" s="10"/>
      <c r="C9" s="90"/>
      <c r="D9" s="90"/>
      <c r="E9" s="90"/>
      <c r="F9" s="90"/>
      <c r="G9" s="90"/>
      <c r="H9" s="10"/>
      <c r="I9" s="10"/>
      <c r="J9" s="10"/>
      <c r="K9" s="10"/>
      <c r="L9" s="18"/>
    </row>
    <row r="10" spans="1:15" ht="15.75" customHeight="1">
      <c r="A10" s="16"/>
      <c r="B10" s="11"/>
      <c r="C10" s="168" t="s">
        <v>1</v>
      </c>
      <c r="D10" s="168"/>
      <c r="E10" s="168"/>
      <c r="F10" s="168"/>
      <c r="G10" s="168"/>
      <c r="H10" s="170" t="s">
        <v>163</v>
      </c>
      <c r="I10" s="170" t="s">
        <v>110</v>
      </c>
      <c r="J10" s="170" t="s">
        <v>164</v>
      </c>
      <c r="K10" s="170" t="s">
        <v>109</v>
      </c>
      <c r="L10" s="18"/>
    </row>
    <row r="11" spans="1:15">
      <c r="A11" s="16"/>
      <c r="B11" s="11"/>
      <c r="C11" s="156">
        <f>+'Población total'!C11</f>
        <v>2008</v>
      </c>
      <c r="D11" s="156">
        <f>+'Población total'!D11</f>
        <v>2009</v>
      </c>
      <c r="E11" s="156">
        <f>+'Población total'!E11</f>
        <v>2010</v>
      </c>
      <c r="F11" s="156">
        <f>+'Población total'!F11</f>
        <v>2011</v>
      </c>
      <c r="G11" s="156">
        <f>+'Población total'!G11</f>
        <v>2012</v>
      </c>
      <c r="H11" s="170"/>
      <c r="I11" s="170"/>
      <c r="J11" s="170"/>
      <c r="K11" s="170"/>
      <c r="L11" s="18"/>
      <c r="O11" s="76"/>
    </row>
    <row r="12" spans="1:15" ht="12" customHeight="1">
      <c r="A12" s="16"/>
      <c r="B12" s="11"/>
      <c r="C12" s="90"/>
      <c r="D12" s="90"/>
      <c r="E12" s="90"/>
      <c r="F12" s="90"/>
      <c r="G12" s="90"/>
      <c r="H12" s="90"/>
      <c r="I12" s="90"/>
      <c r="J12" s="90"/>
      <c r="K12" s="90"/>
      <c r="L12" s="18"/>
    </row>
    <row r="13" spans="1:15">
      <c r="A13" s="16"/>
      <c r="B13" s="12" t="str">
        <f>+'[4]Población Bogotá'!J358</f>
        <v>Colombia</v>
      </c>
      <c r="C13" s="26">
        <f>+'[4]Población Bogotá'!K358</f>
        <v>5422.8786666666665</v>
      </c>
      <c r="D13" s="26">
        <f>+'[4]Población Bogotá'!L358</f>
        <v>5196.775333333333</v>
      </c>
      <c r="E13" s="26">
        <f>+'[4]Población Bogotá'!M358</f>
        <v>5897.4873333333335</v>
      </c>
      <c r="F13" s="26">
        <f>+'[4]Población Bogotá'!N358</f>
        <v>6023.7230000000009</v>
      </c>
      <c r="G13" s="26">
        <f>+'[4]Población Bogotá'!O358</f>
        <v>6224.058</v>
      </c>
      <c r="H13" s="28">
        <f t="shared" ref="H13" si="0">IF(OR(OR(G13=0,F13=0),G13=""),"",(G13/F13-1)*100)</f>
        <v>3.3257671376987208</v>
      </c>
      <c r="I13" s="27">
        <f>IF(OR(OR(G13=0,F13=0),F13=""),"",(F13/E13-1)*100)</f>
        <v>2.140499157211706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3</v>
      </c>
      <c r="C14" s="25">
        <f>C13-SUM(C15:C38)</f>
        <v>2706.148666666666</v>
      </c>
      <c r="D14" s="25">
        <f>D13-SUM(D15:D38)</f>
        <v>2634.4546666666679</v>
      </c>
      <c r="E14" s="25">
        <f>E13-SUM(E15:E38)</f>
        <v>2938.2648333333332</v>
      </c>
      <c r="F14" s="25">
        <f>F13-SUM(F15:F38)</f>
        <v>2950.041333333334</v>
      </c>
      <c r="G14" s="26">
        <f>G13-SUM(G15:G38)</f>
        <v>3177.4423333333325</v>
      </c>
      <c r="H14" s="28">
        <f t="shared" ref="H14:H38" si="3">IF(OR(OR(G14=0,F14=0),G14=""),"",(G14/F14-1)*100)</f>
        <v>7.70840046986907</v>
      </c>
      <c r="I14" s="27">
        <f t="shared" ref="I14:I38" si="4">IF(OR(OR(G14=0,F14=0),F14=""),"",(F14/E14-1)*100)</f>
        <v>0.40079777242683079</v>
      </c>
      <c r="J14" s="28">
        <f t="shared" ref="J14:J38" si="5">IF(G14=0,"",G14/$G$13*100)</f>
        <v>51.050975638937366</v>
      </c>
      <c r="K14" s="27">
        <f t="shared" ref="K14:K38" si="6">IF(F14=0,"",F14/$F$13*100)</f>
        <v>48.973721622546947</v>
      </c>
      <c r="L14" s="18"/>
    </row>
    <row r="15" spans="1:15">
      <c r="A15" s="16"/>
      <c r="B15" s="12" t="str">
        <f>+'[4]Población Bogotá'!J359</f>
        <v>Bogotá</v>
      </c>
      <c r="C15" s="99">
        <f>+'[4]Población Bogotá'!K359</f>
        <v>1043.2823333333333</v>
      </c>
      <c r="D15" s="99">
        <f>+'[4]Población Bogotá'!L359</f>
        <v>773.72233333333327</v>
      </c>
      <c r="E15" s="99">
        <f>+'[4]Población Bogotá'!M359</f>
        <v>990.34533333333331</v>
      </c>
      <c r="F15" s="99">
        <f>+'[4]Población Bogotá'!N359</f>
        <v>1175.5953333333334</v>
      </c>
      <c r="G15" s="99">
        <f>+'[4]Población Bogotá'!O359</f>
        <v>1164.8520000000001</v>
      </c>
      <c r="H15" s="48">
        <f t="shared" si="3"/>
        <v>-0.91386321710474894</v>
      </c>
      <c r="I15" s="34">
        <f t="shared" si="4"/>
        <v>18.705596297049265</v>
      </c>
      <c r="J15" s="48">
        <f t="shared" si="5"/>
        <v>18.715314028243313</v>
      </c>
      <c r="K15" s="34">
        <f t="shared" si="6"/>
        <v>19.516092179758818</v>
      </c>
      <c r="L15" s="18"/>
      <c r="N15" s="23" t="s">
        <v>2</v>
      </c>
      <c r="O15" s="32">
        <f>J15</f>
        <v>18.715314028243313</v>
      </c>
    </row>
    <row r="16" spans="1:15">
      <c r="A16" s="16"/>
      <c r="B16" s="11" t="str">
        <f>+'[4]Población Bogotá'!J360</f>
        <v>Medellín</v>
      </c>
      <c r="C16" s="53">
        <f>+'[4]Población Bogotá'!K360</f>
        <v>359.98666666666668</v>
      </c>
      <c r="D16" s="53">
        <f>+'[4]Población Bogotá'!L360</f>
        <v>409.77366666666666</v>
      </c>
      <c r="E16" s="53">
        <f>+'[4]Población Bogotá'!M360</f>
        <v>386.35166666666669</v>
      </c>
      <c r="F16" s="53">
        <f>+'[4]Población Bogotá'!N360</f>
        <v>420.65166666666664</v>
      </c>
      <c r="G16" s="54">
        <f>+'[4]Población Bogotá'!O360</f>
        <v>466.17466666666672</v>
      </c>
      <c r="H16" s="28">
        <f t="shared" si="3"/>
        <v>10.822018217765317</v>
      </c>
      <c r="I16" s="27">
        <f t="shared" si="4"/>
        <v>8.8779221003317144</v>
      </c>
      <c r="J16" s="28">
        <f t="shared" si="5"/>
        <v>7.4898830741401623</v>
      </c>
      <c r="K16" s="27">
        <f t="shared" si="6"/>
        <v>6.9832505024993106</v>
      </c>
      <c r="L16" s="18"/>
      <c r="N16" s="23" t="s">
        <v>12</v>
      </c>
      <c r="O16" s="32">
        <f>100-O15</f>
        <v>81.284685971756687</v>
      </c>
    </row>
    <row r="17" spans="1:12">
      <c r="A17" s="16"/>
      <c r="B17" s="11" t="str">
        <f>+'[4]Población Bogotá'!J361</f>
        <v>Cali</v>
      </c>
      <c r="C17" s="53">
        <f>+'[4]Población Bogotá'!K361</f>
        <v>361.81900000000002</v>
      </c>
      <c r="D17" s="53">
        <f>+'[4]Población Bogotá'!L361</f>
        <v>368.47633333333334</v>
      </c>
      <c r="E17" s="53">
        <f>+'[4]Población Bogotá'!M361</f>
        <v>401.68700000000007</v>
      </c>
      <c r="F17" s="53">
        <f>+'[4]Población Bogotá'!N361</f>
        <v>314.03500000000003</v>
      </c>
      <c r="G17" s="54">
        <f>+'[4]Población Bogotá'!O361</f>
        <v>317.55099999999999</v>
      </c>
      <c r="H17" s="28">
        <f t="shared" si="3"/>
        <v>1.1196204244749763</v>
      </c>
      <c r="I17" s="27">
        <f t="shared" si="4"/>
        <v>-21.82097005877711</v>
      </c>
      <c r="J17" s="28">
        <f t="shared" si="5"/>
        <v>5.1019929441531549</v>
      </c>
      <c r="K17" s="27">
        <f t="shared" si="6"/>
        <v>5.2133041310166481</v>
      </c>
      <c r="L17" s="18"/>
    </row>
    <row r="18" spans="1:12">
      <c r="A18" s="16"/>
      <c r="B18" s="11" t="str">
        <f>+'[4]Población Bogotá'!J362</f>
        <v>Bucaramanga</v>
      </c>
      <c r="C18" s="53">
        <f>+'[4]Población Bogotá'!K362</f>
        <v>86.786999999999992</v>
      </c>
      <c r="D18" s="53">
        <f>+'[4]Población Bogotá'!L362</f>
        <v>149.81033333333335</v>
      </c>
      <c r="E18" s="53">
        <f>+'[4]Población Bogotá'!M362</f>
        <v>201.97316666666666</v>
      </c>
      <c r="F18" s="53">
        <f>+'[4]Población Bogotá'!N362</f>
        <v>166.72733333333335</v>
      </c>
      <c r="G18" s="54">
        <f>+'[4]Población Bogotá'!O362</f>
        <v>159.03900000000002</v>
      </c>
      <c r="H18" s="28">
        <f t="shared" si="3"/>
        <v>-4.6113214789816448</v>
      </c>
      <c r="I18" s="27">
        <f t="shared" si="4"/>
        <v>-17.450750470978392</v>
      </c>
      <c r="J18" s="28">
        <f t="shared" si="5"/>
        <v>2.5552300444501004</v>
      </c>
      <c r="K18" s="27">
        <f t="shared" si="6"/>
        <v>2.7678452899200932</v>
      </c>
      <c r="L18" s="18"/>
    </row>
    <row r="19" spans="1:12">
      <c r="A19" s="16"/>
      <c r="B19" s="11" t="str">
        <f>+'[4]Población Bogotá'!J363</f>
        <v>Barranquilla</v>
      </c>
      <c r="C19" s="53">
        <f>+'[4]Población Bogotá'!K363</f>
        <v>126.09433333333334</v>
      </c>
      <c r="D19" s="53">
        <f>+'[4]Población Bogotá'!L363</f>
        <v>110.75933333333334</v>
      </c>
      <c r="E19" s="53">
        <f>+'[4]Población Bogotá'!M363</f>
        <v>141.25166666666667</v>
      </c>
      <c r="F19" s="53">
        <f>+'[4]Población Bogotá'!N363</f>
        <v>154.63433333333333</v>
      </c>
      <c r="G19" s="54">
        <f>+'[4]Población Bogotá'!O363</f>
        <v>121.71300000000001</v>
      </c>
      <c r="H19" s="28">
        <f t="shared" si="3"/>
        <v>-21.289795496041187</v>
      </c>
      <c r="I19" s="27">
        <f t="shared" si="4"/>
        <v>9.4743424856343914</v>
      </c>
      <c r="J19" s="28">
        <f t="shared" si="5"/>
        <v>1.9555248360474791</v>
      </c>
      <c r="K19" s="27">
        <f t="shared" si="6"/>
        <v>2.5670890466466223</v>
      </c>
      <c r="L19" s="18"/>
    </row>
    <row r="20" spans="1:12">
      <c r="A20" s="16"/>
      <c r="B20" s="11" t="str">
        <f>+'[4]Población Bogotá'!J364</f>
        <v>Cúcuta</v>
      </c>
      <c r="C20" s="53">
        <f>+'[4]Población Bogotá'!K364</f>
        <v>84.360333333333315</v>
      </c>
      <c r="D20" s="53">
        <f>+'[4]Población Bogotá'!L364</f>
        <v>95.85</v>
      </c>
      <c r="E20" s="53">
        <f>+'[4]Población Bogotá'!M364</f>
        <v>100.02</v>
      </c>
      <c r="F20" s="53">
        <f>+'[4]Población Bogotá'!N364</f>
        <v>104.03099999999999</v>
      </c>
      <c r="G20" s="54">
        <f>+'[4]Población Bogotá'!O364</f>
        <v>94.671999999999983</v>
      </c>
      <c r="H20" s="28">
        <f t="shared" si="3"/>
        <v>-8.996356855168175</v>
      </c>
      <c r="I20" s="27">
        <f t="shared" si="4"/>
        <v>4.010197960407913</v>
      </c>
      <c r="J20" s="28">
        <f t="shared" si="5"/>
        <v>1.5210655170629832</v>
      </c>
      <c r="K20" s="27">
        <f t="shared" si="6"/>
        <v>1.7270216442555539</v>
      </c>
      <c r="L20" s="18"/>
    </row>
    <row r="21" spans="1:12">
      <c r="A21" s="16"/>
      <c r="B21" s="11" t="str">
        <f>+'[4]Población Bogotá'!J365</f>
        <v>Ibagué</v>
      </c>
      <c r="C21" s="53">
        <f>+'[4]Población Bogotá'!K365</f>
        <v>80.574333333333342</v>
      </c>
      <c r="D21" s="53">
        <f>+'[4]Población Bogotá'!L365</f>
        <v>58.29666666666666</v>
      </c>
      <c r="E21" s="53">
        <f>+'[4]Población Bogotá'!M365</f>
        <v>78.009</v>
      </c>
      <c r="F21" s="53">
        <f>+'[4]Población Bogotá'!N365</f>
        <v>83.022666666666666</v>
      </c>
      <c r="G21" s="54">
        <f>+'[4]Población Bogotá'!O365</f>
        <v>77.890333333333345</v>
      </c>
      <c r="H21" s="28">
        <f t="shared" si="3"/>
        <v>-6.1818459215956967</v>
      </c>
      <c r="I21" s="27">
        <f t="shared" si="4"/>
        <v>6.4270361966781486</v>
      </c>
      <c r="J21" s="28">
        <f t="shared" si="5"/>
        <v>1.2514397091629503</v>
      </c>
      <c r="K21" s="27">
        <f t="shared" si="6"/>
        <v>1.378261694082989</v>
      </c>
      <c r="L21" s="18"/>
    </row>
    <row r="22" spans="1:12">
      <c r="A22" s="16"/>
      <c r="B22" s="11" t="str">
        <f>+'[4]Población Bogotá'!J366</f>
        <v>Cartagena</v>
      </c>
      <c r="C22" s="53">
        <f>+'[4]Población Bogotá'!K366</f>
        <v>54.939666666666675</v>
      </c>
      <c r="D22" s="53">
        <f>+'[4]Población Bogotá'!L366</f>
        <v>109.17866666666667</v>
      </c>
      <c r="E22" s="53">
        <f>+'[4]Población Bogotá'!M366</f>
        <v>106.399</v>
      </c>
      <c r="F22" s="53">
        <f>+'[4]Población Bogotá'!N366</f>
        <v>80.305000000000007</v>
      </c>
      <c r="G22" s="54">
        <f>+'[4]Población Bogotá'!O366</f>
        <v>73.397333333333336</v>
      </c>
      <c r="H22" s="28">
        <f t="shared" si="3"/>
        <v>-8.6017890127223389</v>
      </c>
      <c r="I22" s="27">
        <f t="shared" si="4"/>
        <v>-24.524666585212263</v>
      </c>
      <c r="J22" s="28">
        <f t="shared" si="5"/>
        <v>1.1792520785206908</v>
      </c>
      <c r="K22" s="27">
        <f t="shared" si="6"/>
        <v>1.3331456310325027</v>
      </c>
      <c r="L22" s="18"/>
    </row>
    <row r="23" spans="1:12">
      <c r="A23" s="16"/>
      <c r="B23" s="11" t="str">
        <f>+'[4]Población Bogotá'!J367</f>
        <v>Pereira</v>
      </c>
      <c r="C23" s="53">
        <f>+'[4]Población Bogotá'!K367</f>
        <v>57.644333333333329</v>
      </c>
      <c r="D23" s="53">
        <f>+'[4]Población Bogotá'!L367</f>
        <v>61.412333333333329</v>
      </c>
      <c r="E23" s="53">
        <f>+'[4]Población Bogotá'!M367</f>
        <v>74.051666666666677</v>
      </c>
      <c r="F23" s="53">
        <f>+'[4]Población Bogotá'!N367</f>
        <v>84.538666666666657</v>
      </c>
      <c r="G23" s="54">
        <f>+'[4]Población Bogotá'!O367</f>
        <v>72.708666666666673</v>
      </c>
      <c r="H23" s="28">
        <f t="shared" si="3"/>
        <v>-13.993596618509851</v>
      </c>
      <c r="I23" s="27">
        <f t="shared" si="4"/>
        <v>14.161733924512143</v>
      </c>
      <c r="J23" s="28">
        <f t="shared" si="5"/>
        <v>1.168187485827842</v>
      </c>
      <c r="K23" s="27">
        <f t="shared" si="6"/>
        <v>1.4034288539938944</v>
      </c>
      <c r="L23" s="18"/>
    </row>
    <row r="24" spans="1:12">
      <c r="A24" s="16"/>
      <c r="B24" s="11" t="str">
        <f>+'[4]Población Bogotá'!J368</f>
        <v>Pasto</v>
      </c>
      <c r="C24" s="53">
        <f>+'[4]Población Bogotá'!K368</f>
        <v>53.62233333333333</v>
      </c>
      <c r="D24" s="53">
        <f>+'[4]Población Bogotá'!L368</f>
        <v>43.961000000000006</v>
      </c>
      <c r="E24" s="53">
        <f>+'[4]Población Bogotá'!M368</f>
        <v>65.326000000000008</v>
      </c>
      <c r="F24" s="53">
        <f>+'[4]Población Bogotá'!N368</f>
        <v>63.032999999999994</v>
      </c>
      <c r="G24" s="54">
        <f>+'[4]Población Bogotá'!O368</f>
        <v>65.61333333333333</v>
      </c>
      <c r="H24" s="28">
        <f t="shared" si="3"/>
        <v>4.0936229170963401</v>
      </c>
      <c r="I24" s="27">
        <f t="shared" si="4"/>
        <v>-3.5100878670054958</v>
      </c>
      <c r="J24" s="28">
        <f t="shared" si="5"/>
        <v>1.0541889766022958</v>
      </c>
      <c r="K24" s="27">
        <f t="shared" si="6"/>
        <v>1.0464126587494145</v>
      </c>
      <c r="L24" s="18"/>
    </row>
    <row r="25" spans="1:12">
      <c r="A25" s="16"/>
      <c r="B25" s="11" t="str">
        <f>+'[4]Población Bogotá'!J369</f>
        <v>Santa Marta</v>
      </c>
      <c r="C25" s="53">
        <f>+'[4]Población Bogotá'!K369</f>
        <v>28.14233333333333</v>
      </c>
      <c r="D25" s="53">
        <f>+'[4]Población Bogotá'!L369</f>
        <v>47.929666666666662</v>
      </c>
      <c r="E25" s="53">
        <f>+'[4]Población Bogotá'!M369</f>
        <v>51.414333333333332</v>
      </c>
      <c r="F25" s="53">
        <f>+'[4]Población Bogotá'!N369</f>
        <v>38.085333333333331</v>
      </c>
      <c r="G25" s="54">
        <f>+'[4]Población Bogotá'!O369</f>
        <v>61.246000000000002</v>
      </c>
      <c r="H25" s="28">
        <f t="shared" si="3"/>
        <v>60.812561265929155</v>
      </c>
      <c r="I25" s="27">
        <f t="shared" si="4"/>
        <v>-25.924677294917764</v>
      </c>
      <c r="J25" s="28">
        <f t="shared" si="5"/>
        <v>0.98402039312615663</v>
      </c>
      <c r="K25" s="27">
        <f t="shared" si="6"/>
        <v>0.63225572180748224</v>
      </c>
      <c r="L25" s="18"/>
    </row>
    <row r="26" spans="1:12">
      <c r="A26" s="16"/>
      <c r="B26" s="11" t="str">
        <f>+'[4]Población Bogotá'!J370</f>
        <v>Neiva</v>
      </c>
      <c r="C26" s="53">
        <f>+'[4]Población Bogotá'!K370</f>
        <v>52.534333333333336</v>
      </c>
      <c r="D26" s="53">
        <f>+'[4]Población Bogotá'!L370</f>
        <v>42.846333333333327</v>
      </c>
      <c r="E26" s="53">
        <f>+'[4]Población Bogotá'!M370</f>
        <v>49.411333333333339</v>
      </c>
      <c r="F26" s="53">
        <f>+'[4]Población Bogotá'!N370</f>
        <v>46.933333333333337</v>
      </c>
      <c r="G26" s="54">
        <f>+'[4]Población Bogotá'!O370</f>
        <v>49.18566666666667</v>
      </c>
      <c r="H26" s="28">
        <f t="shared" si="3"/>
        <v>4.7990056818181692</v>
      </c>
      <c r="I26" s="27">
        <f t="shared" si="4"/>
        <v>-5.0150437821282594</v>
      </c>
      <c r="J26" s="28">
        <f t="shared" si="5"/>
        <v>0.79025077636915764</v>
      </c>
      <c r="K26" s="27">
        <f t="shared" si="6"/>
        <v>0.77914162608960158</v>
      </c>
      <c r="L26" s="18"/>
    </row>
    <row r="27" spans="1:12">
      <c r="A27" s="16"/>
      <c r="B27" s="11" t="str">
        <f>+'[4]Población Bogotá'!J371</f>
        <v>Villavicencio</v>
      </c>
      <c r="C27" s="53">
        <f>+'[4]Población Bogotá'!K371</f>
        <v>52.265000000000001</v>
      </c>
      <c r="D27" s="53">
        <f>+'[4]Población Bogotá'!L371</f>
        <v>44.963999999999999</v>
      </c>
      <c r="E27" s="53">
        <f>+'[4]Población Bogotá'!M371</f>
        <v>53.727000000000004</v>
      </c>
      <c r="F27" s="53">
        <f>+'[4]Población Bogotá'!N371</f>
        <v>43.900666666666666</v>
      </c>
      <c r="G27" s="54">
        <f>+'[4]Población Bogotá'!O371</f>
        <v>45.368000000000002</v>
      </c>
      <c r="H27" s="28">
        <f t="shared" si="3"/>
        <v>3.3423941929507484</v>
      </c>
      <c r="I27" s="27">
        <f t="shared" si="4"/>
        <v>-18.289376539418424</v>
      </c>
      <c r="J27" s="28">
        <f t="shared" si="5"/>
        <v>0.72891351590875286</v>
      </c>
      <c r="K27" s="27">
        <f t="shared" si="6"/>
        <v>0.728796238915147</v>
      </c>
      <c r="L27" s="18"/>
    </row>
    <row r="28" spans="1:12">
      <c r="A28" s="16"/>
      <c r="B28" s="11" t="str">
        <f>+'[4]Población Bogotá'!J372</f>
        <v>Manizales</v>
      </c>
      <c r="C28" s="53">
        <f>+'[4]Población Bogotá'!K372</f>
        <v>34.811</v>
      </c>
      <c r="D28" s="53">
        <f>+'[4]Población Bogotá'!L372</f>
        <v>31.43</v>
      </c>
      <c r="E28" s="53">
        <f>+'[4]Población Bogotá'!M372</f>
        <v>40.36</v>
      </c>
      <c r="F28" s="53">
        <f>+'[4]Población Bogotá'!N372</f>
        <v>38.422333333333334</v>
      </c>
      <c r="G28" s="54">
        <f>+'[4]Población Bogotá'!O372</f>
        <v>44.121000000000002</v>
      </c>
      <c r="H28" s="28">
        <f t="shared" si="3"/>
        <v>14.831651730330453</v>
      </c>
      <c r="I28" s="27">
        <f t="shared" si="4"/>
        <v>-4.8009580442682438</v>
      </c>
      <c r="J28" s="28">
        <f t="shared" si="5"/>
        <v>0.70887835556802337</v>
      </c>
      <c r="K28" s="27">
        <f t="shared" si="6"/>
        <v>0.63785026856867966</v>
      </c>
      <c r="L28" s="18"/>
    </row>
    <row r="29" spans="1:12">
      <c r="A29" s="16"/>
      <c r="B29" s="11" t="str">
        <f>+'[4]Población Bogotá'!J373</f>
        <v>Sincelejo</v>
      </c>
      <c r="C29" s="53">
        <f>+'[4]Población Bogotá'!K373</f>
        <v>32.690666666666665</v>
      </c>
      <c r="D29" s="53">
        <f>+'[4]Población Bogotá'!L373</f>
        <v>35.356333333333332</v>
      </c>
      <c r="E29" s="53">
        <f>+'[4]Población Bogotá'!M373</f>
        <v>31.299000000000003</v>
      </c>
      <c r="F29" s="53">
        <f>+'[4]Población Bogotá'!N373</f>
        <v>43.358000000000004</v>
      </c>
      <c r="G29" s="54">
        <f>+'[4]Población Bogotá'!O373</f>
        <v>43.162666666666667</v>
      </c>
      <c r="H29" s="28">
        <f t="shared" si="3"/>
        <v>-0.45051278503006609</v>
      </c>
      <c r="I29" s="27">
        <f t="shared" si="4"/>
        <v>38.528387488418161</v>
      </c>
      <c r="J29" s="28">
        <f t="shared" si="5"/>
        <v>0.69348111259031753</v>
      </c>
      <c r="K29" s="27">
        <f t="shared" si="6"/>
        <v>0.7197874138634861</v>
      </c>
      <c r="L29" s="18"/>
    </row>
    <row r="30" spans="1:12">
      <c r="A30" s="16"/>
      <c r="B30" s="11" t="str">
        <f>+'[4]Población Bogotá'!J374</f>
        <v>Valledupar</v>
      </c>
      <c r="C30" s="53">
        <f>+'[4]Población Bogotá'!K374</f>
        <v>38.282333333333327</v>
      </c>
      <c r="D30" s="53">
        <f>+'[4]Población Bogotá'!L374</f>
        <v>28.028000000000002</v>
      </c>
      <c r="E30" s="53">
        <f>+'[4]Población Bogotá'!M374</f>
        <v>35.998666666666672</v>
      </c>
      <c r="F30" s="53">
        <f>+'[4]Población Bogotá'!N374</f>
        <v>42.843999999999994</v>
      </c>
      <c r="G30" s="54">
        <f>+'[4]Población Bogotá'!O374</f>
        <v>34.893000000000001</v>
      </c>
      <c r="H30" s="28">
        <f t="shared" si="3"/>
        <v>-18.558024460834645</v>
      </c>
      <c r="I30" s="27">
        <f t="shared" si="4"/>
        <v>19.015519093299726</v>
      </c>
      <c r="J30" s="28">
        <f t="shared" si="5"/>
        <v>0.56061495570896036</v>
      </c>
      <c r="K30" s="27">
        <f t="shared" si="6"/>
        <v>0.71125448497548749</v>
      </c>
      <c r="L30" s="18"/>
    </row>
    <row r="31" spans="1:12">
      <c r="A31" s="16"/>
      <c r="B31" s="11" t="str">
        <f>+'[4]Población Bogotá'!J375</f>
        <v>Armenia</v>
      </c>
      <c r="C31" s="53">
        <f>+'[4]Población Bogotá'!K375</f>
        <v>35.163666666666671</v>
      </c>
      <c r="D31" s="53">
        <f>+'[4]Población Bogotá'!L375</f>
        <v>22.417666666666666</v>
      </c>
      <c r="E31" s="53">
        <f>+'[4]Población Bogotá'!M375</f>
        <v>30.462666666666667</v>
      </c>
      <c r="F31" s="53">
        <f>+'[4]Población Bogotá'!N375</f>
        <v>29.117999999999999</v>
      </c>
      <c r="G31" s="54">
        <f>+'[4]Población Bogotá'!O375</f>
        <v>33.499666666666663</v>
      </c>
      <c r="H31" s="28">
        <f t="shared" si="3"/>
        <v>15.047965748563307</v>
      </c>
      <c r="I31" s="27">
        <f t="shared" si="4"/>
        <v>-4.4141462774106017</v>
      </c>
      <c r="J31" s="28">
        <f t="shared" si="5"/>
        <v>0.53822870331006978</v>
      </c>
      <c r="K31" s="27">
        <f t="shared" si="6"/>
        <v>0.4833887614022091</v>
      </c>
      <c r="L31" s="18"/>
    </row>
    <row r="32" spans="1:12">
      <c r="A32" s="16"/>
      <c r="B32" s="11" t="str">
        <f>+'[4]Población Bogotá'!J376</f>
        <v>Popayán</v>
      </c>
      <c r="C32" s="53">
        <f>+'[4]Población Bogotá'!K376</f>
        <v>43.403666666666673</v>
      </c>
      <c r="D32" s="53">
        <f>+'[4]Población Bogotá'!L376</f>
        <v>31.191000000000003</v>
      </c>
      <c r="E32" s="53">
        <f>+'[4]Población Bogotá'!M376</f>
        <v>34.186666666666667</v>
      </c>
      <c r="F32" s="53">
        <f>+'[4]Población Bogotá'!N376</f>
        <v>31.066333333333333</v>
      </c>
      <c r="G32" s="54">
        <f>+'[4]Población Bogotá'!O376</f>
        <v>31.099333333333334</v>
      </c>
      <c r="H32" s="28">
        <f t="shared" si="3"/>
        <v>0.106224315711545</v>
      </c>
      <c r="I32" s="27">
        <f t="shared" si="4"/>
        <v>-9.1273400936037525</v>
      </c>
      <c r="J32" s="28">
        <f t="shared" si="5"/>
        <v>0.4996632957683449</v>
      </c>
      <c r="K32" s="27">
        <f t="shared" si="6"/>
        <v>0.51573309950230661</v>
      </c>
      <c r="L32" s="18"/>
    </row>
    <row r="33" spans="1:14">
      <c r="A33" s="16"/>
      <c r="B33" s="11" t="str">
        <f>+'[4]Población Bogotá'!J377</f>
        <v>Montería</v>
      </c>
      <c r="C33" s="53">
        <f>+'[4]Población Bogotá'!K377</f>
        <v>37.154333333333334</v>
      </c>
      <c r="D33" s="53">
        <f>+'[4]Población Bogotá'!L377</f>
        <v>45.271333333333331</v>
      </c>
      <c r="E33" s="53">
        <f>+'[4]Población Bogotá'!M377</f>
        <v>30.176999999999996</v>
      </c>
      <c r="F33" s="53">
        <f>+'[4]Población Bogotá'!N377</f>
        <v>42.838333333333338</v>
      </c>
      <c r="G33" s="54">
        <f>+'[4]Población Bogotá'!O377</f>
        <v>30.06</v>
      </c>
      <c r="H33" s="28">
        <f t="shared" si="3"/>
        <v>-29.82920281679182</v>
      </c>
      <c r="I33" s="27">
        <f t="shared" si="4"/>
        <v>41.956898741867455</v>
      </c>
      <c r="J33" s="28">
        <f t="shared" si="5"/>
        <v>0.48296465103634961</v>
      </c>
      <c r="K33" s="27">
        <f t="shared" si="6"/>
        <v>0.71116041247801953</v>
      </c>
      <c r="L33" s="18"/>
    </row>
    <row r="34" spans="1:14">
      <c r="A34" s="16"/>
      <c r="B34" s="11" t="str">
        <f>+'[4]Población Bogotá'!J378</f>
        <v>Riohacha</v>
      </c>
      <c r="C34" s="53">
        <f>+'[4]Población Bogotá'!K378</f>
        <v>18.901666666666667</v>
      </c>
      <c r="D34" s="53">
        <f>+'[4]Población Bogotá'!L378</f>
        <v>19.446999999999999</v>
      </c>
      <c r="E34" s="53">
        <f>+'[4]Población Bogotá'!M378</f>
        <v>28.114666666666665</v>
      </c>
      <c r="F34" s="53">
        <f>+'[4]Población Bogotá'!N378</f>
        <v>31.852666666666664</v>
      </c>
      <c r="G34" s="54">
        <f>+'[4]Población Bogotá'!O378</f>
        <v>29.246333333333336</v>
      </c>
      <c r="H34" s="28">
        <f t="shared" si="3"/>
        <v>-8.1824650997299955</v>
      </c>
      <c r="I34" s="27">
        <f t="shared" si="4"/>
        <v>13.295551550791984</v>
      </c>
      <c r="J34" s="28">
        <f t="shared" si="5"/>
        <v>0.46989172230293064</v>
      </c>
      <c r="K34" s="27">
        <f t="shared" si="6"/>
        <v>0.5287870419451004</v>
      </c>
      <c r="L34" s="18"/>
    </row>
    <row r="35" spans="1:14">
      <c r="A35" s="16"/>
      <c r="B35" s="11" t="str">
        <f>+'[4]Población Bogotá'!J379</f>
        <v>Tunja</v>
      </c>
      <c r="C35" s="53">
        <f>+'[4]Población Bogotá'!K379</f>
        <v>12.947000000000001</v>
      </c>
      <c r="D35" s="53">
        <f>+'[4]Población Bogotá'!L379</f>
        <v>12.900666666666666</v>
      </c>
      <c r="E35" s="53">
        <f>+'[4]Población Bogotá'!M379</f>
        <v>6.468</v>
      </c>
      <c r="F35" s="53">
        <f>+'[4]Población Bogotá'!N379</f>
        <v>17.566666666666666</v>
      </c>
      <c r="G35" s="54">
        <f>+'[4]Población Bogotá'!O379</f>
        <v>16.25</v>
      </c>
      <c r="H35" s="28">
        <f t="shared" si="3"/>
        <v>-7.4952561669829221</v>
      </c>
      <c r="I35" s="27">
        <f t="shared" si="4"/>
        <v>171.59348587920019</v>
      </c>
      <c r="J35" s="28">
        <f t="shared" si="5"/>
        <v>0.26108368527414111</v>
      </c>
      <c r="K35" s="27">
        <f t="shared" si="6"/>
        <v>0.29162474215143469</v>
      </c>
      <c r="L35" s="18"/>
    </row>
    <row r="36" spans="1:14">
      <c r="A36" s="16"/>
      <c r="B36" s="11" t="str">
        <f>+'[4]Población Bogotá'!J380</f>
        <v>Florencia</v>
      </c>
      <c r="C36" s="53">
        <f>+'[4]Población Bogotá'!K380</f>
        <v>15.465999999999999</v>
      </c>
      <c r="D36" s="53">
        <f>+'[4]Población Bogotá'!L380</f>
        <v>7.9986666666666677</v>
      </c>
      <c r="E36" s="53">
        <f>+'[4]Población Bogotá'!M380</f>
        <v>13.367333333333335</v>
      </c>
      <c r="F36" s="53">
        <f>+'[4]Población Bogotá'!N380</f>
        <v>11.513333333333334</v>
      </c>
      <c r="G36" s="54">
        <f>+'[4]Población Bogotá'!O380</f>
        <v>9.4963333333333342</v>
      </c>
      <c r="H36" s="28">
        <f t="shared" si="3"/>
        <v>-17.51881876085697</v>
      </c>
      <c r="I36" s="27">
        <f t="shared" si="4"/>
        <v>-13.869632437284929</v>
      </c>
      <c r="J36" s="28">
        <f t="shared" si="5"/>
        <v>0.15257462789282064</v>
      </c>
      <c r="K36" s="27">
        <f t="shared" si="6"/>
        <v>0.19113318015010539</v>
      </c>
      <c r="L36" s="18"/>
    </row>
    <row r="37" spans="1:14">
      <c r="A37" s="16"/>
      <c r="B37" s="11" t="str">
        <f>+'[4]Población Bogotá'!J381</f>
        <v>Quibdó</v>
      </c>
      <c r="C37" s="53">
        <f>+'[4]Población Bogotá'!K381</f>
        <v>4.1773333333333333</v>
      </c>
      <c r="D37" s="53">
        <f>+'[4]Población Bogotá'!L381</f>
        <v>8.9196666666666662</v>
      </c>
      <c r="E37" s="53">
        <f>+'[4]Población Bogotá'!M381</f>
        <v>7.4323333333333332</v>
      </c>
      <c r="F37" s="53">
        <f>+'[4]Población Bogotá'!N381</f>
        <v>8.7563333333333322</v>
      </c>
      <c r="G37" s="54">
        <f>+'[4]Población Bogotá'!O381</f>
        <v>5.3763333333333341</v>
      </c>
      <c r="H37" s="28">
        <f t="shared" si="3"/>
        <v>-38.600631923560073</v>
      </c>
      <c r="I37" s="27">
        <f t="shared" si="4"/>
        <v>17.814055702560871</v>
      </c>
      <c r="J37" s="28">
        <f t="shared" si="5"/>
        <v>8.6379871995623025E-2</v>
      </c>
      <c r="K37" s="27">
        <f t="shared" si="6"/>
        <v>0.1453641432936629</v>
      </c>
      <c r="L37" s="18"/>
    </row>
    <row r="38" spans="1:14">
      <c r="A38" s="16"/>
      <c r="B38" s="11" t="str">
        <f>+'[4]Población Bogotá'!J382</f>
        <v>San Andrés</v>
      </c>
      <c r="C38" s="53">
        <f>+'[4]Población Bogotá'!K382</f>
        <v>1.6803333333333335</v>
      </c>
      <c r="D38" s="53">
        <f>+'[4]Población Bogotá'!L382</f>
        <v>2.3796666666666666</v>
      </c>
      <c r="E38" s="53">
        <f>+'[4]Población Bogotá'!M382</f>
        <v>1.389</v>
      </c>
      <c r="F38" s="53">
        <f>+'[4]Población Bogotá'!N382</f>
        <v>0.85233333333333328</v>
      </c>
      <c r="G38" s="54">
        <f>+'[4]Población Bogotá'!O382</f>
        <v>0</v>
      </c>
      <c r="H38" s="28" t="str">
        <f t="shared" si="3"/>
        <v/>
      </c>
      <c r="I38" s="27" t="str">
        <f t="shared" si="4"/>
        <v/>
      </c>
      <c r="J38" s="28" t="str">
        <f t="shared" si="5"/>
        <v/>
      </c>
      <c r="K38" s="27">
        <f t="shared" si="6"/>
        <v>1.4149610354482324E-2</v>
      </c>
      <c r="L38" s="18"/>
    </row>
    <row r="39" spans="1:14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>
      <c r="A40" s="16"/>
      <c r="B40" s="12"/>
      <c r="C40" s="4"/>
      <c r="D40" s="4"/>
      <c r="E40" s="4"/>
      <c r="F40" s="4"/>
      <c r="G40" s="4"/>
      <c r="H40" s="24"/>
      <c r="I40" s="24"/>
      <c r="J40" s="24"/>
      <c r="K40" s="24"/>
      <c r="L40" s="18"/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tr">
        <f>IF(G45="","",1)</f>
        <v/>
      </c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>
      <c r="A47" s="16"/>
      <c r="B47" s="67" t="str">
        <f>+Índice!B49</f>
        <v>Fuente: Departamento Administrativo Nacional de Estadística, Gran Encuesta Integrada de Hogares (GEIH) Abril 2012.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 published="0" codeName="Hoja29">
    <tabColor rgb="FF53722D"/>
  </sheetPr>
  <dimension ref="A1:O51"/>
  <sheetViews>
    <sheetView zoomScaleNormal="100" zoomScaleSheetLayoutView="100" workbookViewId="0">
      <pane ySplit="11" topLeftCell="A12" activePane="bottomLeft" state="frozen"/>
      <selection activeCell="G19" sqref="G19"/>
      <selection pane="bottomLeft" activeCell="C8" sqref="C8:K8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69" t="s">
        <v>33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61"/>
      <c r="C8" s="167" t="s">
        <v>172</v>
      </c>
      <c r="D8" s="167"/>
      <c r="E8" s="167"/>
      <c r="F8" s="167"/>
      <c r="G8" s="167"/>
      <c r="H8" s="167"/>
      <c r="I8" s="167"/>
      <c r="J8" s="167"/>
      <c r="K8" s="167"/>
      <c r="L8" s="18"/>
    </row>
    <row r="9" spans="1:15">
      <c r="A9" s="16"/>
      <c r="B9" s="10"/>
      <c r="C9" s="90"/>
      <c r="D9" s="90"/>
      <c r="E9" s="90"/>
      <c r="F9" s="90"/>
      <c r="G9" s="90"/>
      <c r="H9" s="10"/>
      <c r="I9" s="10"/>
      <c r="J9" s="10"/>
      <c r="K9" s="10"/>
      <c r="L9" s="18"/>
    </row>
    <row r="10" spans="1:15" ht="15.75" customHeight="1">
      <c r="A10" s="16"/>
      <c r="B10" s="11"/>
      <c r="C10" s="168" t="s">
        <v>1</v>
      </c>
      <c r="D10" s="168"/>
      <c r="E10" s="168"/>
      <c r="F10" s="168"/>
      <c r="G10" s="168"/>
      <c r="H10" s="170" t="s">
        <v>163</v>
      </c>
      <c r="I10" s="170" t="s">
        <v>110</v>
      </c>
      <c r="J10" s="170" t="s">
        <v>164</v>
      </c>
      <c r="K10" s="170" t="s">
        <v>109</v>
      </c>
      <c r="L10" s="18"/>
    </row>
    <row r="11" spans="1:15">
      <c r="A11" s="16"/>
      <c r="B11" s="11"/>
      <c r="C11" s="156">
        <f>+'Población total'!C11</f>
        <v>2008</v>
      </c>
      <c r="D11" s="156">
        <f>+'Población total'!D11</f>
        <v>2009</v>
      </c>
      <c r="E11" s="156">
        <f>+'Población total'!E11</f>
        <v>2010</v>
      </c>
      <c r="F11" s="156">
        <f>+'Población total'!F11</f>
        <v>2011</v>
      </c>
      <c r="G11" s="156">
        <f>+'Población total'!G11</f>
        <v>2012</v>
      </c>
      <c r="H11" s="170"/>
      <c r="I11" s="170"/>
      <c r="J11" s="170"/>
      <c r="K11" s="170"/>
      <c r="L11" s="18"/>
      <c r="O11" s="76"/>
    </row>
    <row r="12" spans="1:15" ht="12" customHeight="1">
      <c r="A12" s="16"/>
      <c r="B12" s="11"/>
      <c r="C12" s="90"/>
      <c r="D12" s="90"/>
      <c r="E12" s="90"/>
      <c r="F12" s="90"/>
      <c r="G12" s="90"/>
      <c r="H12" s="90"/>
      <c r="I12" s="90"/>
      <c r="J12" s="90"/>
      <c r="K12" s="90"/>
      <c r="L12" s="18"/>
    </row>
    <row r="13" spans="1:15">
      <c r="A13" s="16"/>
      <c r="B13" s="12" t="str">
        <f>+'[4]Población Bogotá'!J390</f>
        <v>Colombia</v>
      </c>
      <c r="C13" s="26">
        <f>+'[4]Población Bogotá'!K390</f>
        <v>2054.7113333333336</v>
      </c>
      <c r="D13" s="26">
        <f>+'[4]Población Bogotá'!L390</f>
        <v>2031.2043333333331</v>
      </c>
      <c r="E13" s="26">
        <f>+'[4]Población Bogotá'!M390</f>
        <v>2636.8183333333332</v>
      </c>
      <c r="F13" s="26">
        <f>+'[4]Población Bogotá'!N390</f>
        <v>2669.2249999999999</v>
      </c>
      <c r="G13" s="26">
        <f>+'[4]Población Bogotá'!O390</f>
        <v>2714.009333333333</v>
      </c>
      <c r="H13" s="28">
        <f t="shared" ref="H13" si="0">IF(OR(OR(G13=0,F13=0),G13=""),"",(G13/F13-1)*100)</f>
        <v>1.6778028578832149</v>
      </c>
      <c r="I13" s="27">
        <f>IF(OR(OR(G13=0,F13=0),F13=""),"",(F13/E13-1)*100)</f>
        <v>1.2290064225130015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3</v>
      </c>
      <c r="C14" s="25">
        <f>C13-SUM(C15:C38)</f>
        <v>843.62000000000012</v>
      </c>
      <c r="D14" s="25">
        <f>D13-SUM(D15:D38)</f>
        <v>779.8756666666668</v>
      </c>
      <c r="E14" s="25">
        <f>E13-SUM(E15:E38)</f>
        <v>1058.7606666666661</v>
      </c>
      <c r="F14" s="25">
        <f>F13-SUM(F15:F38)</f>
        <v>1108.4719999999998</v>
      </c>
      <c r="G14" s="26">
        <f>G13-SUM(G15:G38)</f>
        <v>1173.8876666666663</v>
      </c>
      <c r="H14" s="28">
        <f t="shared" ref="H14:H38" si="3">IF(OR(OR(G14=0,F14=0),G14=""),"",(G14/F14-1)*100)</f>
        <v>5.9014270695756377</v>
      </c>
      <c r="I14" s="27">
        <f t="shared" ref="I14:I38" si="4">IF(OR(OR(G14=0,F14=0),F14=""),"",(F14/E14-1)*100)</f>
        <v>4.6952380172793573</v>
      </c>
      <c r="J14" s="28">
        <f t="shared" ref="J14:J38" si="5">IF(G14=0,"",G14/$G$13*100)</f>
        <v>43.252897189741908</v>
      </c>
      <c r="K14" s="27">
        <f t="shared" ref="K14:K38" si="6">IF(F14=0,"",F14/$F$13*100)</f>
        <v>41.527859210070332</v>
      </c>
      <c r="L14" s="18"/>
    </row>
    <row r="15" spans="1:15">
      <c r="A15" s="16"/>
      <c r="B15" s="12" t="str">
        <f>+'[4]Población Bogotá'!J391</f>
        <v>Bogotá</v>
      </c>
      <c r="C15" s="99">
        <f>+'[4]Población Bogotá'!K391</f>
        <v>499.08499999999998</v>
      </c>
      <c r="D15" s="99">
        <f>+'[4]Población Bogotá'!L391</f>
        <v>393.86966666666666</v>
      </c>
      <c r="E15" s="99">
        <f>+'[4]Población Bogotá'!M391</f>
        <v>548.75100000000009</v>
      </c>
      <c r="F15" s="99">
        <f>+'[4]Población Bogotá'!N391</f>
        <v>600.15733333333333</v>
      </c>
      <c r="G15" s="99">
        <f>+'[4]Población Bogotá'!O391</f>
        <v>590.04</v>
      </c>
      <c r="H15" s="48">
        <f t="shared" si="3"/>
        <v>-1.6857801731990363</v>
      </c>
      <c r="I15" s="34">
        <f t="shared" si="4"/>
        <v>9.3678796636968755</v>
      </c>
      <c r="J15" s="48">
        <f t="shared" si="5"/>
        <v>21.740529509355653</v>
      </c>
      <c r="K15" s="34">
        <f t="shared" si="6"/>
        <v>22.484329096772786</v>
      </c>
      <c r="L15" s="18"/>
      <c r="N15" s="23" t="s">
        <v>2</v>
      </c>
      <c r="O15" s="32">
        <f>J15</f>
        <v>21.740529509355653</v>
      </c>
    </row>
    <row r="16" spans="1:15">
      <c r="A16" s="16"/>
      <c r="B16" s="11" t="str">
        <f>+'[4]Población Bogotá'!J392</f>
        <v>Medellín</v>
      </c>
      <c r="C16" s="53">
        <f>+'[4]Población Bogotá'!K392</f>
        <v>163.18100000000001</v>
      </c>
      <c r="D16" s="53">
        <f>+'[4]Población Bogotá'!L392</f>
        <v>227.76133333333334</v>
      </c>
      <c r="E16" s="53">
        <f>+'[4]Población Bogotá'!M392</f>
        <v>230.87933333333334</v>
      </c>
      <c r="F16" s="53">
        <f>+'[4]Población Bogotá'!N392</f>
        <v>220.93766666666667</v>
      </c>
      <c r="G16" s="54">
        <f>+'[4]Población Bogotá'!O392</f>
        <v>223.79833333333332</v>
      </c>
      <c r="H16" s="28">
        <f t="shared" si="3"/>
        <v>1.2947845018127291</v>
      </c>
      <c r="I16" s="27">
        <f t="shared" si="4"/>
        <v>-4.3060011145793275</v>
      </c>
      <c r="J16" s="28">
        <f t="shared" si="5"/>
        <v>8.2460414039352372</v>
      </c>
      <c r="K16" s="27">
        <f t="shared" si="6"/>
        <v>8.2772215405845024</v>
      </c>
      <c r="L16" s="18"/>
      <c r="N16" s="23" t="s">
        <v>12</v>
      </c>
      <c r="O16" s="32">
        <f>100-O15</f>
        <v>78.259470490644347</v>
      </c>
    </row>
    <row r="17" spans="1:12">
      <c r="A17" s="16"/>
      <c r="B17" s="11" t="str">
        <f>+'[4]Población Bogotá'!J393</f>
        <v>Cali</v>
      </c>
      <c r="C17" s="53">
        <f>+'[4]Población Bogotá'!K393</f>
        <v>142.59233333333336</v>
      </c>
      <c r="D17" s="53">
        <f>+'[4]Población Bogotá'!L393</f>
        <v>170.16533333333334</v>
      </c>
      <c r="E17" s="53">
        <f>+'[4]Población Bogotá'!M393</f>
        <v>215.07866666666666</v>
      </c>
      <c r="F17" s="53">
        <f>+'[4]Población Bogotá'!N393</f>
        <v>152.83266666666665</v>
      </c>
      <c r="G17" s="54">
        <f>+'[4]Población Bogotá'!O393</f>
        <v>150.16533333333334</v>
      </c>
      <c r="H17" s="28">
        <f t="shared" si="3"/>
        <v>-1.7452638833757028</v>
      </c>
      <c r="I17" s="27">
        <f t="shared" si="4"/>
        <v>-28.941038627726911</v>
      </c>
      <c r="J17" s="28">
        <f t="shared" si="5"/>
        <v>5.5329704098291002</v>
      </c>
      <c r="K17" s="27">
        <f t="shared" si="6"/>
        <v>5.7257318759814799</v>
      </c>
      <c r="L17" s="18"/>
    </row>
    <row r="18" spans="1:12">
      <c r="A18" s="16"/>
      <c r="B18" s="11" t="str">
        <f>+'[4]Población Bogotá'!J394</f>
        <v>Barranquilla</v>
      </c>
      <c r="C18" s="53">
        <f>+'[4]Población Bogotá'!K394</f>
        <v>69.016333333333321</v>
      </c>
      <c r="D18" s="53">
        <f>+'[4]Población Bogotá'!L394</f>
        <v>42.645000000000003</v>
      </c>
      <c r="E18" s="53">
        <f>+'[4]Población Bogotá'!M394</f>
        <v>68.445666666666668</v>
      </c>
      <c r="F18" s="53">
        <f>+'[4]Población Bogotá'!N394</f>
        <v>101.34066666666666</v>
      </c>
      <c r="G18" s="54">
        <f>+'[4]Población Bogotá'!O394</f>
        <v>95.748666666666665</v>
      </c>
      <c r="H18" s="28">
        <f t="shared" si="3"/>
        <v>-5.5180217221122092</v>
      </c>
      <c r="I18" s="27">
        <f t="shared" si="4"/>
        <v>48.060018408762176</v>
      </c>
      <c r="J18" s="28">
        <f t="shared" si="5"/>
        <v>3.5279416872553133</v>
      </c>
      <c r="K18" s="27">
        <f t="shared" si="6"/>
        <v>3.7966326055940081</v>
      </c>
      <c r="L18" s="18"/>
    </row>
    <row r="19" spans="1:12">
      <c r="A19" s="16"/>
      <c r="B19" s="11" t="str">
        <f>+'[4]Población Bogotá'!J395</f>
        <v>Bucaramanga</v>
      </c>
      <c r="C19" s="53">
        <f>+'[4]Población Bogotá'!K395</f>
        <v>21.754999999999999</v>
      </c>
      <c r="D19" s="53">
        <f>+'[4]Población Bogotá'!L395</f>
        <v>61.693999999999996</v>
      </c>
      <c r="E19" s="53">
        <f>+'[4]Población Bogotá'!M395</f>
        <v>79.219333333333338</v>
      </c>
      <c r="F19" s="53">
        <f>+'[4]Población Bogotá'!N395</f>
        <v>73.454999999999998</v>
      </c>
      <c r="G19" s="54">
        <f>+'[4]Población Bogotá'!O395</f>
        <v>64.602333333333334</v>
      </c>
      <c r="H19" s="28">
        <f t="shared" si="3"/>
        <v>-12.051823111655658</v>
      </c>
      <c r="I19" s="27">
        <f t="shared" si="4"/>
        <v>-7.2764224221360196</v>
      </c>
      <c r="J19" s="28">
        <f t="shared" si="5"/>
        <v>2.3803283408015794</v>
      </c>
      <c r="K19" s="27">
        <f t="shared" si="6"/>
        <v>2.7519223744719912</v>
      </c>
      <c r="L19" s="18"/>
    </row>
    <row r="20" spans="1:12">
      <c r="A20" s="16"/>
      <c r="B20" s="11" t="str">
        <f>+'[4]Población Bogotá'!J396</f>
        <v>Cúcuta</v>
      </c>
      <c r="C20" s="53">
        <f>+'[4]Población Bogotá'!K396</f>
        <v>26.176666666666666</v>
      </c>
      <c r="D20" s="53">
        <f>+'[4]Población Bogotá'!L396</f>
        <v>38.766666666666673</v>
      </c>
      <c r="E20" s="53">
        <f>+'[4]Población Bogotá'!M396</f>
        <v>48.717666666666673</v>
      </c>
      <c r="F20" s="53">
        <f>+'[4]Población Bogotá'!N396</f>
        <v>44.219666666666662</v>
      </c>
      <c r="G20" s="54">
        <f>+'[4]Población Bogotá'!O396</f>
        <v>52.698333333333331</v>
      </c>
      <c r="H20" s="28">
        <f t="shared" si="3"/>
        <v>19.173972365237191</v>
      </c>
      <c r="I20" s="27">
        <f t="shared" si="4"/>
        <v>-9.2327902951017329</v>
      </c>
      <c r="J20" s="28">
        <f t="shared" si="5"/>
        <v>1.9417152581641826</v>
      </c>
      <c r="K20" s="27">
        <f t="shared" si="6"/>
        <v>1.6566481531780446</v>
      </c>
      <c r="L20" s="18"/>
    </row>
    <row r="21" spans="1:12">
      <c r="A21" s="16"/>
      <c r="B21" s="11" t="str">
        <f>+'[4]Población Bogotá'!J397</f>
        <v>Ibagué</v>
      </c>
      <c r="C21" s="53">
        <f>+'[4]Población Bogotá'!K397</f>
        <v>44.456333333333333</v>
      </c>
      <c r="D21" s="53">
        <f>+'[4]Población Bogotá'!L397</f>
        <v>33.921666666666667</v>
      </c>
      <c r="E21" s="53">
        <f>+'[4]Población Bogotá'!M397</f>
        <v>46.420666666666669</v>
      </c>
      <c r="F21" s="53">
        <f>+'[4]Población Bogotá'!N397</f>
        <v>47.07833333333334</v>
      </c>
      <c r="G21" s="54">
        <f>+'[4]Población Bogotá'!O397</f>
        <v>42.12</v>
      </c>
      <c r="H21" s="28">
        <f t="shared" si="3"/>
        <v>-10.532091903565</v>
      </c>
      <c r="I21" s="27">
        <f t="shared" si="4"/>
        <v>1.4167540319685257</v>
      </c>
      <c r="J21" s="28">
        <f t="shared" si="5"/>
        <v>1.5519475000577254</v>
      </c>
      <c r="K21" s="27">
        <f t="shared" si="6"/>
        <v>1.7637454067503993</v>
      </c>
      <c r="L21" s="18"/>
    </row>
    <row r="22" spans="1:12">
      <c r="A22" s="16"/>
      <c r="B22" s="11" t="str">
        <f>+'[4]Población Bogotá'!J398</f>
        <v>Pereira</v>
      </c>
      <c r="C22" s="53">
        <f>+'[4]Población Bogotá'!K398</f>
        <v>26.096333333333334</v>
      </c>
      <c r="D22" s="53">
        <f>+'[4]Población Bogotá'!L398</f>
        <v>30.054666666666666</v>
      </c>
      <c r="E22" s="53">
        <f>+'[4]Población Bogotá'!M398</f>
        <v>39.240666666666669</v>
      </c>
      <c r="F22" s="53">
        <f>+'[4]Población Bogotá'!N398</f>
        <v>39.945333333333338</v>
      </c>
      <c r="G22" s="54">
        <f>+'[4]Población Bogotá'!O398</f>
        <v>37.105333333333334</v>
      </c>
      <c r="H22" s="28">
        <f t="shared" si="3"/>
        <v>-7.1097166127040312</v>
      </c>
      <c r="I22" s="27">
        <f t="shared" si="4"/>
        <v>1.7957561033621561</v>
      </c>
      <c r="J22" s="28">
        <f t="shared" si="5"/>
        <v>1.367177808771967</v>
      </c>
      <c r="K22" s="27">
        <f t="shared" si="6"/>
        <v>1.4965142816110797</v>
      </c>
      <c r="L22" s="18"/>
    </row>
    <row r="23" spans="1:12">
      <c r="A23" s="16"/>
      <c r="B23" s="11" t="str">
        <f>+'[4]Población Bogotá'!J399</f>
        <v>Cartagena</v>
      </c>
      <c r="C23" s="53">
        <f>+'[4]Población Bogotá'!K399</f>
        <v>32.086999999999996</v>
      </c>
      <c r="D23" s="53">
        <f>+'[4]Población Bogotá'!L399</f>
        <v>56.656000000000006</v>
      </c>
      <c r="E23" s="53">
        <f>+'[4]Población Bogotá'!M399</f>
        <v>66.832333333333338</v>
      </c>
      <c r="F23" s="53">
        <f>+'[4]Población Bogotá'!N399</f>
        <v>33.096666666666664</v>
      </c>
      <c r="G23" s="54">
        <f>+'[4]Población Bogotá'!O399</f>
        <v>32.854666666666667</v>
      </c>
      <c r="H23" s="28">
        <f t="shared" si="3"/>
        <v>-0.73119145936145769</v>
      </c>
      <c r="I23" s="27">
        <f t="shared" si="4"/>
        <v>-50.478062015890515</v>
      </c>
      <c r="J23" s="28">
        <f t="shared" si="5"/>
        <v>1.2105583522925738</v>
      </c>
      <c r="K23" s="27">
        <f t="shared" si="6"/>
        <v>1.2399354369401854</v>
      </c>
      <c r="L23" s="18"/>
    </row>
    <row r="24" spans="1:12">
      <c r="A24" s="16"/>
      <c r="B24" s="11" t="str">
        <f>+'[4]Población Bogotá'!J400</f>
        <v>Pasto</v>
      </c>
      <c r="C24" s="53">
        <f>+'[4]Población Bogotá'!K400</f>
        <v>23.331666666666667</v>
      </c>
      <c r="D24" s="53">
        <f>+'[4]Población Bogotá'!L400</f>
        <v>23.940666666666669</v>
      </c>
      <c r="E24" s="53">
        <f>+'[4]Población Bogotá'!M400</f>
        <v>39.306333333333335</v>
      </c>
      <c r="F24" s="53">
        <f>+'[4]Población Bogotá'!N400</f>
        <v>32.309666666666665</v>
      </c>
      <c r="G24" s="54">
        <f>+'[4]Población Bogotá'!O400</f>
        <v>32.670999999999999</v>
      </c>
      <c r="H24" s="28">
        <f t="shared" si="3"/>
        <v>1.11834435514655</v>
      </c>
      <c r="I24" s="27">
        <f t="shared" si="4"/>
        <v>-17.800354480618065</v>
      </c>
      <c r="J24" s="28">
        <f t="shared" si="5"/>
        <v>1.2037909965428761</v>
      </c>
      <c r="K24" s="27">
        <f t="shared" si="6"/>
        <v>1.2104512233575913</v>
      </c>
      <c r="L24" s="18"/>
    </row>
    <row r="25" spans="1:12">
      <c r="A25" s="16"/>
      <c r="B25" s="11" t="str">
        <f>+'[4]Población Bogotá'!J401</f>
        <v>Villavicencio</v>
      </c>
      <c r="C25" s="53">
        <f>+'[4]Población Bogotá'!K401</f>
        <v>19.381</v>
      </c>
      <c r="D25" s="53">
        <f>+'[4]Población Bogotá'!L401</f>
        <v>21.941666666666666</v>
      </c>
      <c r="E25" s="53">
        <f>+'[4]Población Bogotá'!M401</f>
        <v>27.075666666666667</v>
      </c>
      <c r="F25" s="53">
        <f>+'[4]Población Bogotá'!N401</f>
        <v>23.834666666666667</v>
      </c>
      <c r="G25" s="54">
        <f>+'[4]Población Bogotá'!O401</f>
        <v>29.278666666666666</v>
      </c>
      <c r="H25" s="28">
        <f t="shared" si="3"/>
        <v>22.840680241664792</v>
      </c>
      <c r="I25" s="27">
        <f t="shared" si="4"/>
        <v>-11.970157706181439</v>
      </c>
      <c r="J25" s="28">
        <f t="shared" si="5"/>
        <v>1.0787975673873882</v>
      </c>
      <c r="K25" s="27">
        <f t="shared" si="6"/>
        <v>0.89294333249039204</v>
      </c>
      <c r="L25" s="18"/>
    </row>
    <row r="26" spans="1:12">
      <c r="A26" s="16"/>
      <c r="B26" s="11" t="str">
        <f>+'[4]Población Bogotá'!J402</f>
        <v>Neiva</v>
      </c>
      <c r="C26" s="53">
        <f>+'[4]Población Bogotá'!K402</f>
        <v>18.721</v>
      </c>
      <c r="D26" s="53">
        <f>+'[4]Población Bogotá'!L402</f>
        <v>21.677000000000003</v>
      </c>
      <c r="E26" s="53">
        <f>+'[4]Población Bogotá'!M402</f>
        <v>24.356333333333335</v>
      </c>
      <c r="F26" s="53">
        <f>+'[4]Población Bogotá'!N402</f>
        <v>24.16333333333333</v>
      </c>
      <c r="G26" s="54">
        <f>+'[4]Población Bogotá'!O402</f>
        <v>25.082666666666665</v>
      </c>
      <c r="H26" s="28">
        <f t="shared" si="3"/>
        <v>3.8046627120982279</v>
      </c>
      <c r="I26" s="27">
        <f t="shared" si="4"/>
        <v>-0.79240170250040043</v>
      </c>
      <c r="J26" s="28">
        <f t="shared" si="5"/>
        <v>0.92419235109483777</v>
      </c>
      <c r="K26" s="27">
        <f t="shared" si="6"/>
        <v>0.90525651952657915</v>
      </c>
      <c r="L26" s="18"/>
    </row>
    <row r="27" spans="1:12">
      <c r="A27" s="16"/>
      <c r="B27" s="11" t="str">
        <f>+'[4]Población Bogotá'!J403</f>
        <v>Santa Marta</v>
      </c>
      <c r="C27" s="53">
        <f>+'[4]Población Bogotá'!K403</f>
        <v>11.014000000000001</v>
      </c>
      <c r="D27" s="53">
        <f>+'[4]Población Bogotá'!L403</f>
        <v>21.352333333333334</v>
      </c>
      <c r="E27" s="53">
        <f>+'[4]Población Bogotá'!M403</f>
        <v>23.218</v>
      </c>
      <c r="F27" s="53">
        <f>+'[4]Población Bogotá'!N403</f>
        <v>16.388666666666669</v>
      </c>
      <c r="G27" s="54">
        <f>+'[4]Población Bogotá'!O403</f>
        <v>24.185999999999996</v>
      </c>
      <c r="H27" s="28">
        <f t="shared" si="3"/>
        <v>47.577594272464665</v>
      </c>
      <c r="I27" s="27">
        <f t="shared" si="4"/>
        <v>-29.413960432997378</v>
      </c>
      <c r="J27" s="28">
        <f t="shared" si="5"/>
        <v>0.89115389924967103</v>
      </c>
      <c r="K27" s="27">
        <f t="shared" si="6"/>
        <v>0.61398595722228999</v>
      </c>
      <c r="L27" s="18"/>
    </row>
    <row r="28" spans="1:12">
      <c r="A28" s="16"/>
      <c r="B28" s="11" t="str">
        <f>+'[4]Población Bogotá'!J404</f>
        <v>Montería</v>
      </c>
      <c r="C28" s="53">
        <f>+'[4]Población Bogotá'!K404</f>
        <v>14.658000000000001</v>
      </c>
      <c r="D28" s="53">
        <f>+'[4]Población Bogotá'!L404</f>
        <v>17.215666666666667</v>
      </c>
      <c r="E28" s="53">
        <f>+'[4]Población Bogotá'!M404</f>
        <v>16.867000000000001</v>
      </c>
      <c r="F28" s="53">
        <f>+'[4]Población Bogotá'!N404</f>
        <v>28.807000000000002</v>
      </c>
      <c r="G28" s="54">
        <f>+'[4]Población Bogotá'!O404</f>
        <v>23.002666666666666</v>
      </c>
      <c r="H28" s="28">
        <f t="shared" si="3"/>
        <v>-20.149037849596752</v>
      </c>
      <c r="I28" s="27">
        <f t="shared" si="4"/>
        <v>70.789114839627686</v>
      </c>
      <c r="J28" s="28">
        <f t="shared" si="5"/>
        <v>0.84755296837593797</v>
      </c>
      <c r="K28" s="27">
        <f t="shared" si="6"/>
        <v>1.0792271164851222</v>
      </c>
      <c r="L28" s="18"/>
    </row>
    <row r="29" spans="1:12">
      <c r="A29" s="16"/>
      <c r="B29" s="11" t="str">
        <f>+'[4]Población Bogotá'!J405</f>
        <v>Manizales</v>
      </c>
      <c r="C29" s="53">
        <f>+'[4]Población Bogotá'!K405</f>
        <v>15.211666666666666</v>
      </c>
      <c r="D29" s="53">
        <f>+'[4]Población Bogotá'!L405</f>
        <v>15.085000000000001</v>
      </c>
      <c r="E29" s="53">
        <f>+'[4]Población Bogotá'!M405</f>
        <v>20.834666666666667</v>
      </c>
      <c r="F29" s="53">
        <f>+'[4]Población Bogotá'!N405</f>
        <v>20.712</v>
      </c>
      <c r="G29" s="54">
        <f>+'[4]Población Bogotá'!O405</f>
        <v>18.96466666666667</v>
      </c>
      <c r="H29" s="28">
        <f t="shared" si="3"/>
        <v>-8.4363332045834802</v>
      </c>
      <c r="I29" s="27">
        <f t="shared" si="4"/>
        <v>-0.58876231921157762</v>
      </c>
      <c r="J29" s="28">
        <f t="shared" si="5"/>
        <v>0.69876939750145806</v>
      </c>
      <c r="K29" s="27">
        <f t="shared" si="6"/>
        <v>0.77595556762730755</v>
      </c>
      <c r="L29" s="18"/>
    </row>
    <row r="30" spans="1:12">
      <c r="A30" s="16"/>
      <c r="B30" s="11" t="str">
        <f>+'[4]Población Bogotá'!J406</f>
        <v>Armenia</v>
      </c>
      <c r="C30" s="53">
        <f>+'[4]Población Bogotá'!K406</f>
        <v>14.385333333333334</v>
      </c>
      <c r="D30" s="53">
        <f>+'[4]Población Bogotá'!L406</f>
        <v>9.2956666666666674</v>
      </c>
      <c r="E30" s="53">
        <f>+'[4]Población Bogotá'!M406</f>
        <v>13.981999999999999</v>
      </c>
      <c r="F30" s="53">
        <f>+'[4]Población Bogotá'!N406</f>
        <v>18.783666666666665</v>
      </c>
      <c r="G30" s="54">
        <f>+'[4]Población Bogotá'!O406</f>
        <v>18.452999999999999</v>
      </c>
      <c r="H30" s="28">
        <f t="shared" si="3"/>
        <v>-1.7603946691274297</v>
      </c>
      <c r="I30" s="27">
        <f t="shared" si="4"/>
        <v>34.341772755447472</v>
      </c>
      <c r="J30" s="28">
        <f t="shared" si="5"/>
        <v>0.67991660063070292</v>
      </c>
      <c r="K30" s="27">
        <f t="shared" si="6"/>
        <v>0.70371237593933311</v>
      </c>
      <c r="L30" s="18"/>
    </row>
    <row r="31" spans="1:12">
      <c r="A31" s="16"/>
      <c r="B31" s="11" t="str">
        <f>+'[4]Población Bogotá'!J407</f>
        <v>Valledupar</v>
      </c>
      <c r="C31" s="53">
        <f>+'[4]Población Bogotá'!K407</f>
        <v>13.615333333333334</v>
      </c>
      <c r="D31" s="53">
        <f>+'[4]Población Bogotá'!L407</f>
        <v>11.333999999999998</v>
      </c>
      <c r="E31" s="53">
        <f>+'[4]Población Bogotá'!M407</f>
        <v>16.448333333333334</v>
      </c>
      <c r="F31" s="53">
        <f>+'[4]Población Bogotá'!N407</f>
        <v>19.644666666666669</v>
      </c>
      <c r="G31" s="54">
        <f>+'[4]Población Bogotá'!O407</f>
        <v>17.406000000000002</v>
      </c>
      <c r="H31" s="28">
        <f t="shared" si="3"/>
        <v>-11.395798690060065</v>
      </c>
      <c r="I31" s="27">
        <f t="shared" si="4"/>
        <v>19.432566622758142</v>
      </c>
      <c r="J31" s="28">
        <f t="shared" si="5"/>
        <v>0.6413389882717182</v>
      </c>
      <c r="K31" s="27">
        <f t="shared" si="6"/>
        <v>0.73596892980796569</v>
      </c>
      <c r="L31" s="18"/>
    </row>
    <row r="32" spans="1:12">
      <c r="A32" s="16"/>
      <c r="B32" s="11" t="str">
        <f>+'[4]Población Bogotá'!J408</f>
        <v>Popayán</v>
      </c>
      <c r="C32" s="53">
        <f>+'[4]Población Bogotá'!K408</f>
        <v>24.649000000000001</v>
      </c>
      <c r="D32" s="53">
        <f>+'[4]Población Bogotá'!L408</f>
        <v>19.29</v>
      </c>
      <c r="E32" s="53">
        <f>+'[4]Población Bogotá'!M408</f>
        <v>19.819666666666667</v>
      </c>
      <c r="F32" s="53">
        <f>+'[4]Población Bogotá'!N408</f>
        <v>16.439000000000004</v>
      </c>
      <c r="G32" s="54">
        <f>+'[4]Población Bogotá'!O408</f>
        <v>16.054000000000002</v>
      </c>
      <c r="H32" s="28">
        <f t="shared" si="3"/>
        <v>-2.341991605328797</v>
      </c>
      <c r="I32" s="27">
        <f t="shared" si="4"/>
        <v>-17.057131805109382</v>
      </c>
      <c r="J32" s="28">
        <f t="shared" si="5"/>
        <v>0.59152338950443317</v>
      </c>
      <c r="K32" s="27">
        <f t="shared" si="6"/>
        <v>0.61587164813756812</v>
      </c>
      <c r="L32" s="18"/>
    </row>
    <row r="33" spans="1:14">
      <c r="A33" s="16"/>
      <c r="B33" s="11" t="str">
        <f>+'[4]Población Bogotá'!J409</f>
        <v>Sincelejo</v>
      </c>
      <c r="C33" s="53">
        <f>+'[4]Población Bogotá'!K409</f>
        <v>11.579333333333333</v>
      </c>
      <c r="D33" s="53">
        <f>+'[4]Población Bogotá'!L409</f>
        <v>11.647</v>
      </c>
      <c r="E33" s="53">
        <f>+'[4]Población Bogotá'!M409</f>
        <v>9.1226666666666656</v>
      </c>
      <c r="F33" s="53">
        <f>+'[4]Población Bogotá'!N409</f>
        <v>17.896000000000001</v>
      </c>
      <c r="G33" s="54">
        <f>+'[4]Población Bogotá'!O409</f>
        <v>15.383333333333333</v>
      </c>
      <c r="H33" s="28">
        <f t="shared" si="3"/>
        <v>-14.04038146326927</v>
      </c>
      <c r="I33" s="27">
        <f t="shared" si="4"/>
        <v>96.170710318620323</v>
      </c>
      <c r="J33" s="28">
        <f t="shared" si="5"/>
        <v>0.56681210135853133</v>
      </c>
      <c r="K33" s="27">
        <f t="shared" si="6"/>
        <v>0.67045678052618274</v>
      </c>
      <c r="L33" s="18"/>
    </row>
    <row r="34" spans="1:14">
      <c r="A34" s="16"/>
      <c r="B34" s="11" t="str">
        <f>+'[4]Población Bogotá'!J410</f>
        <v>Riohacha</v>
      </c>
      <c r="C34" s="53">
        <f>+'[4]Población Bogotá'!K410</f>
        <v>8.5076666666666654</v>
      </c>
      <c r="D34" s="53">
        <f>+'[4]Población Bogotá'!L410</f>
        <v>8.972666666666667</v>
      </c>
      <c r="E34" s="53">
        <f>+'[4]Población Bogotá'!M410</f>
        <v>13.455333333333334</v>
      </c>
      <c r="F34" s="53">
        <f>+'[4]Población Bogotá'!N410</f>
        <v>11.49</v>
      </c>
      <c r="G34" s="54">
        <f>+'[4]Población Bogotá'!O410</f>
        <v>13.488</v>
      </c>
      <c r="H34" s="28">
        <f t="shared" si="3"/>
        <v>17.389033942558751</v>
      </c>
      <c r="I34" s="27">
        <f t="shared" si="4"/>
        <v>-14.606351880295298</v>
      </c>
      <c r="J34" s="28">
        <f t="shared" si="5"/>
        <v>0.4969769202464055</v>
      </c>
      <c r="K34" s="27">
        <f t="shared" si="6"/>
        <v>0.43046202549429141</v>
      </c>
      <c r="L34" s="18"/>
    </row>
    <row r="35" spans="1:14">
      <c r="A35" s="16"/>
      <c r="B35" s="11" t="str">
        <f>+'[4]Población Bogotá'!J411</f>
        <v>Tunja</v>
      </c>
      <c r="C35" s="53">
        <f>+'[4]Población Bogotá'!K411</f>
        <v>5.0183333333333335</v>
      </c>
      <c r="D35" s="53">
        <f>+'[4]Población Bogotá'!L411</f>
        <v>7.0493333333333332</v>
      </c>
      <c r="E35" s="53">
        <f>+'[4]Población Bogotá'!M411</f>
        <v>4.1819999999999995</v>
      </c>
      <c r="F35" s="53">
        <f>+'[4]Población Bogotá'!N411</f>
        <v>9.6233333333333331</v>
      </c>
      <c r="G35" s="54">
        <f>+'[4]Población Bogotá'!O411</f>
        <v>9.6213333333333342</v>
      </c>
      <c r="H35" s="28">
        <f t="shared" si="3"/>
        <v>-2.0782819535836161E-2</v>
      </c>
      <c r="I35" s="27">
        <f t="shared" si="4"/>
        <v>130.11318348477604</v>
      </c>
      <c r="J35" s="28">
        <f t="shared" si="5"/>
        <v>0.35450627288434783</v>
      </c>
      <c r="K35" s="27">
        <f t="shared" si="6"/>
        <v>0.36052911737801546</v>
      </c>
      <c r="L35" s="18"/>
    </row>
    <row r="36" spans="1:14">
      <c r="A36" s="16"/>
      <c r="B36" s="11" t="str">
        <f>+'[4]Población Bogotá'!J412</f>
        <v>Florencia</v>
      </c>
      <c r="C36" s="53">
        <f>+'[4]Población Bogotá'!K412</f>
        <v>5.043333333333333</v>
      </c>
      <c r="D36" s="53">
        <f>+'[4]Población Bogotá'!L412</f>
        <v>3.3056666666666672</v>
      </c>
      <c r="E36" s="53">
        <f>+'[4]Población Bogotá'!M412</f>
        <v>2.7616666666666667</v>
      </c>
      <c r="F36" s="53">
        <f>+'[4]Población Bogotá'!N412</f>
        <v>3.8663333333333334</v>
      </c>
      <c r="G36" s="54">
        <f>+'[4]Población Bogotá'!O412</f>
        <v>4.6276666666666664</v>
      </c>
      <c r="H36" s="28">
        <f t="shared" si="3"/>
        <v>19.691352702819209</v>
      </c>
      <c r="I36" s="27">
        <f t="shared" si="4"/>
        <v>39.999999999999993</v>
      </c>
      <c r="J36" s="28">
        <f t="shared" si="5"/>
        <v>0.17051034459719372</v>
      </c>
      <c r="K36" s="27">
        <f t="shared" si="6"/>
        <v>0.14484853593583655</v>
      </c>
      <c r="L36" s="18"/>
    </row>
    <row r="37" spans="1:14">
      <c r="A37" s="16"/>
      <c r="B37" s="11" t="str">
        <f>+'[4]Población Bogotá'!J413</f>
        <v>Quibdó</v>
      </c>
      <c r="C37" s="53">
        <f>+'[4]Población Bogotá'!K413</f>
        <v>0.77033333333333331</v>
      </c>
      <c r="D37" s="53">
        <f>+'[4]Población Bogotá'!L413</f>
        <v>2.2556666666666665</v>
      </c>
      <c r="E37" s="53">
        <f>+'[4]Población Bogotá'!M413</f>
        <v>2.2376666666666667</v>
      </c>
      <c r="F37" s="53">
        <f>+'[4]Población Bogotá'!N413</f>
        <v>3.1676666666666669</v>
      </c>
      <c r="G37" s="54">
        <f>+'[4]Población Bogotá'!O413</f>
        <v>2.7696666666666672</v>
      </c>
      <c r="H37" s="28">
        <f t="shared" si="3"/>
        <v>-12.564453330527192</v>
      </c>
      <c r="I37" s="27">
        <f t="shared" si="4"/>
        <v>41.561150007448248</v>
      </c>
      <c r="J37" s="28">
        <f t="shared" si="5"/>
        <v>0.10205074214925326</v>
      </c>
      <c r="K37" s="27">
        <f t="shared" si="6"/>
        <v>0.11867364746945899</v>
      </c>
      <c r="L37" s="18"/>
    </row>
    <row r="38" spans="1:14">
      <c r="A38" s="16"/>
      <c r="B38" s="11" t="str">
        <f>+'[4]Población Bogotá'!J414</f>
        <v>San Andrés</v>
      </c>
      <c r="C38" s="53">
        <f>+'[4]Población Bogotá'!K414</f>
        <v>0.7593333333333333</v>
      </c>
      <c r="D38" s="53">
        <f>+'[4]Población Bogotá'!L414</f>
        <v>1.4320000000000002</v>
      </c>
      <c r="E38" s="53">
        <f>+'[4]Población Bogotá'!M414</f>
        <v>0.80500000000000005</v>
      </c>
      <c r="F38" s="53">
        <f>+'[4]Población Bogotá'!N414</f>
        <v>0.56366666666666665</v>
      </c>
      <c r="G38" s="54">
        <f>+'[4]Población Bogotá'!O414</f>
        <v>0</v>
      </c>
      <c r="H38" s="28" t="str">
        <f t="shared" si="3"/>
        <v/>
      </c>
      <c r="I38" s="27" t="str">
        <f t="shared" si="4"/>
        <v/>
      </c>
      <c r="J38" s="28" t="str">
        <f t="shared" si="5"/>
        <v/>
      </c>
      <c r="K38" s="27">
        <f t="shared" si="6"/>
        <v>2.1117240647254041E-2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67" t="str">
        <f>+Índice!B49</f>
        <v>Fuente: Departamento Administrativo Nacional de Estadística, Gran Encuesta Integrada de Hogares (GEIH) Abril 2012.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 published="0" codeName="Hoja30">
    <tabColor rgb="FF53722D"/>
  </sheetPr>
  <dimension ref="A1:O51"/>
  <sheetViews>
    <sheetView zoomScaleNormal="100" zoomScaleSheetLayoutView="100" workbookViewId="0">
      <pane ySplit="11" topLeftCell="A39" activePane="bottomLeft" state="frozen"/>
      <selection activeCell="G19" sqref="G19"/>
      <selection pane="bottomLeft" activeCell="C8" sqref="C8:K8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69" t="s">
        <v>53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61"/>
      <c r="C8" s="167" t="s">
        <v>172</v>
      </c>
      <c r="D8" s="167"/>
      <c r="E8" s="167"/>
      <c r="F8" s="167"/>
      <c r="G8" s="167"/>
      <c r="H8" s="167"/>
      <c r="I8" s="167"/>
      <c r="J8" s="167"/>
      <c r="K8" s="167"/>
      <c r="L8" s="18"/>
    </row>
    <row r="9" spans="1:15">
      <c r="A9" s="16"/>
      <c r="B9" s="10"/>
      <c r="C9" s="90"/>
      <c r="D9" s="90"/>
      <c r="E9" s="90"/>
      <c r="F9" s="90"/>
      <c r="G9" s="90"/>
      <c r="H9" s="10"/>
      <c r="I9" s="10"/>
      <c r="J9" s="10"/>
      <c r="K9" s="10"/>
      <c r="L9" s="18"/>
    </row>
    <row r="10" spans="1:15" ht="15.75" customHeight="1">
      <c r="A10" s="16"/>
      <c r="B10" s="11"/>
      <c r="C10" s="168" t="s">
        <v>1</v>
      </c>
      <c r="D10" s="168"/>
      <c r="E10" s="168"/>
      <c r="F10" s="168"/>
      <c r="G10" s="168"/>
      <c r="H10" s="170" t="s">
        <v>163</v>
      </c>
      <c r="I10" s="170" t="s">
        <v>110</v>
      </c>
      <c r="J10" s="170" t="s">
        <v>164</v>
      </c>
      <c r="K10" s="170" t="s">
        <v>109</v>
      </c>
      <c r="L10" s="18"/>
    </row>
    <row r="11" spans="1:15">
      <c r="A11" s="16"/>
      <c r="B11" s="11"/>
      <c r="C11" s="156">
        <f>+'Población total'!C11</f>
        <v>2008</v>
      </c>
      <c r="D11" s="156">
        <f>+'Población total'!D11</f>
        <v>2009</v>
      </c>
      <c r="E11" s="156">
        <f>+'Población total'!E11</f>
        <v>2010</v>
      </c>
      <c r="F11" s="156">
        <f>+'Población total'!F11</f>
        <v>2011</v>
      </c>
      <c r="G11" s="156">
        <f>+'Población total'!G11</f>
        <v>2012</v>
      </c>
      <c r="H11" s="170"/>
      <c r="I11" s="170"/>
      <c r="J11" s="170"/>
      <c r="K11" s="170"/>
      <c r="L11" s="18"/>
      <c r="O11" s="76"/>
    </row>
    <row r="12" spans="1:15" ht="12" customHeight="1">
      <c r="A12" s="16"/>
      <c r="B12" s="11"/>
      <c r="C12" s="90"/>
      <c r="D12" s="90"/>
      <c r="E12" s="90"/>
      <c r="F12" s="90"/>
      <c r="G12" s="90"/>
      <c r="H12" s="90"/>
      <c r="I12" s="90"/>
      <c r="J12" s="90"/>
      <c r="K12" s="90"/>
      <c r="L12" s="18"/>
    </row>
    <row r="13" spans="1:15">
      <c r="A13" s="16"/>
      <c r="B13" s="12" t="str">
        <f>+'[4]Población Bogotá'!J422</f>
        <v>Colombia</v>
      </c>
      <c r="C13" s="26">
        <f>+'[4]Población Bogotá'!K422</f>
        <v>764.06900000000007</v>
      </c>
      <c r="D13" s="26">
        <f>+'[4]Población Bogotá'!L422</f>
        <v>706.94600000000003</v>
      </c>
      <c r="E13" s="26">
        <f>+'[4]Población Bogotá'!M422</f>
        <v>973.5859999999999</v>
      </c>
      <c r="F13" s="26">
        <f>+'[4]Población Bogotá'!N422</f>
        <v>929.18866666666656</v>
      </c>
      <c r="G13" s="26">
        <f>+'[4]Población Bogotá'!O422</f>
        <v>959.64733333333334</v>
      </c>
      <c r="H13" s="28">
        <f t="shared" ref="H13:H39" si="0">IF(OR(OR(G13=0,F13=0),G13=""),"",(G13/F13-1)*100)</f>
        <v>3.2779851669879845</v>
      </c>
      <c r="I13" s="27">
        <f>IF(OR(OR(G13=0,F13=0),F13=""),"",(F13/E13-1)*100)</f>
        <v>-4.5601860886797185</v>
      </c>
      <c r="J13" s="28">
        <f t="shared" ref="J13:J39" si="1">IF(G13=0,"",G13/$G$13*100)</f>
        <v>100</v>
      </c>
      <c r="K13" s="27">
        <f t="shared" ref="K13:K39" si="2">IF(F13=0,"",F13/$F$13*100)</f>
        <v>100</v>
      </c>
      <c r="L13" s="18"/>
    </row>
    <row r="14" spans="1:15">
      <c r="A14" s="16"/>
      <c r="B14" s="11" t="s">
        <v>3</v>
      </c>
      <c r="C14" s="25">
        <f>C13-SUM(C15:C39)</f>
        <v>333.07066666666668</v>
      </c>
      <c r="D14" s="25">
        <f t="shared" ref="D14:G14" si="3">D13-SUM(D15:D39)</f>
        <v>305.17966666666655</v>
      </c>
      <c r="E14" s="25">
        <f t="shared" si="3"/>
        <v>427.18766666666636</v>
      </c>
      <c r="F14" s="25">
        <f t="shared" si="3"/>
        <v>370.03733333333321</v>
      </c>
      <c r="G14" s="26">
        <f t="shared" si="3"/>
        <v>414.40666666666675</v>
      </c>
      <c r="H14" s="28">
        <f t="shared" ref="H14:H38" si="4">IF(OR(OR(G14=0,F14=0),G14=""),"",(G14/F14-1)*100)</f>
        <v>11.990501859271907</v>
      </c>
      <c r="I14" s="27">
        <f t="shared" ref="I14:I38" si="5">IF(OR(OR(G14=0,F14=0),F14=""),"",(F14/E14-1)*100)</f>
        <v>-13.378273249149641</v>
      </c>
      <c r="J14" s="28">
        <f t="shared" ref="J14:J38" si="6">IF(G14=0,"",G14/$G$13*100)</f>
        <v>43.183224948609599</v>
      </c>
      <c r="K14" s="27">
        <f t="shared" ref="K14:K38" si="7">IF(F14=0,"",F14/$F$13*100)</f>
        <v>39.823702828919558</v>
      </c>
      <c r="L14" s="18"/>
    </row>
    <row r="15" spans="1:15">
      <c r="A15" s="16"/>
      <c r="B15" s="12" t="str">
        <f>+'[4]Población Bogotá'!J423</f>
        <v>Bogotá</v>
      </c>
      <c r="C15" s="99">
        <f>+'[4]Población Bogotá'!K423</f>
        <v>207.71799999999999</v>
      </c>
      <c r="D15" s="99">
        <f>+'[4]Población Bogotá'!L423</f>
        <v>115.60866666666665</v>
      </c>
      <c r="E15" s="99">
        <f>+'[4]Población Bogotá'!M423</f>
        <v>176.19666666666669</v>
      </c>
      <c r="F15" s="99">
        <f>+'[4]Población Bogotá'!N423</f>
        <v>248.34066666666664</v>
      </c>
      <c r="G15" s="99">
        <f>+'[4]Población Bogotá'!O423</f>
        <v>244.19800000000001</v>
      </c>
      <c r="H15" s="48">
        <f t="shared" si="4"/>
        <v>-1.6681386589926017</v>
      </c>
      <c r="I15" s="34">
        <f t="shared" si="5"/>
        <v>40.945155981006032</v>
      </c>
      <c r="J15" s="48">
        <f t="shared" si="6"/>
        <v>25.446639772527547</v>
      </c>
      <c r="K15" s="34">
        <f t="shared" si="7"/>
        <v>26.726613827260053</v>
      </c>
      <c r="L15" s="18"/>
      <c r="N15" s="23" t="s">
        <v>2</v>
      </c>
      <c r="O15" s="32">
        <f>J15</f>
        <v>25.446639772527547</v>
      </c>
    </row>
    <row r="16" spans="1:15">
      <c r="A16" s="16"/>
      <c r="B16" s="11" t="str">
        <f>+'[4]Población Bogotá'!J424</f>
        <v>Medellín</v>
      </c>
      <c r="C16" s="53">
        <f>+'[4]Población Bogotá'!K424</f>
        <v>58.27</v>
      </c>
      <c r="D16" s="53">
        <f>+'[4]Población Bogotá'!L424</f>
        <v>97.484999999999999</v>
      </c>
      <c r="E16" s="53">
        <f>+'[4]Población Bogotá'!M424</f>
        <v>97.73833333333333</v>
      </c>
      <c r="F16" s="53">
        <f>+'[4]Población Bogotá'!N424</f>
        <v>82.111000000000004</v>
      </c>
      <c r="G16" s="54">
        <f>+'[4]Población Bogotá'!O424</f>
        <v>94.608999999999995</v>
      </c>
      <c r="H16" s="28">
        <f t="shared" si="4"/>
        <v>15.220859568145539</v>
      </c>
      <c r="I16" s="27">
        <f t="shared" si="5"/>
        <v>-15.988950087819509</v>
      </c>
      <c r="J16" s="28">
        <f t="shared" si="6"/>
        <v>9.8587258791597741</v>
      </c>
      <c r="K16" s="27">
        <f t="shared" si="7"/>
        <v>8.8368490647396332</v>
      </c>
      <c r="L16" s="18"/>
      <c r="N16" s="23" t="s">
        <v>12</v>
      </c>
      <c r="O16" s="32">
        <f>100-O15</f>
        <v>74.553360227472453</v>
      </c>
    </row>
    <row r="17" spans="1:12">
      <c r="A17" s="16"/>
      <c r="B17" s="11" t="str">
        <f>+'[4]Población Bogotá'!J425</f>
        <v>Cali</v>
      </c>
      <c r="C17" s="53">
        <f>+'[4]Población Bogotá'!K425</f>
        <v>54.208666666666666</v>
      </c>
      <c r="D17" s="53">
        <f>+'[4]Población Bogotá'!L425</f>
        <v>66.426000000000002</v>
      </c>
      <c r="E17" s="53">
        <f>+'[4]Población Bogotá'!M425</f>
        <v>104.60333333333334</v>
      </c>
      <c r="F17" s="53">
        <f>+'[4]Población Bogotá'!N425</f>
        <v>55.159333333333336</v>
      </c>
      <c r="G17" s="54">
        <f>+'[4]Población Bogotá'!O425</f>
        <v>39.158333333333331</v>
      </c>
      <c r="H17" s="28">
        <f t="shared" si="4"/>
        <v>-29.00868997691537</v>
      </c>
      <c r="I17" s="27">
        <f t="shared" si="5"/>
        <v>-47.268092157675021</v>
      </c>
      <c r="J17" s="28">
        <f t="shared" si="6"/>
        <v>4.0804920696561444</v>
      </c>
      <c r="K17" s="27">
        <f t="shared" si="7"/>
        <v>5.9362899389646753</v>
      </c>
      <c r="L17" s="18"/>
    </row>
    <row r="18" spans="1:12">
      <c r="A18" s="16"/>
      <c r="B18" s="11" t="str">
        <f>+'[4]Población Bogotá'!J426</f>
        <v>Barranquilla</v>
      </c>
      <c r="C18" s="53">
        <f>+'[4]Población Bogotá'!K426</f>
        <v>14.42</v>
      </c>
      <c r="D18" s="53">
        <f>+'[4]Población Bogotá'!L426</f>
        <v>5.8979999999999997</v>
      </c>
      <c r="E18" s="53">
        <f>+'[4]Población Bogotá'!M426</f>
        <v>9.8533333333333335</v>
      </c>
      <c r="F18" s="53">
        <f>+'[4]Población Bogotá'!N426</f>
        <v>22.279666666666667</v>
      </c>
      <c r="G18" s="54">
        <f>+'[4]Población Bogotá'!O426</f>
        <v>30.226333333333333</v>
      </c>
      <c r="H18" s="28">
        <f t="shared" si="4"/>
        <v>35.66779874025643</v>
      </c>
      <c r="I18" s="27">
        <f t="shared" si="5"/>
        <v>126.11299052774018</v>
      </c>
      <c r="J18" s="28">
        <f t="shared" si="6"/>
        <v>3.1497334784792468</v>
      </c>
      <c r="K18" s="27">
        <f t="shared" si="7"/>
        <v>2.3977548872385448</v>
      </c>
      <c r="L18" s="18"/>
    </row>
    <row r="19" spans="1:12">
      <c r="A19" s="16"/>
      <c r="B19" s="11" t="str">
        <f>+'[4]Población Bogotá'!J427</f>
        <v>Bucaramanga</v>
      </c>
      <c r="C19" s="53">
        <f>+'[4]Población Bogotá'!K427</f>
        <v>6.4346666666666659</v>
      </c>
      <c r="D19" s="53">
        <f>+'[4]Población Bogotá'!L427</f>
        <v>23.346999999999998</v>
      </c>
      <c r="E19" s="53">
        <f>+'[4]Población Bogotá'!M427</f>
        <v>22.092333333333332</v>
      </c>
      <c r="F19" s="53">
        <f>+'[4]Población Bogotá'!N427</f>
        <v>29.399666666666665</v>
      </c>
      <c r="G19" s="54">
        <f>+'[4]Población Bogotá'!O427</f>
        <v>21.204999999999998</v>
      </c>
      <c r="H19" s="28">
        <f t="shared" si="4"/>
        <v>-27.873331897187047</v>
      </c>
      <c r="I19" s="27">
        <f t="shared" si="5"/>
        <v>33.076331155604507</v>
      </c>
      <c r="J19" s="28">
        <f t="shared" si="6"/>
        <v>2.20966591199128</v>
      </c>
      <c r="K19" s="27">
        <f t="shared" si="7"/>
        <v>3.1640147713094509</v>
      </c>
      <c r="L19" s="18"/>
    </row>
    <row r="20" spans="1:12">
      <c r="A20" s="16"/>
      <c r="B20" s="11" t="str">
        <f>+'[4]Población Bogotá'!J428</f>
        <v>Cúcuta</v>
      </c>
      <c r="C20" s="53">
        <f>+'[4]Población Bogotá'!K428</f>
        <v>6.5889999999999995</v>
      </c>
      <c r="D20" s="53">
        <f>+'[4]Población Bogotá'!L428</f>
        <v>11.139333333333333</v>
      </c>
      <c r="E20" s="53">
        <f>+'[4]Población Bogotá'!M428</f>
        <v>24.490666666666666</v>
      </c>
      <c r="F20" s="53">
        <f>+'[4]Población Bogotá'!N428</f>
        <v>20.058666666666667</v>
      </c>
      <c r="G20" s="54">
        <f>+'[4]Población Bogotá'!O428</f>
        <v>16.458333333333332</v>
      </c>
      <c r="H20" s="28">
        <f t="shared" si="4"/>
        <v>-17.949016219090673</v>
      </c>
      <c r="I20" s="27">
        <f t="shared" si="5"/>
        <v>-18.096689895470377</v>
      </c>
      <c r="J20" s="28">
        <f t="shared" si="6"/>
        <v>1.7150397611344723</v>
      </c>
      <c r="K20" s="27">
        <f t="shared" si="7"/>
        <v>2.158729156547325</v>
      </c>
      <c r="L20" s="18"/>
    </row>
    <row r="21" spans="1:12">
      <c r="A21" s="16"/>
      <c r="B21" s="11" t="str">
        <f>+'[4]Población Bogotá'!J429</f>
        <v>Ibagué</v>
      </c>
      <c r="C21" s="53">
        <f>+'[4]Población Bogotá'!K429</f>
        <v>14.822333333333333</v>
      </c>
      <c r="D21" s="53">
        <f>+'[4]Población Bogotá'!L429</f>
        <v>12.171999999999999</v>
      </c>
      <c r="E21" s="53">
        <f>+'[4]Población Bogotá'!M429</f>
        <v>19.562999999999999</v>
      </c>
      <c r="F21" s="53">
        <f>+'[4]Población Bogotá'!N429</f>
        <v>17.333666666666669</v>
      </c>
      <c r="G21" s="54">
        <f>+'[4]Población Bogotá'!O429</f>
        <v>13.780666666666667</v>
      </c>
      <c r="H21" s="28">
        <f t="shared" si="4"/>
        <v>-20.497682736870459</v>
      </c>
      <c r="I21" s="27">
        <f t="shared" si="5"/>
        <v>-11.3956618787166</v>
      </c>
      <c r="J21" s="28">
        <f t="shared" si="6"/>
        <v>1.436013646679926</v>
      </c>
      <c r="K21" s="27">
        <f t="shared" si="7"/>
        <v>1.8654625576578283</v>
      </c>
      <c r="L21" s="18"/>
    </row>
    <row r="22" spans="1:12">
      <c r="A22" s="16"/>
      <c r="B22" s="11" t="str">
        <f>+'[4]Población Bogotá'!J430</f>
        <v>Pasto</v>
      </c>
      <c r="C22" s="53">
        <f>+'[4]Población Bogotá'!K430</f>
        <v>7.05</v>
      </c>
      <c r="D22" s="53">
        <f>+'[4]Población Bogotá'!L430</f>
        <v>8.0866666666666678</v>
      </c>
      <c r="E22" s="53">
        <f>+'[4]Población Bogotá'!M430</f>
        <v>13.680666666666667</v>
      </c>
      <c r="F22" s="53">
        <f>+'[4]Población Bogotá'!N430</f>
        <v>13.988</v>
      </c>
      <c r="G22" s="54">
        <f>+'[4]Población Bogotá'!O430</f>
        <v>12.714666666666668</v>
      </c>
      <c r="H22" s="28">
        <f t="shared" si="4"/>
        <v>-9.1030407015536987</v>
      </c>
      <c r="I22" s="27">
        <f t="shared" si="5"/>
        <v>2.2464792164124558</v>
      </c>
      <c r="J22" s="28">
        <f t="shared" si="6"/>
        <v>1.3249311726321684</v>
      </c>
      <c r="K22" s="27">
        <f t="shared" si="7"/>
        <v>1.5053993340426739</v>
      </c>
      <c r="L22" s="18"/>
    </row>
    <row r="23" spans="1:12">
      <c r="A23" s="16"/>
      <c r="B23" s="11" t="str">
        <f>+'[4]Población Bogotá'!J431</f>
        <v>Pereira</v>
      </c>
      <c r="C23" s="53">
        <f>+'[4]Población Bogotá'!K431</f>
        <v>5.6103333333333332</v>
      </c>
      <c r="D23" s="53">
        <f>+'[4]Población Bogotá'!L431</f>
        <v>8.1983333333333324</v>
      </c>
      <c r="E23" s="53">
        <f>+'[4]Población Bogotá'!M431</f>
        <v>12.798333333333332</v>
      </c>
      <c r="F23" s="53">
        <f>+'[4]Población Bogotá'!N431</f>
        <v>10.586333333333334</v>
      </c>
      <c r="G23" s="54">
        <f>+'[4]Población Bogotá'!O431</f>
        <v>11.631666666666666</v>
      </c>
      <c r="H23" s="28">
        <f t="shared" si="4"/>
        <v>9.8743663213577193</v>
      </c>
      <c r="I23" s="27">
        <f t="shared" si="5"/>
        <v>-17.283500455788502</v>
      </c>
      <c r="J23" s="28">
        <f t="shared" si="6"/>
        <v>1.2120772144767069</v>
      </c>
      <c r="K23" s="27">
        <f t="shared" si="7"/>
        <v>1.139309347294378</v>
      </c>
      <c r="L23" s="18"/>
    </row>
    <row r="24" spans="1:12">
      <c r="A24" s="16"/>
      <c r="B24" s="11" t="str">
        <f>+'[4]Población Bogotá'!J432</f>
        <v>Neiva</v>
      </c>
      <c r="C24" s="53">
        <f>+'[4]Población Bogotá'!K432</f>
        <v>6.9033333333333324</v>
      </c>
      <c r="D24" s="53">
        <f>+'[4]Población Bogotá'!L432</f>
        <v>6.7130000000000001</v>
      </c>
      <c r="E24" s="53">
        <f>+'[4]Población Bogotá'!M432</f>
        <v>8.1856666666666662</v>
      </c>
      <c r="F24" s="53">
        <f>+'[4]Población Bogotá'!N432</f>
        <v>9.6693333333333342</v>
      </c>
      <c r="G24" s="54">
        <f>+'[4]Población Bogotá'!O432</f>
        <v>8.9749999999999996</v>
      </c>
      <c r="H24" s="28">
        <f t="shared" si="4"/>
        <v>-7.180777716492015</v>
      </c>
      <c r="I24" s="27">
        <f t="shared" si="5"/>
        <v>18.125178156941011</v>
      </c>
      <c r="J24" s="28">
        <f t="shared" si="6"/>
        <v>0.93523940391991212</v>
      </c>
      <c r="K24" s="27">
        <f t="shared" si="7"/>
        <v>1.0406211009891786</v>
      </c>
      <c r="L24" s="18"/>
    </row>
    <row r="25" spans="1:12">
      <c r="A25" s="16"/>
      <c r="B25" s="11" t="str">
        <f>+'[4]Población Bogotá'!J433</f>
        <v>Manizales</v>
      </c>
      <c r="C25" s="53">
        <f>+'[4]Población Bogotá'!K433</f>
        <v>5.3406666666666665</v>
      </c>
      <c r="D25" s="53">
        <f>+'[4]Población Bogotá'!L433</f>
        <v>6.2946666666666671</v>
      </c>
      <c r="E25" s="53">
        <f>+'[4]Población Bogotá'!M433</f>
        <v>8.33</v>
      </c>
      <c r="F25" s="53">
        <f>+'[4]Población Bogotá'!N433</f>
        <v>8.7040000000000006</v>
      </c>
      <c r="G25" s="54">
        <f>+'[4]Población Bogotá'!O433</f>
        <v>8.3350000000000009</v>
      </c>
      <c r="H25" s="28">
        <f t="shared" si="4"/>
        <v>-4.2394301470588207</v>
      </c>
      <c r="I25" s="27">
        <f t="shared" si="5"/>
        <v>4.4897959183673564</v>
      </c>
      <c r="J25" s="28">
        <f t="shared" si="6"/>
        <v>0.86854823751225285</v>
      </c>
      <c r="K25" s="27">
        <f t="shared" si="7"/>
        <v>0.93673118412263623</v>
      </c>
      <c r="L25" s="18"/>
    </row>
    <row r="26" spans="1:12">
      <c r="A26" s="16"/>
      <c r="B26" s="11" t="str">
        <f>+'[4]Población Bogotá'!J434</f>
        <v>Cartagena</v>
      </c>
      <c r="C26" s="53">
        <f>+'[4]Población Bogotá'!K434</f>
        <v>6.3066666666666675</v>
      </c>
      <c r="D26" s="53">
        <f>+'[4]Población Bogotá'!L434</f>
        <v>9.440666666666667</v>
      </c>
      <c r="E26" s="53">
        <f>+'[4]Población Bogotá'!M434</f>
        <v>10.017000000000001</v>
      </c>
      <c r="F26" s="53">
        <f>+'[4]Población Bogotá'!N434</f>
        <v>3.7719999999999998</v>
      </c>
      <c r="G26" s="54">
        <f>+'[4]Población Bogotá'!O434</f>
        <v>6.5723333333333329</v>
      </c>
      <c r="H26" s="28">
        <f t="shared" si="4"/>
        <v>74.240014139271821</v>
      </c>
      <c r="I26" s="27">
        <f t="shared" si="5"/>
        <v>-62.344015174203861</v>
      </c>
      <c r="J26" s="28">
        <f t="shared" si="6"/>
        <v>0.68486965003115718</v>
      </c>
      <c r="K26" s="27">
        <f t="shared" si="7"/>
        <v>0.40594554532520488</v>
      </c>
      <c r="L26" s="18"/>
    </row>
    <row r="27" spans="1:12">
      <c r="A27" s="16"/>
      <c r="B27" s="11" t="str">
        <f>+'[4]Población Bogotá'!J435</f>
        <v>Armenia</v>
      </c>
      <c r="C27" s="53">
        <f>+'[4]Población Bogotá'!K435</f>
        <v>6.8053333333333326</v>
      </c>
      <c r="D27" s="53">
        <f>+'[4]Población Bogotá'!L435</f>
        <v>4.325333333333333</v>
      </c>
      <c r="E27" s="53">
        <f>+'[4]Población Bogotá'!M435</f>
        <v>5.8490000000000002</v>
      </c>
      <c r="F27" s="53">
        <f>+'[4]Población Bogotá'!N435</f>
        <v>5.9029999999999996</v>
      </c>
      <c r="G27" s="54">
        <f>+'[4]Población Bogotá'!O435</f>
        <v>5.1219999999999999</v>
      </c>
      <c r="H27" s="28">
        <f t="shared" si="4"/>
        <v>-13.230560731831265</v>
      </c>
      <c r="I27" s="27">
        <f t="shared" si="5"/>
        <v>0.92323474098134906</v>
      </c>
      <c r="J27" s="28">
        <f t="shared" si="6"/>
        <v>0.53373774115629979</v>
      </c>
      <c r="K27" s="27">
        <f t="shared" si="7"/>
        <v>0.63528540669530342</v>
      </c>
      <c r="L27" s="18"/>
    </row>
    <row r="28" spans="1:12">
      <c r="A28" s="16"/>
      <c r="B28" s="11" t="str">
        <f>+'[4]Población Bogotá'!J436</f>
        <v>Santa Marta</v>
      </c>
      <c r="C28" s="53">
        <f>+'[4]Población Bogotá'!K436</f>
        <v>3.0739999999999998</v>
      </c>
      <c r="D28" s="53">
        <f>+'[4]Población Bogotá'!L436</f>
        <v>5.1696666666666671</v>
      </c>
      <c r="E28" s="53">
        <f>+'[4]Población Bogotá'!M436</f>
        <v>6.6429999999999998</v>
      </c>
      <c r="F28" s="53">
        <f>+'[4]Población Bogotá'!N436</f>
        <v>2.7553333333333332</v>
      </c>
      <c r="G28" s="54">
        <f>+'[4]Población Bogotá'!O436</f>
        <v>4.7389999999999999</v>
      </c>
      <c r="H28" s="28">
        <f t="shared" si="4"/>
        <v>71.993709170094377</v>
      </c>
      <c r="I28" s="27">
        <f t="shared" si="5"/>
        <v>-58.522755783029758</v>
      </c>
      <c r="J28" s="28">
        <f t="shared" si="6"/>
        <v>0.49382724625921604</v>
      </c>
      <c r="K28" s="27">
        <f t="shared" si="7"/>
        <v>0.29653109558661572</v>
      </c>
      <c r="L28" s="18"/>
    </row>
    <row r="29" spans="1:12">
      <c r="A29" s="16"/>
      <c r="B29" s="11" t="str">
        <f>+'[4]Población Bogotá'!J437</f>
        <v>Popayán</v>
      </c>
      <c r="C29" s="53">
        <f>+'[4]Población Bogotá'!K437</f>
        <v>8.4993333333333325</v>
      </c>
      <c r="D29" s="53">
        <f>+'[4]Población Bogotá'!L437</f>
        <v>5.5033333333333339</v>
      </c>
      <c r="E29" s="53">
        <f>+'[4]Población Bogotá'!M437</f>
        <v>6.0996666666666668</v>
      </c>
      <c r="F29" s="53">
        <f>+'[4]Población Bogotá'!N437</f>
        <v>3.9363333333333337</v>
      </c>
      <c r="G29" s="54">
        <f>+'[4]Población Bogotá'!O437</f>
        <v>4.5983333333333336</v>
      </c>
      <c r="H29" s="28">
        <f t="shared" si="4"/>
        <v>16.81768142941824</v>
      </c>
      <c r="I29" s="27">
        <f t="shared" si="5"/>
        <v>-35.466418929996166</v>
      </c>
      <c r="J29" s="28">
        <f t="shared" si="6"/>
        <v>0.47916908364253263</v>
      </c>
      <c r="K29" s="27">
        <f t="shared" si="7"/>
        <v>0.42363122523377034</v>
      </c>
      <c r="L29" s="18"/>
    </row>
    <row r="30" spans="1:12">
      <c r="A30" s="16"/>
      <c r="B30" s="11" t="str">
        <f>+'[4]Población Bogotá'!J438</f>
        <v>Villavicencio</v>
      </c>
      <c r="C30" s="53">
        <f>+'[4]Población Bogotá'!K438</f>
        <v>4.4983333333333331</v>
      </c>
      <c r="D30" s="53">
        <f>+'[4]Población Bogotá'!L438</f>
        <v>2.6850000000000001</v>
      </c>
      <c r="E30" s="53">
        <f>+'[4]Población Bogotá'!M438</f>
        <v>8.2366666666666664</v>
      </c>
      <c r="F30" s="53">
        <f>+'[4]Población Bogotá'!N438</f>
        <v>5.4540000000000006</v>
      </c>
      <c r="G30" s="54">
        <f>+'[4]Población Bogotá'!O438</f>
        <v>4.375</v>
      </c>
      <c r="H30" s="28">
        <f t="shared" si="4"/>
        <v>-19.783645031169794</v>
      </c>
      <c r="I30" s="27">
        <f t="shared" si="5"/>
        <v>-33.783893160663695</v>
      </c>
      <c r="J30" s="28">
        <f t="shared" si="6"/>
        <v>0.45589664536485974</v>
      </c>
      <c r="K30" s="27">
        <f t="shared" si="7"/>
        <v>0.58696368085993322</v>
      </c>
      <c r="L30" s="18"/>
    </row>
    <row r="31" spans="1:12">
      <c r="A31" s="16"/>
      <c r="B31" s="11" t="str">
        <f>+'[4]Población Bogotá'!J439</f>
        <v>Riohacha</v>
      </c>
      <c r="C31" s="53">
        <f>+'[4]Población Bogotá'!K439</f>
        <v>2.7250000000000001</v>
      </c>
      <c r="D31" s="53">
        <f>+'[4]Población Bogotá'!L439</f>
        <v>2.4813333333333332</v>
      </c>
      <c r="E31" s="53">
        <f>+'[4]Población Bogotá'!M439</f>
        <v>3.3030000000000004</v>
      </c>
      <c r="F31" s="53">
        <f>+'[4]Población Bogotá'!N439</f>
        <v>2.2763333333333331</v>
      </c>
      <c r="G31" s="54">
        <f>+'[4]Población Bogotá'!O439</f>
        <v>4.1133333333333333</v>
      </c>
      <c r="H31" s="28">
        <f t="shared" si="4"/>
        <v>80.69995606970275</v>
      </c>
      <c r="I31" s="27">
        <f t="shared" si="5"/>
        <v>-31.082853971137368</v>
      </c>
      <c r="J31" s="28">
        <f t="shared" si="6"/>
        <v>0.42862968409922814</v>
      </c>
      <c r="K31" s="27">
        <f t="shared" si="7"/>
        <v>0.24498074664420505</v>
      </c>
      <c r="L31" s="18"/>
    </row>
    <row r="32" spans="1:12">
      <c r="A32" s="16"/>
      <c r="B32" s="11" t="str">
        <f>+'[4]Población Bogotá'!J440</f>
        <v>Montería</v>
      </c>
      <c r="C32" s="53">
        <f>+'[4]Población Bogotá'!K440</f>
        <v>3.677</v>
      </c>
      <c r="D32" s="53">
        <f>+'[4]Población Bogotá'!L440</f>
        <v>2.802</v>
      </c>
      <c r="E32" s="53">
        <f>+'[4]Población Bogotá'!M440</f>
        <v>3.5016666666666665</v>
      </c>
      <c r="F32" s="53">
        <f>+'[4]Población Bogotá'!N440</f>
        <v>3.534333333333334</v>
      </c>
      <c r="G32" s="54">
        <f>+'[4]Población Bogotá'!O440</f>
        <v>3.9</v>
      </c>
      <c r="H32" s="28">
        <f t="shared" si="4"/>
        <v>10.346128454211057</v>
      </c>
      <c r="I32" s="27">
        <f t="shared" si="5"/>
        <v>0.93288910042839124</v>
      </c>
      <c r="J32" s="28">
        <f t="shared" si="6"/>
        <v>0.40639929529667496</v>
      </c>
      <c r="K32" s="27">
        <f t="shared" si="7"/>
        <v>0.38036767559942986</v>
      </c>
      <c r="L32" s="18"/>
    </row>
    <row r="33" spans="1:15">
      <c r="A33" s="16"/>
      <c r="B33" s="11" t="str">
        <f>+'[4]Población Bogotá'!J441</f>
        <v>Sincelejo</v>
      </c>
      <c r="C33" s="53">
        <f>+'[4]Población Bogotá'!K441</f>
        <v>3.7916666666666665</v>
      </c>
      <c r="D33" s="53">
        <f>+'[4]Población Bogotá'!L441</f>
        <v>3.2490000000000001</v>
      </c>
      <c r="E33" s="53">
        <f>+'[4]Población Bogotá'!M441</f>
        <v>1.5163333333333335</v>
      </c>
      <c r="F33" s="53">
        <f>+'[4]Población Bogotá'!N441</f>
        <v>3.9510000000000001</v>
      </c>
      <c r="G33" s="54">
        <f>+'[4]Población Bogotá'!O441</f>
        <v>3.4510000000000001</v>
      </c>
      <c r="H33" s="28">
        <f t="shared" si="4"/>
        <v>-12.655024044545682</v>
      </c>
      <c r="I33" s="27">
        <f t="shared" si="5"/>
        <v>160.5627610463838</v>
      </c>
      <c r="J33" s="28">
        <f t="shared" si="6"/>
        <v>0.35961127386380132</v>
      </c>
      <c r="K33" s="27">
        <f t="shared" si="7"/>
        <v>0.42520966319721226</v>
      </c>
      <c r="L33" s="18"/>
    </row>
    <row r="34" spans="1:15">
      <c r="A34" s="16"/>
      <c r="B34" s="11" t="str">
        <f>+'[4]Población Bogotá'!J442</f>
        <v>Tunja</v>
      </c>
      <c r="C34" s="53">
        <f>+'[4]Población Bogotá'!K442</f>
        <v>1.5756666666666668</v>
      </c>
      <c r="D34" s="53">
        <f>+'[4]Población Bogotá'!L442</f>
        <v>2.0743333333333331</v>
      </c>
      <c r="E34" s="53">
        <f>+'[4]Población Bogotá'!M442</f>
        <v>1.0266666666666666</v>
      </c>
      <c r="F34" s="53">
        <f>+'[4]Población Bogotá'!N442</f>
        <v>2.8409999999999997</v>
      </c>
      <c r="G34" s="54">
        <f>+'[4]Población Bogotá'!O442</f>
        <v>2.9576666666666669</v>
      </c>
      <c r="H34" s="28">
        <f t="shared" si="4"/>
        <v>4.1065352575384351</v>
      </c>
      <c r="I34" s="27">
        <f t="shared" si="5"/>
        <v>176.72077922077924</v>
      </c>
      <c r="J34" s="28">
        <f t="shared" si="6"/>
        <v>0.30820349975789724</v>
      </c>
      <c r="K34" s="27">
        <f t="shared" si="7"/>
        <v>0.30575060823671979</v>
      </c>
      <c r="L34" s="18"/>
    </row>
    <row r="35" spans="1:15">
      <c r="A35" s="16"/>
      <c r="B35" s="11" t="str">
        <f>+'[4]Población Bogotá'!J443</f>
        <v>Valledupar</v>
      </c>
      <c r="C35" s="53">
        <f>+'[4]Población Bogotá'!K443</f>
        <v>0.94099999999999995</v>
      </c>
      <c r="D35" s="53">
        <f>+'[4]Población Bogotá'!L443</f>
        <v>1.1299999999999999</v>
      </c>
      <c r="E35" s="53">
        <f>+'[4]Población Bogotá'!M443</f>
        <v>1.6736666666666666</v>
      </c>
      <c r="F35" s="53">
        <f>+'[4]Población Bogotá'!N443</f>
        <v>4.9786666666666664</v>
      </c>
      <c r="G35" s="54">
        <f>+'[4]Población Bogotá'!O443</f>
        <v>2.6543333333333332</v>
      </c>
      <c r="H35" s="28">
        <f t="shared" si="4"/>
        <v>-46.685859667916439</v>
      </c>
      <c r="I35" s="27">
        <f t="shared" si="5"/>
        <v>197.47062338179643</v>
      </c>
      <c r="J35" s="28">
        <f t="shared" si="6"/>
        <v>0.27659466567926688</v>
      </c>
      <c r="K35" s="27">
        <f t="shared" si="7"/>
        <v>0.53580794140838284</v>
      </c>
      <c r="L35" s="18"/>
    </row>
    <row r="36" spans="1:15">
      <c r="A36" s="16"/>
      <c r="B36" s="11" t="str">
        <f>+'[4]Población Bogotá'!J444</f>
        <v>Florencia</v>
      </c>
      <c r="C36" s="53">
        <f>+'[4]Población Bogotá'!K444</f>
        <v>1.4020000000000001</v>
      </c>
      <c r="D36" s="53">
        <f>+'[4]Población Bogotá'!L444</f>
        <v>0.77400000000000002</v>
      </c>
      <c r="E36" s="53">
        <f>+'[4]Población Bogotá'!M444</f>
        <v>0.57100000000000006</v>
      </c>
      <c r="F36" s="53">
        <f>+'[4]Población Bogotá'!N444</f>
        <v>0.99799999999999989</v>
      </c>
      <c r="G36" s="54">
        <f>+'[4]Población Bogotá'!O444</f>
        <v>0.76933333333333331</v>
      </c>
      <c r="H36" s="28">
        <f t="shared" si="4"/>
        <v>-22.912491649966594</v>
      </c>
      <c r="I36" s="27">
        <f t="shared" si="5"/>
        <v>74.781085814360736</v>
      </c>
      <c r="J36" s="28">
        <f t="shared" si="6"/>
        <v>8.0168339619207329E-2</v>
      </c>
      <c r="K36" s="27">
        <f t="shared" si="7"/>
        <v>0.10740552869420848</v>
      </c>
      <c r="L36" s="18"/>
    </row>
    <row r="37" spans="1:15">
      <c r="A37" s="16"/>
      <c r="B37" s="11" t="str">
        <f>+'[4]Población Bogotá'!J445</f>
        <v>Quibdó</v>
      </c>
      <c r="C37" s="53">
        <f>+'[4]Población Bogotá'!K445</f>
        <v>0.14699999999999999</v>
      </c>
      <c r="D37" s="53">
        <f>+'[4]Población Bogotá'!L445</f>
        <v>0.29333333333333328</v>
      </c>
      <c r="E37" s="53">
        <f>+'[4]Población Bogotá'!M445</f>
        <v>0.19766666666666666</v>
      </c>
      <c r="F37" s="53">
        <f>+'[4]Población Bogotá'!N445</f>
        <v>0.94899999999999995</v>
      </c>
      <c r="G37" s="54">
        <f>+'[4]Población Bogotá'!O445</f>
        <v>0.69633333333333336</v>
      </c>
      <c r="H37" s="28">
        <f t="shared" si="4"/>
        <v>-26.624517035475936</v>
      </c>
      <c r="I37" s="27">
        <f t="shared" si="5"/>
        <v>380.10118043844858</v>
      </c>
      <c r="J37" s="28">
        <f t="shared" si="6"/>
        <v>7.2561378450833672E-2</v>
      </c>
      <c r="K37" s="27">
        <f t="shared" si="7"/>
        <v>0.10213211095270928</v>
      </c>
      <c r="L37" s="18"/>
    </row>
    <row r="38" spans="1:15">
      <c r="A38" s="16"/>
      <c r="B38" s="11" t="str">
        <f>+'[4]Población Bogotá'!J446</f>
        <v>San Andrés</v>
      </c>
      <c r="C38" s="53">
        <f>+'[4]Población Bogotá'!K446</f>
        <v>0.18833333333333335</v>
      </c>
      <c r="D38" s="53">
        <f>+'[4]Población Bogotá'!L446</f>
        <v>0.46966666666666662</v>
      </c>
      <c r="E38" s="53">
        <f>+'[4]Población Bogotá'!M446</f>
        <v>0.23066666666666666</v>
      </c>
      <c r="F38" s="53">
        <f>+'[4]Población Bogotá'!N446</f>
        <v>0.17200000000000001</v>
      </c>
      <c r="G38" s="54">
        <f>+'[4]Población Bogotá'!O446</f>
        <v>0</v>
      </c>
      <c r="H38" s="131" t="str">
        <f t="shared" si="4"/>
        <v/>
      </c>
      <c r="I38" s="132" t="str">
        <f t="shared" si="5"/>
        <v/>
      </c>
      <c r="J38" s="131" t="str">
        <f t="shared" si="6"/>
        <v/>
      </c>
      <c r="K38" s="132">
        <f t="shared" si="7"/>
        <v>1.8510772480364594E-2</v>
      </c>
      <c r="L38" s="18"/>
      <c r="M38" s="16"/>
    </row>
    <row r="39" spans="1:15" s="11" customFormat="1">
      <c r="A39" s="16"/>
      <c r="C39" s="4"/>
      <c r="D39" s="4"/>
      <c r="E39" s="4"/>
      <c r="F39" s="4"/>
      <c r="G39" s="5"/>
      <c r="H39" s="6" t="str">
        <f t="shared" si="0"/>
        <v/>
      </c>
      <c r="I39" s="8" t="str">
        <f t="shared" ref="I39" si="8">IF(OR(OR(G39=0,F39=0),F39=""),"",(F39/E39-1)*100)</f>
        <v/>
      </c>
      <c r="J39" s="6" t="str">
        <f t="shared" si="1"/>
        <v/>
      </c>
      <c r="K39" s="8" t="str">
        <f t="shared" si="2"/>
        <v/>
      </c>
      <c r="L39" s="18"/>
      <c r="M39" s="16"/>
      <c r="N39" s="60"/>
      <c r="O39" s="60"/>
    </row>
    <row r="40" spans="1:15" ht="14.25" customHeight="1">
      <c r="A40" s="16"/>
      <c r="B40" s="12"/>
      <c r="C40" s="4"/>
      <c r="D40" s="4"/>
      <c r="E40" s="4"/>
      <c r="F40" s="4"/>
      <c r="G40" s="4"/>
      <c r="H40" s="24"/>
      <c r="I40" s="24"/>
      <c r="J40" s="24"/>
      <c r="K40" s="24"/>
      <c r="L40" s="18"/>
      <c r="M40" s="16"/>
    </row>
    <row r="41" spans="1:1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tr">
        <f>IF(G45="","",1)</f>
        <v/>
      </c>
    </row>
    <row r="46" spans="1:1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5">
      <c r="A47" s="16"/>
      <c r="B47" s="67" t="str">
        <f>+Índice!B49</f>
        <v>Fuente: Departamento Administrativo Nacional de Estadística, Gran Encuesta Integrada de Hogares (GEIH) Abril 2012.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5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 published="0" codeName="Hoja31">
    <tabColor rgb="FF53722D"/>
  </sheetPr>
  <dimension ref="A1:O51"/>
  <sheetViews>
    <sheetView zoomScaleNormal="100" zoomScaleSheetLayoutView="100" workbookViewId="0">
      <pane ySplit="11" topLeftCell="A12" activePane="bottomLeft" state="frozen"/>
      <selection activeCell="G19" sqref="G19"/>
      <selection pane="bottomLeft" activeCell="C8" sqref="C8:K8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69" t="s">
        <v>54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61"/>
      <c r="C8" s="167" t="s">
        <v>172</v>
      </c>
      <c r="D8" s="167"/>
      <c r="E8" s="167"/>
      <c r="F8" s="167"/>
      <c r="G8" s="167"/>
      <c r="H8" s="167"/>
      <c r="I8" s="167"/>
      <c r="J8" s="167"/>
      <c r="K8" s="167"/>
      <c r="L8" s="18"/>
    </row>
    <row r="9" spans="1:15">
      <c r="A9" s="16"/>
      <c r="B9" s="10"/>
      <c r="C9" s="90"/>
      <c r="D9" s="90"/>
      <c r="E9" s="90"/>
      <c r="F9" s="90"/>
      <c r="G9" s="90"/>
      <c r="H9" s="10"/>
      <c r="I9" s="10"/>
      <c r="J9" s="10"/>
      <c r="K9" s="10"/>
      <c r="L9" s="18"/>
    </row>
    <row r="10" spans="1:15" ht="15.75" customHeight="1">
      <c r="A10" s="16"/>
      <c r="B10" s="11"/>
      <c r="C10" s="168" t="s">
        <v>1</v>
      </c>
      <c r="D10" s="168"/>
      <c r="E10" s="168"/>
      <c r="F10" s="168"/>
      <c r="G10" s="168"/>
      <c r="H10" s="170" t="s">
        <v>163</v>
      </c>
      <c r="I10" s="170" t="s">
        <v>110</v>
      </c>
      <c r="J10" s="170" t="s">
        <v>164</v>
      </c>
      <c r="K10" s="170" t="s">
        <v>109</v>
      </c>
      <c r="L10" s="18"/>
    </row>
    <row r="11" spans="1:15">
      <c r="A11" s="16"/>
      <c r="B11" s="11"/>
      <c r="C11" s="156">
        <f>+'Población total'!C11</f>
        <v>2008</v>
      </c>
      <c r="D11" s="156">
        <f>+'Población total'!D11</f>
        <v>2009</v>
      </c>
      <c r="E11" s="156">
        <f>+'Población total'!E11</f>
        <v>2010</v>
      </c>
      <c r="F11" s="156">
        <f>+'Población total'!F11</f>
        <v>2011</v>
      </c>
      <c r="G11" s="156">
        <f>+'Población total'!G11</f>
        <v>2012</v>
      </c>
      <c r="H11" s="170"/>
      <c r="I11" s="170"/>
      <c r="J11" s="170"/>
      <c r="K11" s="170"/>
      <c r="L11" s="18"/>
      <c r="O11" s="76"/>
    </row>
    <row r="12" spans="1:15" ht="12" customHeight="1">
      <c r="A12" s="16"/>
      <c r="B12" s="11"/>
      <c r="C12" s="90"/>
      <c r="D12" s="90"/>
      <c r="E12" s="90"/>
      <c r="F12" s="90"/>
      <c r="G12" s="90"/>
      <c r="H12" s="90"/>
      <c r="I12" s="90"/>
      <c r="J12" s="90"/>
      <c r="K12" s="90"/>
      <c r="L12" s="18"/>
    </row>
    <row r="13" spans="1:15">
      <c r="A13" s="16"/>
      <c r="B13" s="12" t="str">
        <f>+'[4]Población Bogotá'!J454</f>
        <v>Colombia</v>
      </c>
      <c r="C13" s="26">
        <f>+'[4]Población Bogotá'!K454</f>
        <v>1135.7169999999999</v>
      </c>
      <c r="D13" s="26">
        <f>+'[4]Población Bogotá'!L454</f>
        <v>1064.6503333333333</v>
      </c>
      <c r="E13" s="26">
        <f>+'[4]Población Bogotá'!M454</f>
        <v>1423.0923333333333</v>
      </c>
      <c r="F13" s="26">
        <f>+'[4]Población Bogotá'!N454</f>
        <v>1461.2243333333333</v>
      </c>
      <c r="G13" s="26">
        <f>+'[4]Población Bogotá'!O454</f>
        <v>1447.0546666666669</v>
      </c>
      <c r="H13" s="28">
        <f t="shared" ref="H13" si="0">IF(OR(OR(G13=0,F13=0),G13=""),"",(G13/F13-1)*100)</f>
        <v>-0.96971192878664292</v>
      </c>
      <c r="I13" s="27">
        <f>IF(OR(OR(G13=0,F13=0),F13=""),"",(F13/E13-1)*100)</f>
        <v>2.6795169299157706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3</v>
      </c>
      <c r="C14" s="25">
        <f>C13-SUM(C15:C38)</f>
        <v>386.12633333333304</v>
      </c>
      <c r="D14" s="25">
        <f>D13-SUM(D15:D38)</f>
        <v>343.41633333333334</v>
      </c>
      <c r="E14" s="25">
        <f>E13-SUM(E15:E38)</f>
        <v>487.09266666666656</v>
      </c>
      <c r="F14" s="25">
        <f>F13-SUM(F15:F38)</f>
        <v>533.12933333333331</v>
      </c>
      <c r="G14" s="26">
        <f>G13-SUM(G15:G38)</f>
        <v>538.88533333333339</v>
      </c>
      <c r="H14" s="28">
        <f t="shared" ref="H14:H38" si="3">IF(OR(OR(G14=0,F14=0),G14=""),"",(G14/F14-1)*100)</f>
        <v>1.0796629710864591</v>
      </c>
      <c r="I14" s="27">
        <f t="shared" ref="I14:I38" si="4">IF(OR(OR(G14=0,F14=0),F14=""),"",(F14/E14-1)*100)</f>
        <v>9.4513159029288261</v>
      </c>
      <c r="J14" s="28">
        <f t="shared" ref="J14:J38" si="5">IF(G14=0,"",G14/$G$13*100)</f>
        <v>37.240150337559236</v>
      </c>
      <c r="K14" s="27">
        <f t="shared" ref="K14:K38" si="6">IF(F14=0,"",F14/$F$13*100)</f>
        <v>36.485111914141406</v>
      </c>
      <c r="L14" s="18"/>
    </row>
    <row r="15" spans="1:15">
      <c r="A15" s="16"/>
      <c r="B15" s="12" t="str">
        <f>+'[4]Población Bogotá'!J455</f>
        <v>Bogotá</v>
      </c>
      <c r="C15" s="99">
        <f>+'[4]Población Bogotá'!K455</f>
        <v>349.56766666666664</v>
      </c>
      <c r="D15" s="99">
        <f>+'[4]Población Bogotá'!L455</f>
        <v>271.58066666666667</v>
      </c>
      <c r="E15" s="99">
        <f>+'[4]Población Bogotá'!M455</f>
        <v>374.21866666666671</v>
      </c>
      <c r="F15" s="99">
        <f>+'[4]Población Bogotá'!N455</f>
        <v>388.82</v>
      </c>
      <c r="G15" s="99">
        <f>+'[4]Población Bogotá'!O455</f>
        <v>346.44633333333331</v>
      </c>
      <c r="H15" s="48">
        <f t="shared" si="3"/>
        <v>-10.898016220016116</v>
      </c>
      <c r="I15" s="34">
        <f t="shared" si="4"/>
        <v>3.9018185445942377</v>
      </c>
      <c r="J15" s="48">
        <f t="shared" si="5"/>
        <v>23.941482054121884</v>
      </c>
      <c r="K15" s="34">
        <f t="shared" si="6"/>
        <v>26.609192793349322</v>
      </c>
      <c r="L15" s="18"/>
      <c r="N15" s="23" t="s">
        <v>2</v>
      </c>
      <c r="O15" s="32">
        <f>J15</f>
        <v>23.941482054121884</v>
      </c>
    </row>
    <row r="16" spans="1:15">
      <c r="A16" s="16"/>
      <c r="B16" s="11" t="str">
        <f>+'[4]Población Bogotá'!J456</f>
        <v>Medellín</v>
      </c>
      <c r="C16" s="53">
        <f>+'[4]Población Bogotá'!K456</f>
        <v>86.353999999999999</v>
      </c>
      <c r="D16" s="53">
        <f>+'[4]Población Bogotá'!L456</f>
        <v>119.54533333333335</v>
      </c>
      <c r="E16" s="53">
        <f>+'[4]Población Bogotá'!M456</f>
        <v>127.93599999999999</v>
      </c>
      <c r="F16" s="53">
        <f>+'[4]Población Bogotá'!N456</f>
        <v>121.56733333333334</v>
      </c>
      <c r="G16" s="54">
        <f>+'[4]Población Bogotá'!O456</f>
        <v>134.46766666666667</v>
      </c>
      <c r="H16" s="28">
        <f t="shared" si="3"/>
        <v>10.611677479147353</v>
      </c>
      <c r="I16" s="27">
        <f t="shared" si="4"/>
        <v>-4.9780098382524507</v>
      </c>
      <c r="J16" s="28">
        <f t="shared" si="5"/>
        <v>9.2925077237349232</v>
      </c>
      <c r="K16" s="27">
        <f t="shared" si="6"/>
        <v>8.3195530323543743</v>
      </c>
      <c r="L16" s="18"/>
      <c r="N16" s="23" t="s">
        <v>12</v>
      </c>
      <c r="O16" s="32">
        <f>100-O15</f>
        <v>76.058517945878123</v>
      </c>
    </row>
    <row r="17" spans="1:12">
      <c r="A17" s="16"/>
      <c r="B17" s="11" t="str">
        <f>+'[4]Población Bogotá'!J457</f>
        <v>Cali</v>
      </c>
      <c r="C17" s="53">
        <f>+'[4]Población Bogotá'!K457</f>
        <v>75.400333333333336</v>
      </c>
      <c r="D17" s="53">
        <f>+'[4]Población Bogotá'!L457</f>
        <v>97.551666666666677</v>
      </c>
      <c r="E17" s="53">
        <f>+'[4]Población Bogotá'!M457</f>
        <v>126.57733333333333</v>
      </c>
      <c r="F17" s="53">
        <f>+'[4]Población Bogotá'!N457</f>
        <v>83.269666666666652</v>
      </c>
      <c r="G17" s="54">
        <f>+'[4]Población Bogotá'!O457</f>
        <v>84.221333333333334</v>
      </c>
      <c r="H17" s="28">
        <f t="shared" si="3"/>
        <v>1.142873155090518</v>
      </c>
      <c r="I17" s="27">
        <f t="shared" si="4"/>
        <v>-34.214393308965271</v>
      </c>
      <c r="J17" s="28">
        <f t="shared" si="5"/>
        <v>5.8201901609798661</v>
      </c>
      <c r="K17" s="27">
        <f t="shared" si="6"/>
        <v>5.6986230496663399</v>
      </c>
      <c r="L17" s="18"/>
    </row>
    <row r="18" spans="1:12">
      <c r="A18" s="16"/>
      <c r="B18" s="11" t="str">
        <f>+'[4]Población Bogotá'!J458</f>
        <v>Barranquilla</v>
      </c>
      <c r="C18" s="53">
        <f>+'[4]Población Bogotá'!K458</f>
        <v>33.735999999999997</v>
      </c>
      <c r="D18" s="53">
        <f>+'[4]Población Bogotá'!L458</f>
        <v>26.728666666666669</v>
      </c>
      <c r="E18" s="53">
        <f>+'[4]Población Bogotá'!M458</f>
        <v>45.702333333333335</v>
      </c>
      <c r="F18" s="53">
        <f>+'[4]Población Bogotá'!N458</f>
        <v>56.850666666666662</v>
      </c>
      <c r="G18" s="54">
        <f>+'[4]Población Bogotá'!O458</f>
        <v>76.082666666666668</v>
      </c>
      <c r="H18" s="28">
        <f t="shared" si="3"/>
        <v>33.828978845161608</v>
      </c>
      <c r="I18" s="27">
        <f t="shared" si="4"/>
        <v>24.39335701313572</v>
      </c>
      <c r="J18" s="28">
        <f t="shared" si="5"/>
        <v>5.2577603610460235</v>
      </c>
      <c r="K18" s="27">
        <f t="shared" si="6"/>
        <v>3.8906186661276965</v>
      </c>
      <c r="L18" s="18"/>
    </row>
    <row r="19" spans="1:12">
      <c r="A19" s="16"/>
      <c r="B19" s="11" t="str">
        <f>+'[4]Población Bogotá'!J459</f>
        <v>Bucaramanga</v>
      </c>
      <c r="C19" s="53">
        <f>+'[4]Población Bogotá'!K459</f>
        <v>14.082000000000001</v>
      </c>
      <c r="D19" s="53">
        <f>+'[4]Población Bogotá'!L459</f>
        <v>35.358666666666672</v>
      </c>
      <c r="E19" s="53">
        <f>+'[4]Población Bogotá'!M459</f>
        <v>58.730666666666671</v>
      </c>
      <c r="F19" s="53">
        <f>+'[4]Población Bogotá'!N459</f>
        <v>46.06733333333333</v>
      </c>
      <c r="G19" s="54">
        <f>+'[4]Población Bogotá'!O459</f>
        <v>40.996666666666663</v>
      </c>
      <c r="H19" s="28">
        <f t="shared" si="3"/>
        <v>-11.007076598023191</v>
      </c>
      <c r="I19" s="27">
        <f t="shared" si="4"/>
        <v>-21.561705412277533</v>
      </c>
      <c r="J19" s="28">
        <f t="shared" si="5"/>
        <v>2.8331111195061962</v>
      </c>
      <c r="K19" s="27">
        <f t="shared" si="6"/>
        <v>3.1526530377607997</v>
      </c>
      <c r="L19" s="18"/>
    </row>
    <row r="20" spans="1:12">
      <c r="A20" s="16"/>
      <c r="B20" s="11" t="str">
        <f>+'[4]Población Bogotá'!J460</f>
        <v>Cúcuta</v>
      </c>
      <c r="C20" s="53">
        <f>+'[4]Población Bogotá'!K460</f>
        <v>18.081</v>
      </c>
      <c r="D20" s="53">
        <f>+'[4]Población Bogotá'!L460</f>
        <v>19.236999999999998</v>
      </c>
      <c r="E20" s="53">
        <f>+'[4]Población Bogotá'!M460</f>
        <v>25.557333333333332</v>
      </c>
      <c r="F20" s="53">
        <f>+'[4]Población Bogotá'!N460</f>
        <v>32.401000000000003</v>
      </c>
      <c r="G20" s="54">
        <f>+'[4]Población Bogotá'!O460</f>
        <v>32.866666666666667</v>
      </c>
      <c r="H20" s="28">
        <f t="shared" si="3"/>
        <v>1.4371984403773519</v>
      </c>
      <c r="I20" s="27">
        <f t="shared" si="4"/>
        <v>26.777702420701189</v>
      </c>
      <c r="J20" s="28">
        <f t="shared" si="5"/>
        <v>2.271280237281982</v>
      </c>
      <c r="K20" s="27">
        <f t="shared" si="6"/>
        <v>2.2173871089380985</v>
      </c>
      <c r="L20" s="18"/>
    </row>
    <row r="21" spans="1:12">
      <c r="A21" s="16"/>
      <c r="B21" s="11" t="str">
        <f>+'[4]Población Bogotá'!J461</f>
        <v>Ibagué</v>
      </c>
      <c r="C21" s="53">
        <f>+'[4]Población Bogotá'!K461</f>
        <v>32.836333333333329</v>
      </c>
      <c r="D21" s="53">
        <f>+'[4]Población Bogotá'!L461</f>
        <v>16.984999999999999</v>
      </c>
      <c r="E21" s="53">
        <f>+'[4]Población Bogotá'!M461</f>
        <v>20.062333333333331</v>
      </c>
      <c r="F21" s="53">
        <f>+'[4]Población Bogotá'!N461</f>
        <v>26.799666666666667</v>
      </c>
      <c r="G21" s="54">
        <f>+'[4]Población Bogotá'!O461</f>
        <v>26.044666666666668</v>
      </c>
      <c r="H21" s="28">
        <f t="shared" si="3"/>
        <v>-2.8171992188957495</v>
      </c>
      <c r="I21" s="27">
        <f t="shared" si="4"/>
        <v>33.582002758070686</v>
      </c>
      <c r="J21" s="28">
        <f t="shared" si="5"/>
        <v>1.7998398586185638</v>
      </c>
      <c r="K21" s="27">
        <f t="shared" si="6"/>
        <v>1.8340555967564187</v>
      </c>
      <c r="L21" s="18"/>
    </row>
    <row r="22" spans="1:12">
      <c r="A22" s="16"/>
      <c r="B22" s="11" t="str">
        <f>+'[4]Población Bogotá'!J462</f>
        <v>Neiva</v>
      </c>
      <c r="C22" s="53">
        <f>+'[4]Población Bogotá'!K462</f>
        <v>12.720333333333334</v>
      </c>
      <c r="D22" s="53">
        <f>+'[4]Población Bogotá'!L462</f>
        <v>15.758666666666665</v>
      </c>
      <c r="E22" s="53">
        <f>+'[4]Población Bogotá'!M462</f>
        <v>18.108333333333334</v>
      </c>
      <c r="F22" s="53">
        <f>+'[4]Población Bogotá'!N462</f>
        <v>16.65366666666667</v>
      </c>
      <c r="G22" s="54">
        <f>+'[4]Población Bogotá'!O462</f>
        <v>17.177</v>
      </c>
      <c r="H22" s="28">
        <f t="shared" si="3"/>
        <v>3.1424511118672394</v>
      </c>
      <c r="I22" s="27">
        <f t="shared" si="4"/>
        <v>-8.0331339162448057</v>
      </c>
      <c r="J22" s="28">
        <f t="shared" si="5"/>
        <v>1.1870318651863876</v>
      </c>
      <c r="K22" s="27">
        <f t="shared" si="6"/>
        <v>1.1397063603968638</v>
      </c>
      <c r="L22" s="18"/>
    </row>
    <row r="23" spans="1:12">
      <c r="A23" s="16"/>
      <c r="B23" s="11" t="str">
        <f>+'[4]Población Bogotá'!J463</f>
        <v>Pasto</v>
      </c>
      <c r="C23" s="53">
        <f>+'[4]Población Bogotá'!K463</f>
        <v>9.0510000000000002</v>
      </c>
      <c r="D23" s="53">
        <f>+'[4]Población Bogotá'!L463</f>
        <v>8.3146666666666675</v>
      </c>
      <c r="E23" s="53">
        <f>+'[4]Población Bogotá'!M463</f>
        <v>15.073333333333332</v>
      </c>
      <c r="F23" s="53">
        <f>+'[4]Población Bogotá'!N463</f>
        <v>13.920666666666667</v>
      </c>
      <c r="G23" s="54">
        <f>+'[4]Población Bogotá'!O463</f>
        <v>16.137333333333331</v>
      </c>
      <c r="H23" s="28">
        <f t="shared" si="3"/>
        <v>15.923566878980866</v>
      </c>
      <c r="I23" s="27">
        <f t="shared" si="4"/>
        <v>-7.6470588235293953</v>
      </c>
      <c r="J23" s="28">
        <f t="shared" si="5"/>
        <v>1.1151847753275386</v>
      </c>
      <c r="K23" s="27">
        <f t="shared" si="6"/>
        <v>0.95267142416872796</v>
      </c>
      <c r="L23" s="18"/>
    </row>
    <row r="24" spans="1:12">
      <c r="A24" s="16"/>
      <c r="B24" s="11" t="str">
        <f>+'[4]Población Bogotá'!J464</f>
        <v>Cartagena</v>
      </c>
      <c r="C24" s="53">
        <f>+'[4]Población Bogotá'!K464</f>
        <v>18.796666666666667</v>
      </c>
      <c r="D24" s="53">
        <f>+'[4]Población Bogotá'!L464</f>
        <v>16.950666666666667</v>
      </c>
      <c r="E24" s="53">
        <f>+'[4]Población Bogotá'!M464</f>
        <v>13.722999999999999</v>
      </c>
      <c r="F24" s="53">
        <f>+'[4]Población Bogotá'!N464</f>
        <v>17.616333333333333</v>
      </c>
      <c r="G24" s="54">
        <f>+'[4]Población Bogotá'!O464</f>
        <v>16.119666666666667</v>
      </c>
      <c r="H24" s="28">
        <f t="shared" si="3"/>
        <v>-8.4959034229597492</v>
      </c>
      <c r="I24" s="27">
        <f t="shared" si="4"/>
        <v>28.370861570599249</v>
      </c>
      <c r="J24" s="28">
        <f t="shared" si="5"/>
        <v>1.1139639046117584</v>
      </c>
      <c r="K24" s="27">
        <f t="shared" si="6"/>
        <v>1.2055871868179948</v>
      </c>
      <c r="L24" s="18"/>
    </row>
    <row r="25" spans="1:12">
      <c r="A25" s="16"/>
      <c r="B25" s="11" t="str">
        <f>+'[4]Población Bogotá'!J465</f>
        <v>Manizales</v>
      </c>
      <c r="C25" s="53">
        <f>+'[4]Población Bogotá'!K465</f>
        <v>10.489666666666666</v>
      </c>
      <c r="D25" s="53">
        <f>+'[4]Población Bogotá'!L465</f>
        <v>10.045999999999999</v>
      </c>
      <c r="E25" s="53">
        <f>+'[4]Población Bogotá'!M465</f>
        <v>16.454999999999998</v>
      </c>
      <c r="F25" s="53">
        <f>+'[4]Población Bogotá'!N465</f>
        <v>14.913666666666666</v>
      </c>
      <c r="G25" s="54">
        <f>+'[4]Población Bogotá'!O465</f>
        <v>13.856</v>
      </c>
      <c r="H25" s="28">
        <f t="shared" si="3"/>
        <v>-7.0919291030598348</v>
      </c>
      <c r="I25" s="27">
        <f t="shared" si="4"/>
        <v>-9.3669603970424333</v>
      </c>
      <c r="J25" s="28">
        <f t="shared" si="5"/>
        <v>0.95753120591620111</v>
      </c>
      <c r="K25" s="27">
        <f t="shared" si="6"/>
        <v>1.020628135355899</v>
      </c>
      <c r="L25" s="18"/>
    </row>
    <row r="26" spans="1:12">
      <c r="A26" s="16"/>
      <c r="B26" s="11" t="str">
        <f>+'[4]Población Bogotá'!J466</f>
        <v>Valledupar</v>
      </c>
      <c r="C26" s="53">
        <f>+'[4]Población Bogotá'!K466</f>
        <v>10.581000000000001</v>
      </c>
      <c r="D26" s="53">
        <f>+'[4]Población Bogotá'!L466</f>
        <v>9.9066666666666663</v>
      </c>
      <c r="E26" s="53">
        <f>+'[4]Población Bogotá'!M466</f>
        <v>13.676000000000002</v>
      </c>
      <c r="F26" s="53">
        <f>+'[4]Población Bogotá'!N466</f>
        <v>16.342000000000002</v>
      </c>
      <c r="G26" s="54">
        <f>+'[4]Población Bogotá'!O466</f>
        <v>13.463666666666667</v>
      </c>
      <c r="H26" s="28">
        <f t="shared" si="3"/>
        <v>-17.613103251336039</v>
      </c>
      <c r="I26" s="27">
        <f t="shared" si="4"/>
        <v>19.494004094764563</v>
      </c>
      <c r="J26" s="28">
        <f t="shared" si="5"/>
        <v>0.93041866190726707</v>
      </c>
      <c r="K26" s="27">
        <f t="shared" si="6"/>
        <v>1.1183772147238176</v>
      </c>
      <c r="L26" s="18"/>
    </row>
    <row r="27" spans="1:12">
      <c r="A27" s="16"/>
      <c r="B27" s="11" t="str">
        <f>+'[4]Población Bogotá'!J467</f>
        <v>Armenia</v>
      </c>
      <c r="C27" s="53">
        <f>+'[4]Población Bogotá'!K467</f>
        <v>4.956666666666667</v>
      </c>
      <c r="D27" s="53">
        <f>+'[4]Población Bogotá'!L467</f>
        <v>4.1183333333333332</v>
      </c>
      <c r="E27" s="53">
        <f>+'[4]Población Bogotá'!M467</f>
        <v>10.074666666666666</v>
      </c>
      <c r="F27" s="53">
        <f>+'[4]Población Bogotá'!N467</f>
        <v>16.217333333333332</v>
      </c>
      <c r="G27" s="54">
        <f>+'[4]Población Bogotá'!O467</f>
        <v>13.244666666666667</v>
      </c>
      <c r="H27" s="28">
        <f t="shared" si="3"/>
        <v>-18.330181698594082</v>
      </c>
      <c r="I27" s="27">
        <f t="shared" si="4"/>
        <v>60.971413446267889</v>
      </c>
      <c r="J27" s="28">
        <f t="shared" si="5"/>
        <v>0.91528447209089525</v>
      </c>
      <c r="K27" s="27">
        <f t="shared" si="6"/>
        <v>1.1098455564545986</v>
      </c>
      <c r="L27" s="18"/>
    </row>
    <row r="28" spans="1:12">
      <c r="A28" s="16"/>
      <c r="B28" s="11" t="str">
        <f>+'[4]Población Bogotá'!J468</f>
        <v>Villavicencio</v>
      </c>
      <c r="C28" s="53">
        <f>+'[4]Población Bogotá'!K468</f>
        <v>10.500666666666667</v>
      </c>
      <c r="D28" s="53">
        <f>+'[4]Población Bogotá'!L468</f>
        <v>16.57</v>
      </c>
      <c r="E28" s="53">
        <f>+'[4]Población Bogotá'!M468</f>
        <v>17.572666666666667</v>
      </c>
      <c r="F28" s="53">
        <f>+'[4]Población Bogotá'!N468</f>
        <v>14.056333333333333</v>
      </c>
      <c r="G28" s="54">
        <f>+'[4]Población Bogotá'!O468</f>
        <v>13.219666666666667</v>
      </c>
      <c r="H28" s="28">
        <f t="shared" si="3"/>
        <v>-5.9522397970072749</v>
      </c>
      <c r="I28" s="27">
        <f t="shared" si="4"/>
        <v>-20.010243180697294</v>
      </c>
      <c r="J28" s="28">
        <f t="shared" si="5"/>
        <v>0.91355682485158352</v>
      </c>
      <c r="K28" s="27">
        <f t="shared" si="6"/>
        <v>0.96195587581464204</v>
      </c>
      <c r="L28" s="18"/>
    </row>
    <row r="29" spans="1:12">
      <c r="A29" s="16"/>
      <c r="B29" s="11" t="str">
        <f>+'[4]Población Bogotá'!J469</f>
        <v>Sincelejo</v>
      </c>
      <c r="C29" s="53">
        <f>+'[4]Población Bogotá'!K469</f>
        <v>8.7436666666666678</v>
      </c>
      <c r="D29" s="53">
        <f>+'[4]Población Bogotá'!L469</f>
        <v>6.8609999999999998</v>
      </c>
      <c r="E29" s="53">
        <f>+'[4]Población Bogotá'!M469</f>
        <v>4.605666666666667</v>
      </c>
      <c r="F29" s="53">
        <f>+'[4]Población Bogotá'!N469</f>
        <v>10.339333333333334</v>
      </c>
      <c r="G29" s="54">
        <f>+'[4]Población Bogotá'!O469</f>
        <v>11.083666666666666</v>
      </c>
      <c r="H29" s="28">
        <f t="shared" si="3"/>
        <v>7.1990457153910503</v>
      </c>
      <c r="I29" s="27">
        <f t="shared" si="4"/>
        <v>124.49156835782009</v>
      </c>
      <c r="J29" s="28">
        <f t="shared" si="5"/>
        <v>0.76594664472477869</v>
      </c>
      <c r="K29" s="27">
        <f t="shared" si="6"/>
        <v>0.7075801502529957</v>
      </c>
      <c r="L29" s="18"/>
    </row>
    <row r="30" spans="1:12">
      <c r="A30" s="16"/>
      <c r="B30" s="11" t="str">
        <f>+'[4]Población Bogotá'!J470</f>
        <v>Santa Marta</v>
      </c>
      <c r="C30" s="53">
        <f>+'[4]Población Bogotá'!K470</f>
        <v>6.9769999999999994</v>
      </c>
      <c r="D30" s="53">
        <f>+'[4]Población Bogotá'!L470</f>
        <v>11.220333333333334</v>
      </c>
      <c r="E30" s="53">
        <f>+'[4]Población Bogotá'!M470</f>
        <v>8.1973333333333329</v>
      </c>
      <c r="F30" s="53">
        <f>+'[4]Población Bogotá'!N470</f>
        <v>5.5916666666666659</v>
      </c>
      <c r="G30" s="54">
        <f>+'[4]Población Bogotá'!O470</f>
        <v>10.962333333333333</v>
      </c>
      <c r="H30" s="28">
        <f t="shared" si="3"/>
        <v>96.047690014903168</v>
      </c>
      <c r="I30" s="27">
        <f t="shared" si="4"/>
        <v>-31.786759921925835</v>
      </c>
      <c r="J30" s="28">
        <f t="shared" si="5"/>
        <v>0.75756179678998525</v>
      </c>
      <c r="K30" s="27">
        <f t="shared" si="6"/>
        <v>0.38266996648700757</v>
      </c>
      <c r="L30" s="18"/>
    </row>
    <row r="31" spans="1:12">
      <c r="A31" s="16"/>
      <c r="B31" s="11" t="str">
        <f>+'[4]Población Bogotá'!J471</f>
        <v>Pereira</v>
      </c>
      <c r="C31" s="53">
        <f>+'[4]Población Bogotá'!K471</f>
        <v>16.816666666666666</v>
      </c>
      <c r="D31" s="53">
        <f>+'[4]Población Bogotá'!L471</f>
        <v>8.0170000000000012</v>
      </c>
      <c r="E31" s="53">
        <f>+'[4]Población Bogotá'!M471</f>
        <v>7.5923333333333334</v>
      </c>
      <c r="F31" s="53">
        <f>+'[4]Población Bogotá'!N471</f>
        <v>12.287333333333331</v>
      </c>
      <c r="G31" s="54">
        <f>+'[4]Población Bogotá'!O471</f>
        <v>9.9830000000000005</v>
      </c>
      <c r="H31" s="28">
        <f t="shared" si="3"/>
        <v>-18.753730128587687</v>
      </c>
      <c r="I31" s="27">
        <f t="shared" si="4"/>
        <v>61.838696931114676</v>
      </c>
      <c r="J31" s="28">
        <f t="shared" si="5"/>
        <v>0.68988409560200903</v>
      </c>
      <c r="K31" s="27">
        <f t="shared" si="6"/>
        <v>0.84089301368966141</v>
      </c>
      <c r="L31" s="18"/>
    </row>
    <row r="32" spans="1:12">
      <c r="A32" s="16"/>
      <c r="B32" s="11" t="str">
        <f>+'[4]Población Bogotá'!J472</f>
        <v>Popayán</v>
      </c>
      <c r="C32" s="53">
        <f>+'[4]Población Bogotá'!K472</f>
        <v>11.599333333333334</v>
      </c>
      <c r="D32" s="53">
        <f>+'[4]Población Bogotá'!L472</f>
        <v>7.3283333333333331</v>
      </c>
      <c r="E32" s="53">
        <f>+'[4]Población Bogotá'!M472</f>
        <v>12.705666666666668</v>
      </c>
      <c r="F32" s="53">
        <f>+'[4]Población Bogotá'!N472</f>
        <v>9.3803333333333327</v>
      </c>
      <c r="G32" s="54">
        <f>+'[4]Población Bogotá'!O472</f>
        <v>8.8060000000000009</v>
      </c>
      <c r="H32" s="28">
        <f t="shared" si="3"/>
        <v>-6.122739063999127</v>
      </c>
      <c r="I32" s="27">
        <f t="shared" si="4"/>
        <v>-26.172049216884862</v>
      </c>
      <c r="J32" s="28">
        <f t="shared" si="5"/>
        <v>0.60854646357520692</v>
      </c>
      <c r="K32" s="27">
        <f t="shared" si="6"/>
        <v>0.64195025495742941</v>
      </c>
      <c r="L32" s="18"/>
    </row>
    <row r="33" spans="1:14">
      <c r="A33" s="16"/>
      <c r="B33" s="11" t="str">
        <f>+'[4]Población Bogotá'!J473</f>
        <v>Riohacha</v>
      </c>
      <c r="C33" s="53">
        <f>+'[4]Población Bogotá'!K473</f>
        <v>5.8049999999999997</v>
      </c>
      <c r="D33" s="53">
        <f>+'[4]Población Bogotá'!L473</f>
        <v>5.3693333333333335</v>
      </c>
      <c r="E33" s="53">
        <f>+'[4]Población Bogotá'!M473</f>
        <v>8.3963333333333328</v>
      </c>
      <c r="F33" s="53">
        <f>+'[4]Población Bogotá'!N473</f>
        <v>6.3363333333333332</v>
      </c>
      <c r="G33" s="54">
        <f>+'[4]Población Bogotá'!O473</f>
        <v>7</v>
      </c>
      <c r="H33" s="28">
        <f t="shared" si="3"/>
        <v>10.473986006628433</v>
      </c>
      <c r="I33" s="27">
        <f t="shared" si="4"/>
        <v>-24.534519036087175</v>
      </c>
      <c r="J33" s="28">
        <f t="shared" si="5"/>
        <v>0.4837412270073187</v>
      </c>
      <c r="K33" s="27">
        <f t="shared" si="6"/>
        <v>0.43363179689725939</v>
      </c>
      <c r="L33" s="18"/>
    </row>
    <row r="34" spans="1:14">
      <c r="A34" s="16"/>
      <c r="B34" s="11" t="str">
        <f>+'[4]Población Bogotá'!J474</f>
        <v>Tunja</v>
      </c>
      <c r="C34" s="53">
        <f>+'[4]Población Bogotá'!K474</f>
        <v>3.4259999999999997</v>
      </c>
      <c r="D34" s="53">
        <f>+'[4]Población Bogotá'!L474</f>
        <v>5.3596666666666666</v>
      </c>
      <c r="E34" s="53">
        <f>+'[4]Población Bogotá'!M474</f>
        <v>2.9090000000000003</v>
      </c>
      <c r="F34" s="53">
        <f>+'[4]Población Bogotá'!N474</f>
        <v>6.94</v>
      </c>
      <c r="G34" s="54">
        <f>+'[4]Población Bogotá'!O474</f>
        <v>6.5116666666666667</v>
      </c>
      <c r="H34" s="28">
        <f t="shared" si="3"/>
        <v>-6.1719500480307392</v>
      </c>
      <c r="I34" s="27">
        <f t="shared" si="4"/>
        <v>138.56995531110346</v>
      </c>
      <c r="J34" s="28">
        <f t="shared" si="5"/>
        <v>0.44999451759942721</v>
      </c>
      <c r="K34" s="27">
        <f t="shared" si="6"/>
        <v>0.47494418493350216</v>
      </c>
      <c r="L34" s="18"/>
    </row>
    <row r="35" spans="1:14">
      <c r="A35" s="16"/>
      <c r="B35" s="11" t="str">
        <f>+'[4]Población Bogotá'!J475</f>
        <v>Montería</v>
      </c>
      <c r="C35" s="53">
        <f>+'[4]Población Bogotá'!K475</f>
        <v>6.3523333333333332</v>
      </c>
      <c r="D35" s="53">
        <f>+'[4]Población Bogotá'!L475</f>
        <v>4.24</v>
      </c>
      <c r="E35" s="53">
        <f>+'[4]Población Bogotá'!M475</f>
        <v>4.9013333333333335</v>
      </c>
      <c r="F35" s="53">
        <f>+'[4]Población Bogotá'!N475</f>
        <v>8.0323333333333338</v>
      </c>
      <c r="G35" s="54">
        <f>+'[4]Población Bogotá'!O475</f>
        <v>5.7413333333333334</v>
      </c>
      <c r="H35" s="28">
        <f t="shared" si="3"/>
        <v>-28.522222683321573</v>
      </c>
      <c r="I35" s="27">
        <f t="shared" si="4"/>
        <v>63.880576713819373</v>
      </c>
      <c r="J35" s="28">
        <f t="shared" si="5"/>
        <v>0.39675994733209802</v>
      </c>
      <c r="K35" s="27">
        <f t="shared" si="6"/>
        <v>0.5496988484314409</v>
      </c>
      <c r="L35" s="18"/>
    </row>
    <row r="36" spans="1:14">
      <c r="A36" s="16"/>
      <c r="B36" s="11" t="str">
        <f>+'[4]Población Bogotá'!J476</f>
        <v>Quibdó</v>
      </c>
      <c r="C36" s="53">
        <f>+'[4]Población Bogotá'!K476</f>
        <v>0.5046666666666666</v>
      </c>
      <c r="D36" s="53">
        <f>+'[4]Población Bogotá'!L476</f>
        <v>1.77</v>
      </c>
      <c r="E36" s="53">
        <f>+'[4]Población Bogotá'!M476</f>
        <v>1.69</v>
      </c>
      <c r="F36" s="53">
        <f>+'[4]Población Bogotá'!N476</f>
        <v>2.6666666666666665</v>
      </c>
      <c r="G36" s="54">
        <f>+'[4]Población Bogotá'!O476</f>
        <v>2.1296666666666666</v>
      </c>
      <c r="H36" s="28">
        <f t="shared" si="3"/>
        <v>-20.137499999999996</v>
      </c>
      <c r="I36" s="27">
        <f t="shared" si="4"/>
        <v>57.790927021696262</v>
      </c>
      <c r="J36" s="28">
        <f t="shared" si="5"/>
        <v>0.14717250949284566</v>
      </c>
      <c r="K36" s="27">
        <f t="shared" si="6"/>
        <v>0.18249536404745517</v>
      </c>
      <c r="L36" s="18"/>
    </row>
    <row r="37" spans="1:14">
      <c r="A37" s="16"/>
      <c r="B37" s="11" t="str">
        <f>+'[4]Población Bogotá'!J477</f>
        <v>Florencia</v>
      </c>
      <c r="C37" s="53">
        <f>+'[4]Población Bogotá'!K477</f>
        <v>1.9193333333333333</v>
      </c>
      <c r="D37" s="53">
        <f>+'[4]Población Bogotá'!L477</f>
        <v>1.571</v>
      </c>
      <c r="E37" s="53">
        <f>+'[4]Población Bogotá'!M477</f>
        <v>0.93233333333333324</v>
      </c>
      <c r="F37" s="53">
        <f>+'[4]Población Bogotá'!N477</f>
        <v>0.74699999999999989</v>
      </c>
      <c r="G37" s="54">
        <f>+'[4]Población Bogotá'!O477</f>
        <v>1.6076666666666668</v>
      </c>
      <c r="H37" s="28">
        <f t="shared" si="3"/>
        <v>115.21642124051769</v>
      </c>
      <c r="I37" s="27">
        <f t="shared" si="4"/>
        <v>-19.878441186986063</v>
      </c>
      <c r="J37" s="28">
        <f t="shared" si="5"/>
        <v>0.1110992351360142</v>
      </c>
      <c r="K37" s="27">
        <f t="shared" si="6"/>
        <v>5.112151385379337E-2</v>
      </c>
      <c r="L37" s="18"/>
    </row>
    <row r="38" spans="1:14">
      <c r="A38" s="16"/>
      <c r="B38" s="11" t="str">
        <f>+'[4]Población Bogotá'!J478</f>
        <v>San Andrés</v>
      </c>
      <c r="C38" s="53">
        <f>+'[4]Población Bogotá'!K478</f>
        <v>0.29333333333333333</v>
      </c>
      <c r="D38" s="53">
        <f>+'[4]Población Bogotá'!L478</f>
        <v>0.84533333333333316</v>
      </c>
      <c r="E38" s="53">
        <f>+'[4]Población Bogotá'!M478</f>
        <v>0.60199999999999998</v>
      </c>
      <c r="F38" s="53">
        <f>+'[4]Población Bogotá'!N478</f>
        <v>0.27833333333333338</v>
      </c>
      <c r="G38" s="54">
        <f>+'[4]Población Bogotá'!O478</f>
        <v>0</v>
      </c>
      <c r="H38" s="28" t="str">
        <f t="shared" si="3"/>
        <v/>
      </c>
      <c r="I38" s="27" t="str">
        <f t="shared" si="4"/>
        <v/>
      </c>
      <c r="J38" s="28" t="str">
        <f t="shared" si="5"/>
        <v/>
      </c>
      <c r="K38" s="27">
        <f t="shared" si="6"/>
        <v>1.9047953622453137E-2</v>
      </c>
      <c r="L38" s="18"/>
    </row>
    <row r="39" spans="1:14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>
      <c r="A40" s="16"/>
      <c r="B40" s="12"/>
      <c r="C40" s="4"/>
      <c r="D40" s="4"/>
      <c r="E40" s="4"/>
      <c r="F40" s="4"/>
      <c r="G40" s="4"/>
      <c r="H40" s="24"/>
      <c r="I40" s="24"/>
      <c r="J40" s="24"/>
      <c r="K40" s="24"/>
      <c r="L40" s="18"/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tr">
        <f>IF(G45="","",1)</f>
        <v/>
      </c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>
      <c r="A47" s="16"/>
      <c r="B47" s="67" t="str">
        <f>+Índice!B49</f>
        <v>Fuente: Departamento Administrativo Nacional de Estadística, Gran Encuesta Integrada de Hogares (GEIH) Abril 2012.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 published="0" codeName="Hoja32">
    <tabColor rgb="FF53722D"/>
  </sheetPr>
  <dimension ref="A1:O51"/>
  <sheetViews>
    <sheetView zoomScaleNormal="100" zoomScaleSheetLayoutView="100" workbookViewId="0">
      <pane ySplit="11" topLeftCell="A36" activePane="bottomLeft" state="frozen"/>
      <selection activeCell="G19" sqref="G19"/>
      <selection pane="bottomLeft" activeCell="C8" sqref="C8:K8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69" t="s">
        <v>55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61"/>
      <c r="C8" s="167" t="s">
        <v>172</v>
      </c>
      <c r="D8" s="167"/>
      <c r="E8" s="167"/>
      <c r="F8" s="167"/>
      <c r="G8" s="167"/>
      <c r="H8" s="167"/>
      <c r="I8" s="167"/>
      <c r="J8" s="167"/>
      <c r="K8" s="167"/>
      <c r="L8" s="18"/>
    </row>
    <row r="9" spans="1:15">
      <c r="A9" s="16"/>
      <c r="B9" s="10"/>
      <c r="C9" s="90"/>
      <c r="D9" s="90"/>
      <c r="E9" s="90"/>
      <c r="F9" s="90"/>
      <c r="G9" s="90"/>
      <c r="H9" s="10"/>
      <c r="I9" s="10"/>
      <c r="J9" s="10"/>
      <c r="K9" s="10"/>
      <c r="L9" s="18"/>
    </row>
    <row r="10" spans="1:15" ht="15.75" customHeight="1">
      <c r="A10" s="16"/>
      <c r="B10" s="11"/>
      <c r="C10" s="168" t="s">
        <v>1</v>
      </c>
      <c r="D10" s="168"/>
      <c r="E10" s="168"/>
      <c r="F10" s="168"/>
      <c r="G10" s="168"/>
      <c r="H10" s="170" t="s">
        <v>163</v>
      </c>
      <c r="I10" s="170" t="s">
        <v>110</v>
      </c>
      <c r="J10" s="170" t="s">
        <v>164</v>
      </c>
      <c r="K10" s="170" t="s">
        <v>109</v>
      </c>
      <c r="L10" s="18"/>
    </row>
    <row r="11" spans="1:15">
      <c r="A11" s="16"/>
      <c r="B11" s="11"/>
      <c r="C11" s="156">
        <f>+'Población total'!C11</f>
        <v>2008</v>
      </c>
      <c r="D11" s="156">
        <f>+'Población total'!D11</f>
        <v>2009</v>
      </c>
      <c r="E11" s="156">
        <f>+'Población total'!E11</f>
        <v>2010</v>
      </c>
      <c r="F11" s="156">
        <f>+'Población total'!F11</f>
        <v>2011</v>
      </c>
      <c r="G11" s="156">
        <f>+'Población total'!G11</f>
        <v>2012</v>
      </c>
      <c r="H11" s="170"/>
      <c r="I11" s="170"/>
      <c r="J11" s="170"/>
      <c r="K11" s="170"/>
      <c r="L11" s="18"/>
      <c r="O11" s="76"/>
    </row>
    <row r="12" spans="1:15" ht="12" customHeight="1">
      <c r="A12" s="16"/>
      <c r="B12" s="11"/>
      <c r="C12" s="90"/>
      <c r="D12" s="90"/>
      <c r="E12" s="90"/>
      <c r="F12" s="90"/>
      <c r="G12" s="90"/>
      <c r="H12" s="90"/>
      <c r="I12" s="90"/>
      <c r="J12" s="90"/>
      <c r="K12" s="90"/>
      <c r="L12" s="18"/>
    </row>
    <row r="13" spans="1:15">
      <c r="A13" s="16"/>
      <c r="B13" s="12" t="str">
        <f>+'[4]Población Bogotá'!J486</f>
        <v>Colombia</v>
      </c>
      <c r="C13" s="26">
        <f>+'[4]Población Bogotá'!K486</f>
        <v>1703.7503333333334</v>
      </c>
      <c r="D13" s="26">
        <f>+'[4]Población Bogotá'!L486</f>
        <v>1724.6543333333332</v>
      </c>
      <c r="E13" s="26">
        <f>+'[4]Población Bogotá'!M486</f>
        <v>2219.9616666666666</v>
      </c>
      <c r="F13" s="26">
        <f>+'[4]Población Bogotá'!N486</f>
        <v>2272.5706666666665</v>
      </c>
      <c r="G13" s="26">
        <f>+'[4]Población Bogotá'!O486</f>
        <v>2303.7973333333334</v>
      </c>
      <c r="H13" s="28">
        <f t="shared" ref="H13" si="0">IF(OR(OR(G13=0,F13=0),G13=""),"",(G13/F13-1)*100)</f>
        <v>1.3740680157800833</v>
      </c>
      <c r="I13" s="28">
        <f>IF(OR(OR(G13=0,F13=0),F13=""),"",(F13/E13-1)*100)</f>
        <v>2.3698156950157534</v>
      </c>
      <c r="J13" s="28">
        <f t="shared" ref="J13" si="1">IF(G13=0,"",G13/$G$13*100)</f>
        <v>100</v>
      </c>
      <c r="K13" s="28">
        <f t="shared" ref="K13" si="2">IF(F13=0,"",F13/$F$13*100)</f>
        <v>100</v>
      </c>
      <c r="L13" s="18"/>
    </row>
    <row r="14" spans="1:15">
      <c r="A14" s="16"/>
      <c r="B14" s="11" t="s">
        <v>3</v>
      </c>
      <c r="C14" s="25">
        <f>C13-SUM(C15:C38)</f>
        <v>706.30566666666664</v>
      </c>
      <c r="D14" s="25">
        <f>D13-SUM(D15:D38)</f>
        <v>653.846</v>
      </c>
      <c r="E14" s="25">
        <f>E13-SUM(E15:E38)</f>
        <v>894.41866666666647</v>
      </c>
      <c r="F14" s="25">
        <f>F13-SUM(F15:F38)</f>
        <v>956.25133333333315</v>
      </c>
      <c r="G14" s="26">
        <f>G13-SUM(G15:G38)</f>
        <v>1008.184</v>
      </c>
      <c r="H14" s="28">
        <f t="shared" ref="H14:H38" si="3">IF(OR(OR(G14=0,F14=0),G14=""),"",(G14/F14-1)*100)</f>
        <v>5.4308595299562334</v>
      </c>
      <c r="I14" s="27">
        <f t="shared" ref="I14:I38" si="4">IF(OR(OR(G14=0,F14=0),F14=""),"",(F14/E14-1)*100)</f>
        <v>6.9131681807475642</v>
      </c>
      <c r="J14" s="28">
        <f t="shared" ref="J14:J38" si="5">IF(G14=0,"",G14/$G$13*100)</f>
        <v>43.761835531829185</v>
      </c>
      <c r="K14" s="27">
        <f t="shared" ref="K14:K38" si="6">IF(F14=0,"",F14/$F$13*100)</f>
        <v>42.077958118500746</v>
      </c>
      <c r="L14" s="18"/>
    </row>
    <row r="15" spans="1:15">
      <c r="A15" s="16"/>
      <c r="B15" s="12" t="str">
        <f>+'[4]Población Bogotá'!J487</f>
        <v>Bogotá</v>
      </c>
      <c r="C15" s="99">
        <f>+'[4]Población Bogotá'!K487</f>
        <v>395.67900000000003</v>
      </c>
      <c r="D15" s="99">
        <f>+'[4]Población Bogotá'!L487</f>
        <v>336.53733333333338</v>
      </c>
      <c r="E15" s="99">
        <f>+'[4]Población Bogotá'!M487</f>
        <v>453.35266666666666</v>
      </c>
      <c r="F15" s="99">
        <f>+'[4]Población Bogotá'!N487</f>
        <v>473.93799999999993</v>
      </c>
      <c r="G15" s="99">
        <f>+'[4]Población Bogotá'!O487</f>
        <v>459.69133333333326</v>
      </c>
      <c r="H15" s="48">
        <f t="shared" si="3"/>
        <v>-3.006019071411592</v>
      </c>
      <c r="I15" s="34">
        <f t="shared" si="4"/>
        <v>4.5406887059228129</v>
      </c>
      <c r="J15" s="48">
        <f t="shared" si="5"/>
        <v>19.953635967978663</v>
      </c>
      <c r="K15" s="34">
        <f t="shared" si="6"/>
        <v>20.854709028483455</v>
      </c>
      <c r="L15" s="18"/>
      <c r="N15" s="23" t="s">
        <v>2</v>
      </c>
      <c r="O15" s="32">
        <f>J15</f>
        <v>19.953635967978663</v>
      </c>
    </row>
    <row r="16" spans="1:15">
      <c r="A16" s="16"/>
      <c r="B16" s="11" t="str">
        <f>+'[4]Población Bogotá'!J488</f>
        <v>Medellín</v>
      </c>
      <c r="C16" s="53">
        <f>+'[4]Población Bogotá'!K488</f>
        <v>131.05066666666667</v>
      </c>
      <c r="D16" s="53">
        <f>+'[4]Población Bogotá'!L488</f>
        <v>185.167</v>
      </c>
      <c r="E16" s="53">
        <f>+'[4]Población Bogotá'!M488</f>
        <v>186.07899999999998</v>
      </c>
      <c r="F16" s="53">
        <f>+'[4]Población Bogotá'!N488</f>
        <v>190.31633333333332</v>
      </c>
      <c r="G16" s="54">
        <f>+'[4]Población Bogotá'!O488</f>
        <v>190.04333333333332</v>
      </c>
      <c r="H16" s="28">
        <f t="shared" si="3"/>
        <v>-0.14344538654065264</v>
      </c>
      <c r="I16" s="27">
        <f t="shared" si="4"/>
        <v>2.2771690160272362</v>
      </c>
      <c r="J16" s="28">
        <f t="shared" si="5"/>
        <v>8.2491341830994376</v>
      </c>
      <c r="K16" s="27">
        <f t="shared" si="6"/>
        <v>8.3744957252521086</v>
      </c>
      <c r="L16" s="18"/>
      <c r="N16" s="23" t="s">
        <v>12</v>
      </c>
      <c r="O16" s="32">
        <f>100-O15</f>
        <v>80.04636403202133</v>
      </c>
    </row>
    <row r="17" spans="1:12">
      <c r="A17" s="16"/>
      <c r="B17" s="11" t="str">
        <f>+'[4]Población Bogotá'!J489</f>
        <v>Cali</v>
      </c>
      <c r="C17" s="53">
        <f>+'[4]Población Bogotá'!K489</f>
        <v>113.146</v>
      </c>
      <c r="D17" s="53">
        <f>+'[4]Población Bogotá'!L489</f>
        <v>140.44033333333334</v>
      </c>
      <c r="E17" s="53">
        <f>+'[4]Población Bogotá'!M489</f>
        <v>166.05333333333334</v>
      </c>
      <c r="F17" s="53">
        <f>+'[4]Población Bogotá'!N489</f>
        <v>129.167</v>
      </c>
      <c r="G17" s="54">
        <f>+'[4]Población Bogotá'!O489</f>
        <v>133.04566666666668</v>
      </c>
      <c r="H17" s="28">
        <f t="shared" si="3"/>
        <v>3.0028309604362313</v>
      </c>
      <c r="I17" s="27">
        <f t="shared" si="4"/>
        <v>-22.213545848723303</v>
      </c>
      <c r="J17" s="28">
        <f t="shared" si="5"/>
        <v>5.7750594959741832</v>
      </c>
      <c r="K17" s="27">
        <f t="shared" si="6"/>
        <v>5.6837396475533142</v>
      </c>
      <c r="L17" s="18"/>
    </row>
    <row r="18" spans="1:12">
      <c r="A18" s="16"/>
      <c r="B18" s="11" t="str">
        <f>+'[4]Población Bogotá'!J490</f>
        <v>Barranquilla</v>
      </c>
      <c r="C18" s="53">
        <f>+'[4]Población Bogotá'!K490</f>
        <v>63.160666666666664</v>
      </c>
      <c r="D18" s="53">
        <f>+'[4]Población Bogotá'!L490</f>
        <v>39.229666666666667</v>
      </c>
      <c r="E18" s="53">
        <f>+'[4]Población Bogotá'!M490</f>
        <v>64.302000000000007</v>
      </c>
      <c r="F18" s="53">
        <f>+'[4]Población Bogotá'!N490</f>
        <v>94.021000000000001</v>
      </c>
      <c r="G18" s="54">
        <f>+'[4]Población Bogotá'!O490</f>
        <v>86.03</v>
      </c>
      <c r="H18" s="28">
        <f t="shared" si="3"/>
        <v>-8.4991650801416689</v>
      </c>
      <c r="I18" s="27">
        <f t="shared" si="4"/>
        <v>46.21784703430685</v>
      </c>
      <c r="J18" s="28">
        <f t="shared" si="5"/>
        <v>3.7342694496275133</v>
      </c>
      <c r="K18" s="27">
        <f t="shared" si="6"/>
        <v>4.1372090812870947</v>
      </c>
      <c r="L18" s="18"/>
    </row>
    <row r="19" spans="1:12">
      <c r="A19" s="16"/>
      <c r="B19" s="11" t="str">
        <f>+'[4]Población Bogotá'!J491</f>
        <v>Bucaramanga</v>
      </c>
      <c r="C19" s="53">
        <f>+'[4]Población Bogotá'!K491</f>
        <v>18.489666666666668</v>
      </c>
      <c r="D19" s="53">
        <f>+'[4]Población Bogotá'!L491</f>
        <v>49.771666666666668</v>
      </c>
      <c r="E19" s="53">
        <f>+'[4]Población Bogotá'!M491</f>
        <v>70.936333333333337</v>
      </c>
      <c r="F19" s="53">
        <f>+'[4]Población Bogotá'!N491</f>
        <v>60.958333333333336</v>
      </c>
      <c r="G19" s="54">
        <f>+'[4]Población Bogotá'!O491</f>
        <v>56.280666666666662</v>
      </c>
      <c r="H19" s="28">
        <f t="shared" si="3"/>
        <v>-7.6735475051264661</v>
      </c>
      <c r="I19" s="27">
        <f t="shared" si="4"/>
        <v>-14.066134421006627</v>
      </c>
      <c r="J19" s="28">
        <f t="shared" si="5"/>
        <v>2.4429521578286977</v>
      </c>
      <c r="K19" s="27">
        <f t="shared" si="6"/>
        <v>2.6823514985672614</v>
      </c>
      <c r="L19" s="18"/>
    </row>
    <row r="20" spans="1:12">
      <c r="A20" s="16"/>
      <c r="B20" s="11" t="str">
        <f>+'[4]Población Bogotá'!J492</f>
        <v>Cúcuta</v>
      </c>
      <c r="C20" s="53">
        <f>+'[4]Población Bogotá'!K492</f>
        <v>23.022000000000002</v>
      </c>
      <c r="D20" s="53">
        <f>+'[4]Población Bogotá'!L492</f>
        <v>32.772666666666666</v>
      </c>
      <c r="E20" s="53">
        <f>+'[4]Población Bogotá'!M492</f>
        <v>37.835999999999999</v>
      </c>
      <c r="F20" s="53">
        <f>+'[4]Población Bogotá'!N492</f>
        <v>35.92966666666667</v>
      </c>
      <c r="G20" s="54">
        <f>+'[4]Población Bogotá'!O492</f>
        <v>44.337666666666671</v>
      </c>
      <c r="H20" s="28">
        <f t="shared" si="3"/>
        <v>23.401274712633025</v>
      </c>
      <c r="I20" s="27">
        <f t="shared" si="4"/>
        <v>-5.0384113895055709</v>
      </c>
      <c r="J20" s="28">
        <f t="shared" si="5"/>
        <v>1.9245471823910436</v>
      </c>
      <c r="K20" s="27">
        <f t="shared" si="6"/>
        <v>1.5810142757570285</v>
      </c>
      <c r="L20" s="18"/>
    </row>
    <row r="21" spans="1:12">
      <c r="A21" s="16"/>
      <c r="B21" s="11" t="str">
        <f>+'[4]Población Bogotá'!J493</f>
        <v>Ibagué</v>
      </c>
      <c r="C21" s="53">
        <f>+'[4]Población Bogotá'!K493</f>
        <v>38.656333333333329</v>
      </c>
      <c r="D21" s="53">
        <f>+'[4]Población Bogotá'!L493</f>
        <v>30.227333333333331</v>
      </c>
      <c r="E21" s="53">
        <f>+'[4]Población Bogotá'!M493</f>
        <v>40.789666666666669</v>
      </c>
      <c r="F21" s="53">
        <f>+'[4]Población Bogotá'!N493</f>
        <v>41.616666666666667</v>
      </c>
      <c r="G21" s="54">
        <f>+'[4]Población Bogotá'!O493</f>
        <v>37.419000000000004</v>
      </c>
      <c r="H21" s="28">
        <f t="shared" si="3"/>
        <v>-10.086503804565472</v>
      </c>
      <c r="I21" s="27">
        <f t="shared" si="4"/>
        <v>2.0274742786163147</v>
      </c>
      <c r="J21" s="28">
        <f t="shared" si="5"/>
        <v>1.6242314138743688</v>
      </c>
      <c r="K21" s="27">
        <f t="shared" si="6"/>
        <v>1.8312595193226118</v>
      </c>
      <c r="L21" s="18"/>
    </row>
    <row r="22" spans="1:12">
      <c r="A22" s="16"/>
      <c r="B22" s="11" t="str">
        <f>+'[4]Población Bogotá'!J494</f>
        <v>Pereira</v>
      </c>
      <c r="C22" s="53">
        <f>+'[4]Población Bogotá'!K494</f>
        <v>23.721666666666664</v>
      </c>
      <c r="D22" s="53">
        <f>+'[4]Población Bogotá'!L494</f>
        <v>27.531666666666666</v>
      </c>
      <c r="E22" s="53">
        <f>+'[4]Población Bogotá'!M494</f>
        <v>35.102333333333327</v>
      </c>
      <c r="F22" s="53">
        <f>+'[4]Población Bogotá'!N494</f>
        <v>36.245666666666665</v>
      </c>
      <c r="G22" s="54">
        <f>+'[4]Población Bogotá'!O494</f>
        <v>34.113</v>
      </c>
      <c r="H22" s="28">
        <f t="shared" si="3"/>
        <v>-5.8839217561639572</v>
      </c>
      <c r="I22" s="27">
        <f t="shared" si="4"/>
        <v>3.2571433997740096</v>
      </c>
      <c r="J22" s="28">
        <f t="shared" si="5"/>
        <v>1.4807292076617851</v>
      </c>
      <c r="K22" s="27">
        <f t="shared" si="6"/>
        <v>1.594919233901344</v>
      </c>
      <c r="L22" s="18"/>
    </row>
    <row r="23" spans="1:12">
      <c r="A23" s="16"/>
      <c r="B23" s="11" t="str">
        <f>+'[4]Población Bogotá'!J495</f>
        <v>Cartagena</v>
      </c>
      <c r="C23" s="53">
        <f>+'[4]Población Bogotá'!K495</f>
        <v>29.228999999999999</v>
      </c>
      <c r="D23" s="53">
        <f>+'[4]Población Bogotá'!L495</f>
        <v>54.131666666666661</v>
      </c>
      <c r="E23" s="53">
        <f>+'[4]Población Bogotá'!M495</f>
        <v>63.606333333333339</v>
      </c>
      <c r="F23" s="53">
        <f>+'[4]Población Bogotá'!N495</f>
        <v>32.278333333333336</v>
      </c>
      <c r="G23" s="54">
        <f>+'[4]Población Bogotá'!O495</f>
        <v>30.40433333333333</v>
      </c>
      <c r="H23" s="28">
        <f t="shared" si="3"/>
        <v>-5.8057520524603889</v>
      </c>
      <c r="I23" s="27">
        <f t="shared" si="4"/>
        <v>-49.252956990656074</v>
      </c>
      <c r="J23" s="28">
        <f t="shared" si="5"/>
        <v>1.3197486121464386</v>
      </c>
      <c r="K23" s="27">
        <f t="shared" si="6"/>
        <v>1.42034453787429</v>
      </c>
      <c r="L23" s="18"/>
    </row>
    <row r="24" spans="1:12">
      <c r="A24" s="16"/>
      <c r="B24" s="11" t="str">
        <f>+'[4]Población Bogotá'!J496</f>
        <v>Villavicencio</v>
      </c>
      <c r="C24" s="53">
        <f>+'[4]Población Bogotá'!K496</f>
        <v>17.064333333333334</v>
      </c>
      <c r="D24" s="53">
        <f>+'[4]Población Bogotá'!L496</f>
        <v>20.827666666666669</v>
      </c>
      <c r="E24" s="53">
        <f>+'[4]Población Bogotá'!M496</f>
        <v>23.193666666666669</v>
      </c>
      <c r="F24" s="53">
        <f>+'[4]Población Bogotá'!N496</f>
        <v>21.729666666666663</v>
      </c>
      <c r="G24" s="54">
        <f>+'[4]Población Bogotá'!O496</f>
        <v>27.039000000000001</v>
      </c>
      <c r="H24" s="28">
        <f t="shared" si="3"/>
        <v>24.433570080841882</v>
      </c>
      <c r="I24" s="27">
        <f t="shared" si="4"/>
        <v>-6.312067949583966</v>
      </c>
      <c r="J24" s="28">
        <f t="shared" si="5"/>
        <v>1.173670947907455</v>
      </c>
      <c r="K24" s="27">
        <f t="shared" si="6"/>
        <v>0.95617121990485954</v>
      </c>
      <c r="L24" s="18"/>
    </row>
    <row r="25" spans="1:12">
      <c r="A25" s="16"/>
      <c r="B25" s="11" t="str">
        <f>+'[4]Población Bogotá'!J497</f>
        <v>Pasto</v>
      </c>
      <c r="C25" s="53">
        <f>+'[4]Población Bogotá'!K497</f>
        <v>20.387666666666664</v>
      </c>
      <c r="D25" s="53">
        <f>+'[4]Población Bogotá'!L497</f>
        <v>20.044666666666668</v>
      </c>
      <c r="E25" s="53">
        <f>+'[4]Población Bogotá'!M497</f>
        <v>33.540666666666667</v>
      </c>
      <c r="F25" s="53">
        <f>+'[4]Población Bogotá'!N497</f>
        <v>26.206666666666667</v>
      </c>
      <c r="G25" s="54">
        <f>+'[4]Población Bogotá'!O497</f>
        <v>26.706333333333333</v>
      </c>
      <c r="H25" s="28">
        <f t="shared" si="3"/>
        <v>1.9066395319257134</v>
      </c>
      <c r="I25" s="27">
        <f t="shared" si="4"/>
        <v>-21.865993520303707</v>
      </c>
      <c r="J25" s="28">
        <f t="shared" si="5"/>
        <v>1.1592310203212319</v>
      </c>
      <c r="K25" s="27">
        <f t="shared" si="6"/>
        <v>1.1531727946267019</v>
      </c>
      <c r="L25" s="18"/>
    </row>
    <row r="26" spans="1:12">
      <c r="A26" s="16"/>
      <c r="B26" s="11" t="str">
        <f>+'[4]Población Bogotá'!J498</f>
        <v>Santa Marta</v>
      </c>
      <c r="C26" s="53">
        <f>+'[4]Población Bogotá'!K498</f>
        <v>9.3726666666666674</v>
      </c>
      <c r="D26" s="53">
        <f>+'[4]Población Bogotá'!L498</f>
        <v>19.622666666666667</v>
      </c>
      <c r="E26" s="53">
        <f>+'[4]Población Bogotá'!M498</f>
        <v>20.529666666666667</v>
      </c>
      <c r="F26" s="53">
        <f>+'[4]Población Bogotá'!N498</f>
        <v>15.143000000000001</v>
      </c>
      <c r="G26" s="54">
        <f>+'[4]Población Bogotá'!O498</f>
        <v>22.372333333333334</v>
      </c>
      <c r="H26" s="28">
        <f t="shared" si="3"/>
        <v>47.740430121728416</v>
      </c>
      <c r="I26" s="27">
        <f t="shared" si="4"/>
        <v>-26.238451671564722</v>
      </c>
      <c r="J26" s="28">
        <f t="shared" si="5"/>
        <v>0.97110683347146276</v>
      </c>
      <c r="K26" s="27">
        <f t="shared" si="6"/>
        <v>0.66633791512460494</v>
      </c>
      <c r="L26" s="18"/>
    </row>
    <row r="27" spans="1:12">
      <c r="A27" s="16"/>
      <c r="B27" s="11" t="str">
        <f>+'[4]Población Bogotá'!J499</f>
        <v>Montería</v>
      </c>
      <c r="C27" s="53">
        <f>+'[4]Población Bogotá'!K499</f>
        <v>12.838000000000001</v>
      </c>
      <c r="D27" s="53">
        <f>+'[4]Población Bogotá'!L499</f>
        <v>16.206999999999997</v>
      </c>
      <c r="E27" s="53">
        <f>+'[4]Población Bogotá'!M499</f>
        <v>15.796999999999999</v>
      </c>
      <c r="F27" s="53">
        <f>+'[4]Población Bogotá'!N499</f>
        <v>27.483333333333331</v>
      </c>
      <c r="G27" s="54">
        <f>+'[4]Población Bogotá'!O499</f>
        <v>21.965</v>
      </c>
      <c r="H27" s="28">
        <f t="shared" si="3"/>
        <v>-20.078835657974526</v>
      </c>
      <c r="I27" s="27">
        <f t="shared" si="4"/>
        <v>73.978181511257418</v>
      </c>
      <c r="J27" s="28">
        <f t="shared" si="5"/>
        <v>0.95342588005426399</v>
      </c>
      <c r="K27" s="27">
        <f t="shared" si="6"/>
        <v>1.2093499989439271</v>
      </c>
      <c r="L27" s="18"/>
    </row>
    <row r="28" spans="1:12">
      <c r="A28" s="16"/>
      <c r="B28" s="11" t="str">
        <f>+'[4]Población Bogotá'!J500</f>
        <v>Neiva</v>
      </c>
      <c r="C28" s="53">
        <f>+'[4]Población Bogotá'!K500</f>
        <v>15.728333333333333</v>
      </c>
      <c r="D28" s="53">
        <f>+'[4]Población Bogotá'!L500</f>
        <v>18.78</v>
      </c>
      <c r="E28" s="53">
        <f>+'[4]Población Bogotá'!M500</f>
        <v>20.576999999999998</v>
      </c>
      <c r="F28" s="53">
        <f>+'[4]Población Bogotá'!N500</f>
        <v>19.549333333333333</v>
      </c>
      <c r="G28" s="54">
        <f>+'[4]Población Bogotá'!O500</f>
        <v>20.901</v>
      </c>
      <c r="H28" s="28">
        <f t="shared" si="3"/>
        <v>6.9141317691992832</v>
      </c>
      <c r="I28" s="27">
        <f t="shared" si="4"/>
        <v>-4.9942492426819474</v>
      </c>
      <c r="J28" s="28">
        <f t="shared" si="5"/>
        <v>0.90724126196285781</v>
      </c>
      <c r="K28" s="27">
        <f t="shared" si="6"/>
        <v>0.86022994224455362</v>
      </c>
      <c r="L28" s="18"/>
    </row>
    <row r="29" spans="1:12">
      <c r="A29" s="16"/>
      <c r="B29" s="11" t="str">
        <f>+'[4]Población Bogotá'!J501</f>
        <v>Armenia</v>
      </c>
      <c r="C29" s="53">
        <f>+'[4]Población Bogotá'!K501</f>
        <v>11.075666666666669</v>
      </c>
      <c r="D29" s="53">
        <f>+'[4]Población Bogotá'!L501</f>
        <v>7.6509999999999998</v>
      </c>
      <c r="E29" s="53">
        <f>+'[4]Población Bogotá'!M501</f>
        <v>11.647666666666666</v>
      </c>
      <c r="F29" s="53">
        <f>+'[4]Población Bogotá'!N501</f>
        <v>16.847666666666665</v>
      </c>
      <c r="G29" s="54">
        <f>+'[4]Población Bogotá'!O501</f>
        <v>16.792666666666666</v>
      </c>
      <c r="H29" s="28">
        <f t="shared" si="3"/>
        <v>-0.32645470193696235</v>
      </c>
      <c r="I29" s="27">
        <f t="shared" si="4"/>
        <v>44.644134733709187</v>
      </c>
      <c r="J29" s="28">
        <f t="shared" si="5"/>
        <v>0.72891249693260052</v>
      </c>
      <c r="K29" s="27">
        <f t="shared" si="6"/>
        <v>0.74134841718159994</v>
      </c>
      <c r="L29" s="18"/>
    </row>
    <row r="30" spans="1:12">
      <c r="A30" s="16"/>
      <c r="B30" s="11" t="str">
        <f>+'[4]Población Bogotá'!J502</f>
        <v>Valledupar</v>
      </c>
      <c r="C30" s="53">
        <f>+'[4]Población Bogotá'!K502</f>
        <v>13.280333333333331</v>
      </c>
      <c r="D30" s="53">
        <f>+'[4]Población Bogotá'!L502</f>
        <v>10.978666666666667</v>
      </c>
      <c r="E30" s="53">
        <f>+'[4]Población Bogotá'!M502</f>
        <v>15.792666666666667</v>
      </c>
      <c r="F30" s="53">
        <f>+'[4]Población Bogotá'!N502</f>
        <v>17.795000000000002</v>
      </c>
      <c r="G30" s="54">
        <f>+'[4]Población Bogotá'!O502</f>
        <v>16.276</v>
      </c>
      <c r="H30" s="28">
        <f t="shared" si="3"/>
        <v>-8.5361056476538462</v>
      </c>
      <c r="I30" s="27">
        <f t="shared" si="4"/>
        <v>12.678880493055855</v>
      </c>
      <c r="J30" s="28">
        <f t="shared" si="5"/>
        <v>0.70648575569147287</v>
      </c>
      <c r="K30" s="27">
        <f t="shared" si="6"/>
        <v>0.78303395625981287</v>
      </c>
      <c r="L30" s="18"/>
    </row>
    <row r="31" spans="1:12">
      <c r="A31" s="16"/>
      <c r="B31" s="11" t="str">
        <f>+'[4]Población Bogotá'!J503</f>
        <v>Manizales</v>
      </c>
      <c r="C31" s="53">
        <f>+'[4]Población Bogotá'!K503</f>
        <v>13.041000000000002</v>
      </c>
      <c r="D31" s="53">
        <f>+'[4]Población Bogotá'!L503</f>
        <v>12.064</v>
      </c>
      <c r="E31" s="53">
        <f>+'[4]Población Bogotá'!M503</f>
        <v>17.757999999999999</v>
      </c>
      <c r="F31" s="53">
        <f>+'[4]Población Bogotá'!N503</f>
        <v>18.134666666666664</v>
      </c>
      <c r="G31" s="54">
        <f>+'[4]Población Bogotá'!O503</f>
        <v>16.269666666666666</v>
      </c>
      <c r="H31" s="28">
        <f t="shared" si="3"/>
        <v>-10.284170281596939</v>
      </c>
      <c r="I31" s="27">
        <f t="shared" si="4"/>
        <v>2.121109734579707</v>
      </c>
      <c r="J31" s="28">
        <f t="shared" si="5"/>
        <v>0.70621084725045247</v>
      </c>
      <c r="K31" s="27">
        <f t="shared" si="6"/>
        <v>0.79798031949721537</v>
      </c>
      <c r="L31" s="18"/>
    </row>
    <row r="32" spans="1:12">
      <c r="A32" s="16"/>
      <c r="B32" s="11" t="str">
        <f>+'[4]Población Bogotá'!J504</f>
        <v>Popayán</v>
      </c>
      <c r="C32" s="53">
        <f>+'[4]Población Bogotá'!K504</f>
        <v>21.327333333333332</v>
      </c>
      <c r="D32" s="53">
        <f>+'[4]Población Bogotá'!L504</f>
        <v>17.244</v>
      </c>
      <c r="E32" s="53">
        <f>+'[4]Población Bogotá'!M504</f>
        <v>18.106000000000002</v>
      </c>
      <c r="F32" s="53">
        <f>+'[4]Población Bogotá'!N504</f>
        <v>15.084333333333333</v>
      </c>
      <c r="G32" s="54">
        <f>+'[4]Población Bogotá'!O504</f>
        <v>14.387666666666666</v>
      </c>
      <c r="H32" s="28">
        <f t="shared" si="3"/>
        <v>-4.6184783329282109</v>
      </c>
      <c r="I32" s="27">
        <f t="shared" si="4"/>
        <v>-16.688758790824409</v>
      </c>
      <c r="J32" s="28">
        <f t="shared" si="5"/>
        <v>0.62451963367148033</v>
      </c>
      <c r="K32" s="27">
        <f t="shared" si="6"/>
        <v>0.66375640390793866</v>
      </c>
      <c r="L32" s="18"/>
    </row>
    <row r="33" spans="1:14">
      <c r="A33" s="16"/>
      <c r="B33" s="11" t="str">
        <f>+'[4]Población Bogotá'!J505</f>
        <v>Sincelejo</v>
      </c>
      <c r="C33" s="53">
        <f>+'[4]Población Bogotá'!K505</f>
        <v>10.134333333333334</v>
      </c>
      <c r="D33" s="53">
        <f>+'[4]Población Bogotá'!L505</f>
        <v>10.699333333333334</v>
      </c>
      <c r="E33" s="53">
        <f>+'[4]Población Bogotá'!M505</f>
        <v>8.9740000000000002</v>
      </c>
      <c r="F33" s="53">
        <f>+'[4]Población Bogotá'!N505</f>
        <v>17.502333333333333</v>
      </c>
      <c r="G33" s="54">
        <f>+'[4]Población Bogotá'!O505</f>
        <v>14.137666666666666</v>
      </c>
      <c r="H33" s="28">
        <f t="shared" si="3"/>
        <v>-19.224103452872953</v>
      </c>
      <c r="I33" s="27">
        <f t="shared" si="4"/>
        <v>95.033801352054056</v>
      </c>
      <c r="J33" s="28">
        <f t="shared" si="5"/>
        <v>0.61366798468383787</v>
      </c>
      <c r="K33" s="27">
        <f t="shared" si="6"/>
        <v>0.77015573553121641</v>
      </c>
      <c r="L33" s="18"/>
    </row>
    <row r="34" spans="1:14">
      <c r="A34" s="16"/>
      <c r="B34" s="11" t="str">
        <f>+'[4]Población Bogotá'!J506</f>
        <v>Riohacha</v>
      </c>
      <c r="C34" s="53">
        <f>+'[4]Población Bogotá'!K506</f>
        <v>6.855666666666667</v>
      </c>
      <c r="D34" s="53">
        <f>+'[4]Población Bogotá'!L506</f>
        <v>7.9603333333333337</v>
      </c>
      <c r="E34" s="53">
        <f>+'[4]Población Bogotá'!M506</f>
        <v>12.287333333333335</v>
      </c>
      <c r="F34" s="53">
        <f>+'[4]Población Bogotá'!N506</f>
        <v>10.827333333333334</v>
      </c>
      <c r="G34" s="54">
        <f>+'[4]Población Bogotá'!O506</f>
        <v>11.599666666666666</v>
      </c>
      <c r="H34" s="28">
        <f t="shared" si="3"/>
        <v>7.1331814543439398</v>
      </c>
      <c r="I34" s="27">
        <f t="shared" si="4"/>
        <v>-11.88215506483642</v>
      </c>
      <c r="J34" s="28">
        <f t="shared" si="5"/>
        <v>0.50350204416129196</v>
      </c>
      <c r="K34" s="27">
        <f t="shared" si="6"/>
        <v>0.47643549624859488</v>
      </c>
      <c r="L34" s="18"/>
    </row>
    <row r="35" spans="1:14">
      <c r="A35" s="16"/>
      <c r="B35" s="11" t="str">
        <f>+'[4]Población Bogotá'!J507</f>
        <v>Tunja</v>
      </c>
      <c r="C35" s="53">
        <f>+'[4]Población Bogotá'!K507</f>
        <v>4.3356666666666674</v>
      </c>
      <c r="D35" s="53">
        <f>+'[4]Población Bogotá'!L507</f>
        <v>6.4740000000000002</v>
      </c>
      <c r="E35" s="53">
        <f>+'[4]Población Bogotá'!M507</f>
        <v>3.9209999999999998</v>
      </c>
      <c r="F35" s="53">
        <f>+'[4]Población Bogotá'!N507</f>
        <v>8.7833333333333332</v>
      </c>
      <c r="G35" s="54">
        <f>+'[4]Población Bogotá'!O507</f>
        <v>8.9309999999999992</v>
      </c>
      <c r="H35" s="28">
        <f t="shared" si="3"/>
        <v>1.6812144212523528</v>
      </c>
      <c r="I35" s="27">
        <f t="shared" si="4"/>
        <v>124.0074810847573</v>
      </c>
      <c r="J35" s="28">
        <f t="shared" si="5"/>
        <v>0.3876643084345382</v>
      </c>
      <c r="K35" s="27">
        <f t="shared" si="6"/>
        <v>0.3864932986315644</v>
      </c>
      <c r="L35" s="18"/>
    </row>
    <row r="36" spans="1:14">
      <c r="A36" s="16"/>
      <c r="B36" s="11" t="str">
        <f>+'[4]Población Bogotá'!J508</f>
        <v>Florencia</v>
      </c>
      <c r="C36" s="53">
        <f>+'[4]Población Bogotá'!K508</f>
        <v>4.5156666666666663</v>
      </c>
      <c r="D36" s="53">
        <f>+'[4]Población Bogotá'!L508</f>
        <v>3.0083333333333333</v>
      </c>
      <c r="E36" s="53">
        <f>+'[4]Población Bogotá'!M508</f>
        <v>2.4526666666666666</v>
      </c>
      <c r="F36" s="53">
        <f>+'[4]Población Bogotá'!N508</f>
        <v>3.359</v>
      </c>
      <c r="G36" s="54">
        <f>+'[4]Población Bogotá'!O508</f>
        <v>4.3760000000000003</v>
      </c>
      <c r="H36" s="28">
        <f t="shared" si="3"/>
        <v>30.276868115510581</v>
      </c>
      <c r="I36" s="27">
        <f t="shared" si="4"/>
        <v>36.952976352269637</v>
      </c>
      <c r="J36" s="28">
        <f t="shared" si="5"/>
        <v>0.18994726387969313</v>
      </c>
      <c r="K36" s="27">
        <f t="shared" si="6"/>
        <v>0.14780618483150948</v>
      </c>
      <c r="L36" s="18"/>
    </row>
    <row r="37" spans="1:14">
      <c r="A37" s="16"/>
      <c r="B37" s="11" t="str">
        <f>+'[4]Población Bogotá'!J509</f>
        <v>Quibdó</v>
      </c>
      <c r="C37" s="53">
        <f>+'[4]Población Bogotá'!K509</f>
        <v>0.71933333333333327</v>
      </c>
      <c r="D37" s="53">
        <f>+'[4]Población Bogotá'!L509</f>
        <v>2.1933333333333334</v>
      </c>
      <c r="E37" s="53">
        <f>+'[4]Población Bogotá'!M509</f>
        <v>2.1943333333333332</v>
      </c>
      <c r="F37" s="53">
        <f>+'[4]Población Bogotá'!N509</f>
        <v>2.9346666666666668</v>
      </c>
      <c r="G37" s="54">
        <f>+'[4]Población Bogotá'!O509</f>
        <v>2.4943333333333331</v>
      </c>
      <c r="H37" s="28">
        <f t="shared" si="3"/>
        <v>-15.004543389368486</v>
      </c>
      <c r="I37" s="27">
        <f t="shared" si="4"/>
        <v>33.73841713504482</v>
      </c>
      <c r="J37" s="28">
        <f t="shared" si="5"/>
        <v>0.10827051916603775</v>
      </c>
      <c r="K37" s="27">
        <f t="shared" si="6"/>
        <v>0.12913423154278153</v>
      </c>
      <c r="L37" s="18"/>
    </row>
    <row r="38" spans="1:14">
      <c r="A38" s="16"/>
      <c r="B38" s="11" t="str">
        <f>+'[4]Población Bogotá'!J510</f>
        <v>San Andrés</v>
      </c>
      <c r="C38" s="53">
        <f>+'[4]Población Bogotá'!K510</f>
        <v>0.61366666666666669</v>
      </c>
      <c r="D38" s="53">
        <f>+'[4]Población Bogotá'!L510</f>
        <v>1.244</v>
      </c>
      <c r="E38" s="53">
        <f>+'[4]Población Bogotá'!M510</f>
        <v>0.71366666666666667</v>
      </c>
      <c r="F38" s="53">
        <f>+'[4]Población Bogotá'!N510</f>
        <v>0.46799999999999997</v>
      </c>
      <c r="G38" s="54">
        <f>+'[4]Población Bogotá'!O510</f>
        <v>0</v>
      </c>
      <c r="H38" s="28" t="str">
        <f t="shared" si="3"/>
        <v/>
      </c>
      <c r="I38" s="27" t="str">
        <f t="shared" si="4"/>
        <v/>
      </c>
      <c r="J38" s="28" t="str">
        <f t="shared" si="5"/>
        <v/>
      </c>
      <c r="K38" s="27">
        <f t="shared" si="6"/>
        <v>2.0593419023860204E-2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67" t="str">
        <f>+Índice!B49</f>
        <v>Fuente: Departamento Administrativo Nacional de Estadística, Gran Encuesta Integrada de Hogares (GEIH) Abril 2012.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 published="0" codeName="Hoja46">
    <tabColor rgb="FF53722D"/>
  </sheetPr>
  <dimension ref="A1:N50"/>
  <sheetViews>
    <sheetView zoomScaleNormal="100" zoomScaleSheetLayoutView="100" workbookViewId="0">
      <pane ySplit="11" topLeftCell="A42" activePane="bottomLeft" state="frozen"/>
      <selection activeCell="G19" sqref="G19"/>
      <selection pane="bottomLeft" activeCell="G17" sqref="G17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23" customWidth="1"/>
    <col min="13" max="13" width="10.85546875" style="23" customWidth="1"/>
    <col min="14" max="14" width="10.85546875" style="56"/>
    <col min="15" max="16384" width="10.85546875" style="9"/>
  </cols>
  <sheetData>
    <row r="1" spans="1:14">
      <c r="A1" s="13"/>
      <c r="B1" s="14"/>
      <c r="C1" s="14"/>
      <c r="D1" s="14"/>
      <c r="E1" s="14"/>
      <c r="F1" s="14"/>
      <c r="G1" s="14"/>
      <c r="H1" s="157"/>
      <c r="I1" s="157"/>
      <c r="J1" s="157"/>
      <c r="K1" s="159"/>
      <c r="L1" s="11"/>
      <c r="M1" s="11"/>
      <c r="N1" s="9"/>
    </row>
    <row r="2" spans="1:14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9"/>
      <c r="L2" s="11"/>
      <c r="M2" s="11"/>
      <c r="N2" s="9"/>
    </row>
    <row r="3" spans="1:14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9"/>
      <c r="L3" s="11"/>
      <c r="M3" s="11"/>
      <c r="N3" s="9"/>
    </row>
    <row r="4" spans="1:14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9"/>
      <c r="L4" s="11"/>
      <c r="M4" s="11"/>
      <c r="N4" s="9"/>
    </row>
    <row r="5" spans="1:14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9"/>
      <c r="L5" s="11"/>
      <c r="M5" s="11"/>
      <c r="N5" s="9"/>
    </row>
    <row r="6" spans="1:14">
      <c r="A6" s="16"/>
      <c r="B6" s="161"/>
      <c r="C6" s="161"/>
      <c r="D6" s="161"/>
      <c r="E6" s="161"/>
      <c r="F6" s="161"/>
      <c r="G6" s="161"/>
      <c r="H6" s="10"/>
      <c r="I6" s="10"/>
      <c r="J6" s="18"/>
    </row>
    <row r="7" spans="1:14">
      <c r="A7" s="16"/>
      <c r="B7" s="167" t="s">
        <v>117</v>
      </c>
      <c r="C7" s="167"/>
      <c r="D7" s="167"/>
      <c r="E7" s="167"/>
      <c r="F7" s="167"/>
      <c r="G7" s="167"/>
      <c r="H7" s="167"/>
      <c r="I7" s="167"/>
      <c r="J7" s="18"/>
    </row>
    <row r="8" spans="1:14">
      <c r="A8" s="16"/>
      <c r="B8" s="167" t="s">
        <v>174</v>
      </c>
      <c r="C8" s="167"/>
      <c r="D8" s="167"/>
      <c r="E8" s="167"/>
      <c r="F8" s="167"/>
      <c r="G8" s="167"/>
      <c r="H8" s="167"/>
      <c r="I8" s="167"/>
      <c r="J8" s="18"/>
    </row>
    <row r="9" spans="1:14">
      <c r="A9" s="16"/>
      <c r="B9" s="10"/>
      <c r="C9" s="68"/>
      <c r="D9" s="68"/>
      <c r="E9" s="68"/>
      <c r="F9" s="68"/>
      <c r="G9" s="10"/>
      <c r="H9" s="10"/>
      <c r="I9" s="10"/>
      <c r="J9" s="18"/>
    </row>
    <row r="10" spans="1:14" ht="15.75" customHeight="1">
      <c r="A10" s="16"/>
      <c r="B10" s="11"/>
      <c r="C10" s="168" t="s">
        <v>1</v>
      </c>
      <c r="D10" s="168"/>
      <c r="E10" s="168"/>
      <c r="F10" s="168"/>
      <c r="G10" s="170" t="s">
        <v>165</v>
      </c>
      <c r="H10" s="170"/>
      <c r="I10" s="170" t="s">
        <v>164</v>
      </c>
      <c r="J10" s="18"/>
    </row>
    <row r="11" spans="1:14">
      <c r="A11" s="16"/>
      <c r="B11" s="11"/>
      <c r="C11" s="156">
        <v>2009</v>
      </c>
      <c r="D11" s="160">
        <v>2010</v>
      </c>
      <c r="E11" s="160">
        <v>2011</v>
      </c>
      <c r="F11" s="160">
        <v>2012</v>
      </c>
      <c r="G11" s="69" t="s">
        <v>59</v>
      </c>
      <c r="H11" s="69" t="s">
        <v>60</v>
      </c>
      <c r="I11" s="170"/>
      <c r="J11" s="18"/>
      <c r="M11" s="76"/>
    </row>
    <row r="12" spans="1:14" ht="12" customHeight="1">
      <c r="A12" s="16"/>
      <c r="B12" s="11"/>
      <c r="C12" s="68"/>
      <c r="D12" s="68"/>
      <c r="E12" s="68"/>
      <c r="F12" s="68"/>
      <c r="G12" s="68"/>
      <c r="H12" s="68"/>
      <c r="I12" s="68"/>
      <c r="J12" s="18"/>
    </row>
    <row r="13" spans="1:14">
      <c r="A13" s="16"/>
      <c r="B13" s="11" t="s">
        <v>7</v>
      </c>
      <c r="C13" s="25">
        <f>+'[4]Resumen Bogotá'!K53</f>
        <v>3322.1529999999998</v>
      </c>
      <c r="D13" s="25">
        <f>+'[4]Resumen Bogotá'!L53</f>
        <v>3440.7750000000001</v>
      </c>
      <c r="E13" s="25">
        <f>+'[4]Resumen Bogotá'!M53</f>
        <v>3687.2486666666664</v>
      </c>
      <c r="F13" s="29">
        <f>+'[4]Resumen Bogotá'!N53</f>
        <v>3878.8506666666667</v>
      </c>
      <c r="G13" s="28">
        <f>IF(OR(OR(F13=0,E13=0),F13=""),"",(F13/E13-1)*100)</f>
        <v>5.1963406138596957</v>
      </c>
      <c r="H13" s="26">
        <f>F13-E13</f>
        <v>191.60200000000032</v>
      </c>
      <c r="I13" s="28">
        <f>IF(F13=0,"",F13/$F$13*100)</f>
        <v>100</v>
      </c>
      <c r="J13" s="18"/>
    </row>
    <row r="14" spans="1:14">
      <c r="A14" s="16"/>
      <c r="B14" s="11" t="s">
        <v>36</v>
      </c>
      <c r="C14" s="25">
        <f>+'[4]Resumen Bogotá'!K54</f>
        <v>1740.3483333333334</v>
      </c>
      <c r="D14" s="25">
        <f>+'[4]Resumen Bogotá'!L54</f>
        <v>1740.3879999999999</v>
      </c>
      <c r="E14" s="25">
        <f>+'[4]Resumen Bogotá'!M54</f>
        <v>1833.0896666666667</v>
      </c>
      <c r="F14" s="29">
        <f>+'[4]Resumen Bogotá'!N54</f>
        <v>1932.4586666666667</v>
      </c>
      <c r="G14" s="28">
        <f t="shared" ref="G14:G22" si="0">IF(OR(OR(F14=0,E14=0),F14=""),"",(F14/E14-1)*100)</f>
        <v>5.4208477526740406</v>
      </c>
      <c r="H14" s="26">
        <f t="shared" ref="H14:H22" si="1">F14-E14</f>
        <v>99.368999999999915</v>
      </c>
      <c r="I14" s="28">
        <f t="shared" ref="I14:I22" si="2">IF(F14=0,"",F14/$F$13*100)</f>
        <v>49.82039353237969</v>
      </c>
      <c r="J14" s="18"/>
    </row>
    <row r="15" spans="1:14">
      <c r="A15" s="16"/>
      <c r="B15" s="11" t="s">
        <v>37</v>
      </c>
      <c r="C15" s="25">
        <f>+'[4]Resumen Bogotá'!K55</f>
        <v>139.09</v>
      </c>
      <c r="D15" s="25">
        <f>+'[4]Resumen Bogotá'!L55</f>
        <v>151.43933333333334</v>
      </c>
      <c r="E15" s="25">
        <f>+'[4]Resumen Bogotá'!M55</f>
        <v>151.97400000000002</v>
      </c>
      <c r="F15" s="29">
        <f>+'[4]Resumen Bogotá'!N55</f>
        <v>172.32900000000004</v>
      </c>
      <c r="G15" s="28">
        <f t="shared" si="0"/>
        <v>13.393738402621501</v>
      </c>
      <c r="H15" s="26">
        <f t="shared" si="1"/>
        <v>20.355000000000018</v>
      </c>
      <c r="I15" s="28">
        <f t="shared" si="2"/>
        <v>4.4427851136659733</v>
      </c>
      <c r="J15" s="18"/>
      <c r="M15" s="32"/>
    </row>
    <row r="16" spans="1:14">
      <c r="A16" s="16"/>
      <c r="B16" s="11" t="s">
        <v>38</v>
      </c>
      <c r="C16" s="25">
        <f>+'[4]Resumen Bogotá'!K56</f>
        <v>129.065</v>
      </c>
      <c r="D16" s="25">
        <f>+'[4]Resumen Bogotá'!L56</f>
        <v>144.61066666666667</v>
      </c>
      <c r="E16" s="25">
        <f>+'[4]Resumen Bogotá'!M56</f>
        <v>161.13733333333332</v>
      </c>
      <c r="F16" s="29">
        <f>+'[4]Resumen Bogotá'!N56</f>
        <v>145.85299999999998</v>
      </c>
      <c r="G16" s="28">
        <f t="shared" si="0"/>
        <v>-9.4852837745029071</v>
      </c>
      <c r="H16" s="26">
        <f t="shared" si="1"/>
        <v>-15.284333333333336</v>
      </c>
      <c r="I16" s="28">
        <f t="shared" si="2"/>
        <v>3.7602117878216843</v>
      </c>
      <c r="J16" s="18"/>
      <c r="M16" s="32"/>
    </row>
    <row r="17" spans="1:12">
      <c r="A17" s="16"/>
      <c r="B17" s="11" t="s">
        <v>39</v>
      </c>
      <c r="C17" s="25">
        <f>+'[4]Resumen Bogotá'!K57</f>
        <v>1055.2596666666668</v>
      </c>
      <c r="D17" s="25">
        <f>+'[4]Resumen Bogotá'!L57</f>
        <v>1170.4246666666666</v>
      </c>
      <c r="E17" s="25">
        <f>+'[4]Resumen Bogotá'!M57</f>
        <v>1249.893</v>
      </c>
      <c r="F17" s="29">
        <f>+'[4]Resumen Bogotá'!N57</f>
        <v>1316.3416666666669</v>
      </c>
      <c r="G17" s="28">
        <f t="shared" si="0"/>
        <v>5.3163484127574767</v>
      </c>
      <c r="H17" s="26">
        <f t="shared" si="1"/>
        <v>66.448666666666895</v>
      </c>
      <c r="I17" s="28">
        <f t="shared" si="2"/>
        <v>33.936384248529983</v>
      </c>
      <c r="J17" s="18"/>
    </row>
    <row r="18" spans="1:12">
      <c r="A18" s="16"/>
      <c r="B18" s="11" t="s">
        <v>40</v>
      </c>
      <c r="C18" s="25">
        <f>+'[4]Resumen Bogotá'!K58</f>
        <v>170.19233333333332</v>
      </c>
      <c r="D18" s="25">
        <f>+'[4]Resumen Bogotá'!L58</f>
        <v>153.52199999999999</v>
      </c>
      <c r="E18" s="25">
        <f>+'[4]Resumen Bogotá'!M58</f>
        <v>185.51866666666669</v>
      </c>
      <c r="F18" s="29">
        <f>+'[4]Resumen Bogotá'!N58</f>
        <v>189.91766666666663</v>
      </c>
      <c r="G18" s="28">
        <f t="shared" si="0"/>
        <v>2.371189961117981</v>
      </c>
      <c r="H18" s="26">
        <f t="shared" si="1"/>
        <v>4.3989999999999441</v>
      </c>
      <c r="I18" s="28">
        <f t="shared" si="2"/>
        <v>4.8962355859364513</v>
      </c>
      <c r="J18" s="18"/>
    </row>
    <row r="19" spans="1:12">
      <c r="A19" s="16"/>
      <c r="B19" s="11" t="s">
        <v>41</v>
      </c>
      <c r="C19" s="25">
        <f>+'[4]Resumen Bogotá'!K59</f>
        <v>79.688999999999993</v>
      </c>
      <c r="D19" s="25">
        <f>+'[4]Resumen Bogotá'!L59</f>
        <v>74.353333333333339</v>
      </c>
      <c r="E19" s="25">
        <f>+'[4]Resumen Bogotá'!M59</f>
        <v>82.177000000000007</v>
      </c>
      <c r="F19" s="29">
        <f>+'[4]Resumen Bogotá'!N59</f>
        <v>103.67399999999999</v>
      </c>
      <c r="G19" s="28">
        <f t="shared" si="0"/>
        <v>26.159387663214751</v>
      </c>
      <c r="H19" s="26">
        <f t="shared" si="1"/>
        <v>21.496999999999986</v>
      </c>
      <c r="I19" s="28">
        <f t="shared" si="2"/>
        <v>2.6728020465168716</v>
      </c>
      <c r="J19" s="18"/>
    </row>
    <row r="20" spans="1:12">
      <c r="A20" s="16"/>
      <c r="B20" s="11" t="s">
        <v>42</v>
      </c>
      <c r="C20" s="25">
        <f>+'[4]Resumen Bogotá'!K60</f>
        <v>4.9220000000000006</v>
      </c>
      <c r="D20" s="25">
        <f>+'[4]Resumen Bogotá'!L60</f>
        <v>3.0286666666666666</v>
      </c>
      <c r="E20" s="25">
        <f>+'[4]Resumen Bogotá'!M60</f>
        <v>15.264000000000001</v>
      </c>
      <c r="F20" s="29">
        <f>+'[4]Resumen Bogotá'!N60</f>
        <v>11.79</v>
      </c>
      <c r="G20" s="28">
        <f t="shared" si="0"/>
        <v>-22.759433962264165</v>
      </c>
      <c r="H20" s="26">
        <f t="shared" si="1"/>
        <v>-3.474000000000002</v>
      </c>
      <c r="I20" s="28">
        <f t="shared" si="2"/>
        <v>0.30395601721197135</v>
      </c>
      <c r="J20" s="18"/>
    </row>
    <row r="21" spans="1:12">
      <c r="A21" s="16"/>
      <c r="B21" s="11" t="s">
        <v>43</v>
      </c>
      <c r="C21" s="25">
        <f>+'[4]Resumen Bogotá'!K61</f>
        <v>1.8123333333333334</v>
      </c>
      <c r="D21" s="25">
        <f>+'[4]Resumen Bogotá'!L61</f>
        <v>0</v>
      </c>
      <c r="E21" s="25">
        <f>+'[4]Resumen Bogotá'!M61</f>
        <v>0.78100000000000003</v>
      </c>
      <c r="F21" s="29">
        <f>+'[4]Resumen Bogotá'!N61</f>
        <v>0.74833333333333341</v>
      </c>
      <c r="G21" s="28">
        <v>0</v>
      </c>
      <c r="H21" s="26">
        <f t="shared" ref="H21" si="3">F21-E21</f>
        <v>-3.2666666666666622E-2</v>
      </c>
      <c r="I21" s="28">
        <v>0</v>
      </c>
      <c r="J21" s="18"/>
      <c r="L21" s="23" t="s">
        <v>68</v>
      </c>
    </row>
    <row r="22" spans="1:12">
      <c r="A22" s="16"/>
      <c r="B22" s="11" t="s">
        <v>44</v>
      </c>
      <c r="C22" s="25">
        <f>+'[4]Resumen Bogotá'!K62</f>
        <v>1.774</v>
      </c>
      <c r="D22" s="25">
        <f>+'[4]Resumen Bogotá'!L62</f>
        <v>3.0076666666666667</v>
      </c>
      <c r="E22" s="25">
        <f>+'[4]Resumen Bogotá'!M62</f>
        <v>7.4139999999999988</v>
      </c>
      <c r="F22" s="29">
        <f>+'[4]Resumen Bogotá'!N62</f>
        <v>5.7383333333333333</v>
      </c>
      <c r="G22" s="28">
        <f t="shared" si="0"/>
        <v>-22.601384767556866</v>
      </c>
      <c r="H22" s="26">
        <f t="shared" si="1"/>
        <v>-1.6756666666666655</v>
      </c>
      <c r="I22" s="28">
        <f t="shared" si="2"/>
        <v>0.14793901148725155</v>
      </c>
      <c r="J22" s="18"/>
    </row>
    <row r="23" spans="1:12" ht="14.25" customHeight="1">
      <c r="A23" s="16"/>
      <c r="B23" s="12"/>
      <c r="C23" s="4"/>
      <c r="D23" s="4"/>
      <c r="E23" s="4"/>
      <c r="F23" s="4"/>
      <c r="G23" s="24"/>
      <c r="H23" s="24"/>
      <c r="I23" s="24"/>
      <c r="J23" s="18"/>
    </row>
    <row r="24" spans="1:12">
      <c r="A24" s="16"/>
      <c r="B24" s="11"/>
      <c r="C24" s="4"/>
      <c r="D24" s="4"/>
      <c r="E24" s="4"/>
      <c r="F24" s="5"/>
      <c r="G24" s="8"/>
      <c r="H24" s="8"/>
      <c r="I24" s="8"/>
      <c r="J24" s="18"/>
      <c r="L24" s="23" t="str">
        <f>IF(F24="","",1)</f>
        <v/>
      </c>
    </row>
    <row r="25" spans="1:12">
      <c r="A25" s="16"/>
      <c r="B25" s="11"/>
      <c r="C25" s="4"/>
      <c r="D25" s="4"/>
      <c r="E25" s="4"/>
      <c r="F25" s="5"/>
      <c r="G25" s="8"/>
      <c r="H25" s="8"/>
      <c r="I25" s="8"/>
      <c r="J25" s="18"/>
      <c r="L25" s="23" t="str">
        <f>IF(F25="","",1)</f>
        <v/>
      </c>
    </row>
    <row r="26" spans="1:12">
      <c r="A26" s="16"/>
      <c r="B26" s="11"/>
      <c r="C26" s="4"/>
      <c r="D26" s="4"/>
      <c r="E26" s="4"/>
      <c r="F26" s="5"/>
      <c r="G26" s="8"/>
      <c r="H26" s="8"/>
      <c r="I26" s="8"/>
      <c r="J26" s="18"/>
      <c r="L26" s="23" t="str">
        <f>IF(F26="","",1)</f>
        <v/>
      </c>
    </row>
    <row r="27" spans="1:12">
      <c r="A27" s="16"/>
      <c r="B27" s="11"/>
      <c r="C27" s="4"/>
      <c r="D27" s="4"/>
      <c r="E27" s="4"/>
      <c r="F27" s="5"/>
      <c r="G27" s="8"/>
      <c r="H27" s="8"/>
      <c r="I27" s="8"/>
      <c r="J27" s="18"/>
      <c r="L27" s="23" t="str">
        <f>IF(F27="","",1)</f>
        <v/>
      </c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L28" s="23" t="str">
        <f>IF(F28="","",1)</f>
        <v/>
      </c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2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2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2">
      <c r="A32" s="16"/>
      <c r="B32" s="11"/>
      <c r="C32" s="4"/>
      <c r="D32" s="4"/>
      <c r="E32" s="4"/>
      <c r="F32" s="5"/>
      <c r="G32" s="8"/>
      <c r="H32" s="8"/>
      <c r="I32" s="8"/>
      <c r="J32" s="18"/>
      <c r="L32" s="23" t="str">
        <f>IF(F32="","",1)</f>
        <v/>
      </c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L33" s="23" t="str">
        <f>IF(F33="","",1)</f>
        <v/>
      </c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L34" s="23" t="str">
        <f>IF(F34="","",1)</f>
        <v/>
      </c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>
      <c r="A41" s="16"/>
      <c r="B41" s="11"/>
      <c r="C41" s="4"/>
      <c r="D41" s="4"/>
      <c r="E41" s="4"/>
      <c r="F41" s="5"/>
      <c r="G41" s="8"/>
      <c r="H41" s="8"/>
      <c r="I41" s="8"/>
      <c r="J41" s="18"/>
      <c r="L41" s="23" t="str">
        <f>IF(F41="","",1)</f>
        <v/>
      </c>
    </row>
    <row r="42" spans="1:12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>
      <c r="A44" s="16"/>
      <c r="C44" s="5"/>
      <c r="D44" s="5"/>
      <c r="E44" s="5"/>
      <c r="F44" s="5"/>
      <c r="G44" s="6"/>
      <c r="H44" s="6"/>
      <c r="I44" s="6"/>
      <c r="J44" s="18"/>
    </row>
    <row r="45" spans="1:12">
      <c r="A45" s="16"/>
      <c r="B45" s="67" t="str">
        <f>+Índice!$B$49</f>
        <v>Fuente: Departamento Administrativo Nacional de Estadística, Gran Encuesta Integrada de Hogares (GEIH) Abril 2012.</v>
      </c>
      <c r="C45" s="5"/>
      <c r="D45" s="5"/>
      <c r="E45" s="5"/>
      <c r="F45" s="5"/>
      <c r="G45" s="6"/>
      <c r="H45" s="6"/>
      <c r="I45" s="6"/>
      <c r="J45" s="18"/>
    </row>
    <row r="46" spans="1:12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2"/>
    </row>
    <row r="47" spans="1:12">
      <c r="B47" s="11"/>
    </row>
    <row r="48" spans="1:12">
      <c r="B48" s="11"/>
    </row>
    <row r="49" spans="5:6">
      <c r="E49" s="23"/>
      <c r="F49" s="32"/>
    </row>
    <row r="50" spans="5:6">
      <c r="E50" s="23" t="s">
        <v>26</v>
      </c>
      <c r="F50" s="32">
        <f>F15-F16</f>
        <v>26.476000000000056</v>
      </c>
    </row>
  </sheetData>
  <mergeCells count="5">
    <mergeCell ref="C10:F10"/>
    <mergeCell ref="G10:H10"/>
    <mergeCell ref="I10:I11"/>
    <mergeCell ref="B8:I8"/>
    <mergeCell ref="B7:I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 published="0" codeName="Hoja33">
    <tabColor rgb="FF53722D"/>
  </sheetPr>
  <dimension ref="A1:O46"/>
  <sheetViews>
    <sheetView showWhiteSpace="0" zoomScaleNormal="100" zoomScaleSheetLayoutView="100" workbookViewId="0">
      <pane ySplit="11" topLeftCell="A30" activePane="bottomLeft" state="frozen"/>
      <selection activeCell="G19" sqref="G19"/>
      <selection pane="bottomLeft" activeCell="J19" sqref="J19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69" t="s">
        <v>119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61"/>
      <c r="C8" s="167" t="s">
        <v>172</v>
      </c>
      <c r="D8" s="167"/>
      <c r="E8" s="167"/>
      <c r="F8" s="167"/>
      <c r="G8" s="167"/>
      <c r="H8" s="167"/>
      <c r="I8" s="167"/>
      <c r="J8" s="167"/>
      <c r="K8" s="167"/>
      <c r="L8" s="18"/>
    </row>
    <row r="9" spans="1:15">
      <c r="A9" s="16"/>
      <c r="B9" s="10"/>
      <c r="C9" s="68"/>
      <c r="D9" s="68"/>
      <c r="E9" s="68"/>
      <c r="F9" s="68"/>
      <c r="G9" s="68"/>
      <c r="H9" s="10"/>
      <c r="I9" s="10"/>
      <c r="J9" s="10"/>
      <c r="K9" s="10"/>
      <c r="L9" s="18"/>
    </row>
    <row r="10" spans="1:15" ht="15.75" customHeight="1">
      <c r="A10" s="16"/>
      <c r="B10" s="11"/>
      <c r="C10" s="168" t="s">
        <v>1</v>
      </c>
      <c r="D10" s="168"/>
      <c r="E10" s="168"/>
      <c r="F10" s="168"/>
      <c r="G10" s="168"/>
      <c r="H10" s="170" t="s">
        <v>163</v>
      </c>
      <c r="I10" s="170" t="s">
        <v>110</v>
      </c>
      <c r="J10" s="170" t="s">
        <v>164</v>
      </c>
      <c r="K10" s="170" t="s">
        <v>109</v>
      </c>
      <c r="L10" s="18"/>
    </row>
    <row r="11" spans="1:15">
      <c r="A11" s="16"/>
      <c r="B11" s="11"/>
      <c r="C11" s="156">
        <f>+'Población total'!C11</f>
        <v>2008</v>
      </c>
      <c r="D11" s="156">
        <f>+'Población total'!D11</f>
        <v>2009</v>
      </c>
      <c r="E11" s="156">
        <f>+'Población total'!E11</f>
        <v>2010</v>
      </c>
      <c r="F11" s="156">
        <f>+'Población total'!F11</f>
        <v>2011</v>
      </c>
      <c r="G11" s="156">
        <f>+'Población total'!G11</f>
        <v>2012</v>
      </c>
      <c r="H11" s="170"/>
      <c r="I11" s="170"/>
      <c r="J11" s="170"/>
      <c r="K11" s="170"/>
      <c r="L11" s="18"/>
      <c r="O11" s="76"/>
    </row>
    <row r="12" spans="1:15" ht="12" customHeight="1">
      <c r="A12" s="16"/>
      <c r="B12" s="11"/>
      <c r="C12" s="68"/>
      <c r="D12" s="68"/>
      <c r="E12" s="68"/>
      <c r="F12" s="68"/>
      <c r="G12" s="68"/>
      <c r="H12" s="68"/>
      <c r="I12" s="68"/>
      <c r="J12" s="68"/>
      <c r="K12" s="68"/>
      <c r="L12" s="18"/>
    </row>
    <row r="13" spans="1:15">
      <c r="A13" s="16"/>
      <c r="B13" s="12" t="str">
        <f>+'[3]Población Bogotá'!J518</f>
        <v>Colombia</v>
      </c>
      <c r="C13" s="26">
        <f>+'[4]Población Bogotá'!K518</f>
        <v>6156.1023333333333</v>
      </c>
      <c r="D13" s="26">
        <f>+'[4]Población Bogotá'!L518</f>
        <v>6191.2146666666667</v>
      </c>
      <c r="E13" s="26">
        <f>+'[4]Población Bogotá'!M518</f>
        <v>6394.6536666666661</v>
      </c>
      <c r="F13" s="26">
        <f>+'[4]Población Bogotá'!N518</f>
        <v>6575.8326666666662</v>
      </c>
      <c r="G13" s="26">
        <f>+'[4]Población Bogotá'!O518</f>
        <v>6977.2813333333324</v>
      </c>
      <c r="H13" s="28">
        <f t="shared" ref="H13" si="0">IF(OR(OR(G13=0,F13=0),G13=""),"",(G13/F13-1)*100)</f>
        <v>6.1049100093686359</v>
      </c>
      <c r="I13" s="28">
        <f>IF(OR(OR(G13=0,F13=0),F13=""),"",(F13/E13-1)*100)</f>
        <v>2.8332887040377175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3</v>
      </c>
      <c r="C14" s="25">
        <f>C13-SUM(C15:C27)</f>
        <v>2128.9806666666659</v>
      </c>
      <c r="D14" s="25">
        <f t="shared" ref="D14:G14" si="3">D13-SUM(D15:D27)</f>
        <v>2208.7780000000002</v>
      </c>
      <c r="E14" s="25">
        <f t="shared" si="3"/>
        <v>2318.6663333333331</v>
      </c>
      <c r="F14" s="25">
        <f t="shared" si="3"/>
        <v>2315.6696666666658</v>
      </c>
      <c r="G14" s="26">
        <f t="shared" si="3"/>
        <v>2466.4593333333314</v>
      </c>
      <c r="H14" s="52">
        <f t="shared" ref="H14:H16" si="4">IF(OR(OR(G14=0,F14=0),G14=""),"",(G14/F14-1)*100)</f>
        <v>6.5117088519677679</v>
      </c>
      <c r="I14" s="51">
        <f t="shared" ref="I14:I16" si="5">IF(OR(OR(G14=0,F14=0),F14=""),"",(F14/E14-1)*100)</f>
        <v>-0.12924096165054522</v>
      </c>
      <c r="J14" s="52">
        <f t="shared" ref="J14:J16" si="6">IF(G14=0,"",G14/$G$13*100)</f>
        <v>35.349862152612999</v>
      </c>
      <c r="K14" s="51">
        <f t="shared" ref="K14:K16" si="7">IF(F14=0,"",F14/$F$13*100)</f>
        <v>35.214850864514077</v>
      </c>
      <c r="L14" s="18"/>
    </row>
    <row r="15" spans="1:15">
      <c r="A15" s="16"/>
      <c r="B15" s="12" t="str">
        <f>+'[3]Población Bogotá'!J519</f>
        <v>Bogotá</v>
      </c>
      <c r="C15" s="99">
        <f>+'[4]Población Bogotá'!K519</f>
        <v>1820.079</v>
      </c>
      <c r="D15" s="99">
        <f>+'[4]Población Bogotá'!L519</f>
        <v>1740.3483333333334</v>
      </c>
      <c r="E15" s="99">
        <f>+'[4]Población Bogotá'!M519</f>
        <v>1740.3879999999999</v>
      </c>
      <c r="F15" s="99">
        <f>+'[4]Población Bogotá'!N519</f>
        <v>1833.0896666666667</v>
      </c>
      <c r="G15" s="99">
        <f>+'[4]Población Bogotá'!O519</f>
        <v>1932.4586666666667</v>
      </c>
      <c r="H15" s="48">
        <f t="shared" si="4"/>
        <v>5.4208477526740406</v>
      </c>
      <c r="I15" s="34">
        <f t="shared" si="5"/>
        <v>5.3264942453445263</v>
      </c>
      <c r="J15" s="48">
        <f t="shared" si="6"/>
        <v>27.696441842390957</v>
      </c>
      <c r="K15" s="34">
        <f t="shared" si="7"/>
        <v>27.876160474075327</v>
      </c>
      <c r="L15" s="18"/>
    </row>
    <row r="16" spans="1:15">
      <c r="A16" s="16"/>
      <c r="B16" s="11" t="str">
        <f>+'[3]Población Bogotá'!J520</f>
        <v>Medellín</v>
      </c>
      <c r="C16" s="53">
        <f>+'[4]Población Bogotá'!K520</f>
        <v>719.90733333333321</v>
      </c>
      <c r="D16" s="53">
        <f>+'[4]Población Bogotá'!L520</f>
        <v>707.87700000000007</v>
      </c>
      <c r="E16" s="53">
        <f>+'[4]Población Bogotá'!M520</f>
        <v>761.7263333333334</v>
      </c>
      <c r="F16" s="53">
        <f>+'[4]Población Bogotá'!N520</f>
        <v>825.0333333333333</v>
      </c>
      <c r="G16" s="54">
        <f>+'[4]Población Bogotá'!O520</f>
        <v>888.98599999999988</v>
      </c>
      <c r="H16" s="52">
        <f t="shared" si="4"/>
        <v>7.7515251909013649</v>
      </c>
      <c r="I16" s="51">
        <f t="shared" si="5"/>
        <v>8.3109900799893452</v>
      </c>
      <c r="J16" s="52">
        <f t="shared" si="6"/>
        <v>12.741151711239581</v>
      </c>
      <c r="K16" s="51">
        <f t="shared" si="7"/>
        <v>12.546446589425583</v>
      </c>
      <c r="L16" s="18"/>
      <c r="N16" s="23" t="s">
        <v>2</v>
      </c>
      <c r="O16" s="32">
        <f>J15</f>
        <v>27.696441842390957</v>
      </c>
    </row>
    <row r="17" spans="1:15">
      <c r="A17" s="16"/>
      <c r="B17" s="11" t="str">
        <f>+'[3]Población Bogotá'!J521</f>
        <v>Cali</v>
      </c>
      <c r="C17" s="53">
        <f>+'[4]Población Bogotá'!K521</f>
        <v>463.95166666666665</v>
      </c>
      <c r="D17" s="53">
        <f>+'[4]Población Bogotá'!L521</f>
        <v>462.03233333333333</v>
      </c>
      <c r="E17" s="53">
        <f>+'[4]Población Bogotá'!M521</f>
        <v>464.24633333333333</v>
      </c>
      <c r="F17" s="53">
        <f>+'[4]Población Bogotá'!N521</f>
        <v>461.14633333333336</v>
      </c>
      <c r="G17" s="54">
        <f>+'[4]Población Bogotá'!O521</f>
        <v>475.56700000000001</v>
      </c>
      <c r="H17" s="52">
        <f t="shared" ref="H17:H27" si="8">IF(OR(OR(G17=0,F17=0),G17=""),"",(G17/F17-1)*100)</f>
        <v>3.1271346261020572</v>
      </c>
      <c r="I17" s="51">
        <f t="shared" ref="I17:I27" si="9">IF(OR(OR(G17=0,F17=0),F17=""),"",(F17/E17-1)*100)</f>
        <v>-0.66774894650037941</v>
      </c>
      <c r="J17" s="52">
        <f t="shared" ref="J17:J27" si="10">IF(G17=0,"",G17/$G$13*100)</f>
        <v>6.8159355668807775</v>
      </c>
      <c r="K17" s="51">
        <f t="shared" ref="K17:K27" si="11">IF(F17=0,"",F17/$F$13*100)</f>
        <v>7.012744342947089</v>
      </c>
      <c r="L17" s="18"/>
      <c r="N17" s="23" t="s">
        <v>12</v>
      </c>
      <c r="O17" s="32">
        <f>100-O16</f>
        <v>72.303558157609046</v>
      </c>
    </row>
    <row r="18" spans="1:15">
      <c r="A18" s="16"/>
      <c r="B18" s="11" t="str">
        <f>+'[3]Población Bogotá'!J522</f>
        <v>Barranquilla</v>
      </c>
      <c r="C18" s="53">
        <f>+'[4]Población Bogotá'!K522</f>
        <v>235.60566666666668</v>
      </c>
      <c r="D18" s="53">
        <f>+'[4]Población Bogotá'!L522</f>
        <v>254.23766666666666</v>
      </c>
      <c r="E18" s="53">
        <f>+'[4]Población Bogotá'!M522</f>
        <v>262.76366666666667</v>
      </c>
      <c r="F18" s="53">
        <f>+'[4]Población Bogotá'!N522</f>
        <v>273.48466666666667</v>
      </c>
      <c r="G18" s="54">
        <f>+'[4]Población Bogotá'!O522</f>
        <v>298.78966666666668</v>
      </c>
      <c r="H18" s="52">
        <f t="shared" si="8"/>
        <v>9.2528039353821256</v>
      </c>
      <c r="I18" s="51">
        <f t="shared" si="9"/>
        <v>4.0800922501969428</v>
      </c>
      <c r="J18" s="52">
        <f t="shared" si="10"/>
        <v>4.2823221881454883</v>
      </c>
      <c r="K18" s="51">
        <f t="shared" si="11"/>
        <v>4.1589359177732526</v>
      </c>
      <c r="L18" s="18"/>
    </row>
    <row r="19" spans="1:15">
      <c r="A19" s="16"/>
      <c r="B19" s="11" t="str">
        <f>+'[3]Población Bogotá'!J523</f>
        <v>Bucaramanga</v>
      </c>
      <c r="C19" s="53">
        <f>+'[4]Población Bogotá'!K523</f>
        <v>171.20066666666665</v>
      </c>
      <c r="D19" s="53">
        <f>+'[4]Población Bogotá'!L523</f>
        <v>188.768</v>
      </c>
      <c r="E19" s="53">
        <f>+'[4]Población Bogotá'!M523</f>
        <v>191.59833333333333</v>
      </c>
      <c r="F19" s="53">
        <f>+'[4]Población Bogotá'!N523</f>
        <v>186.03133333333332</v>
      </c>
      <c r="G19" s="54">
        <f>+'[4]Población Bogotá'!O523</f>
        <v>204.21533333333332</v>
      </c>
      <c r="H19" s="52">
        <f t="shared" si="8"/>
        <v>9.7746974524004937</v>
      </c>
      <c r="I19" s="51">
        <f t="shared" si="9"/>
        <v>-2.9055576335911049</v>
      </c>
      <c r="J19" s="52">
        <f t="shared" si="10"/>
        <v>2.9268611021561219</v>
      </c>
      <c r="K19" s="51">
        <f t="shared" si="11"/>
        <v>2.8290156207340638</v>
      </c>
      <c r="L19" s="18"/>
    </row>
    <row r="20" spans="1:15">
      <c r="A20" s="16"/>
      <c r="B20" s="11" t="str">
        <f>+'[3]Población Bogotá'!J524</f>
        <v>Pereira</v>
      </c>
      <c r="C20" s="53">
        <f>+'[4]Población Bogotá'!K524</f>
        <v>113.29933333333334</v>
      </c>
      <c r="D20" s="53">
        <f>+'[4]Población Bogotá'!L524</f>
        <v>110.605</v>
      </c>
      <c r="E20" s="53">
        <f>+'[4]Población Bogotá'!M524</f>
        <v>106.51733333333334</v>
      </c>
      <c r="F20" s="53">
        <f>+'[4]Población Bogotá'!N524</f>
        <v>123.81433333333332</v>
      </c>
      <c r="G20" s="54">
        <f>+'[4]Población Bogotá'!O524</f>
        <v>125.08699999999999</v>
      </c>
      <c r="H20" s="52">
        <f t="shared" si="8"/>
        <v>1.0278831476161931</v>
      </c>
      <c r="I20" s="51">
        <f t="shared" si="9"/>
        <v>16.238671640296399</v>
      </c>
      <c r="J20" s="52">
        <f t="shared" si="10"/>
        <v>1.7927756388782565</v>
      </c>
      <c r="K20" s="51">
        <f t="shared" si="11"/>
        <v>1.8828692822576893</v>
      </c>
      <c r="L20" s="18"/>
    </row>
    <row r="21" spans="1:15">
      <c r="A21" s="16"/>
      <c r="B21" s="11" t="str">
        <f>+'[3]Población Bogotá'!J525</f>
        <v>Cartagena</v>
      </c>
      <c r="C21" s="53">
        <f>+'[4]Población Bogotá'!K525</f>
        <v>105.78400000000001</v>
      </c>
      <c r="D21" s="53">
        <f>+'[4]Población Bogotá'!L525</f>
        <v>105.30400000000002</v>
      </c>
      <c r="E21" s="53">
        <f>+'[4]Población Bogotá'!M525</f>
        <v>119.473</v>
      </c>
      <c r="F21" s="53">
        <f>+'[4]Población Bogotá'!N525</f>
        <v>119.76433333333334</v>
      </c>
      <c r="G21" s="54">
        <f>+'[4]Población Bogotá'!O525</f>
        <v>124.81033333333335</v>
      </c>
      <c r="H21" s="52">
        <f t="shared" si="8"/>
        <v>4.2132744027854718</v>
      </c>
      <c r="I21" s="51">
        <f t="shared" si="9"/>
        <v>0.24384867989699632</v>
      </c>
      <c r="J21" s="52">
        <f t="shared" si="10"/>
        <v>1.7888103886117253</v>
      </c>
      <c r="K21" s="51">
        <f t="shared" si="11"/>
        <v>1.8212801238149918</v>
      </c>
      <c r="L21" s="18"/>
    </row>
    <row r="22" spans="1:15">
      <c r="A22" s="16"/>
      <c r="B22" s="11" t="str">
        <f>+'[3]Población Bogotá'!J526</f>
        <v>Cúcuta</v>
      </c>
      <c r="C22" s="53">
        <f>+'[4]Población Bogotá'!K526</f>
        <v>79.734999999999999</v>
      </c>
      <c r="D22" s="53">
        <f>+'[4]Población Bogotá'!L526</f>
        <v>107.32800000000002</v>
      </c>
      <c r="E22" s="53">
        <f>+'[4]Población Bogotá'!M526</f>
        <v>113.49833333333333</v>
      </c>
      <c r="F22" s="53">
        <f>+'[4]Población Bogotá'!N526</f>
        <v>99.169333333333327</v>
      </c>
      <c r="G22" s="54">
        <f>+'[4]Población Bogotá'!O526</f>
        <v>95.108999999999995</v>
      </c>
      <c r="H22" s="52">
        <f t="shared" si="8"/>
        <v>-4.0943436815144452</v>
      </c>
      <c r="I22" s="51">
        <f t="shared" si="9"/>
        <v>-12.624854990528501</v>
      </c>
      <c r="J22" s="52">
        <f t="shared" si="10"/>
        <v>1.3631240515646879</v>
      </c>
      <c r="K22" s="51">
        <f t="shared" si="11"/>
        <v>1.5080878477341626</v>
      </c>
      <c r="L22" s="18"/>
    </row>
    <row r="23" spans="1:15">
      <c r="A23" s="16"/>
      <c r="B23" s="11" t="str">
        <f>+'[3]Población Bogotá'!J527</f>
        <v>Ibagué</v>
      </c>
      <c r="C23" s="53">
        <f>+'[4]Población Bogotá'!K527</f>
        <v>85.67</v>
      </c>
      <c r="D23" s="53">
        <f>+'[4]Población Bogotá'!L527</f>
        <v>80.281666666666652</v>
      </c>
      <c r="E23" s="53">
        <f>+'[4]Población Bogotá'!M527</f>
        <v>79.73566666666666</v>
      </c>
      <c r="F23" s="53">
        <f>+'[4]Población Bogotá'!N527</f>
        <v>89.270666666666671</v>
      </c>
      <c r="G23" s="54">
        <f>+'[4]Población Bogotá'!O527</f>
        <v>93.801000000000002</v>
      </c>
      <c r="H23" s="52">
        <f t="shared" si="8"/>
        <v>5.0748286111152563</v>
      </c>
      <c r="I23" s="51">
        <f t="shared" si="9"/>
        <v>11.958262090992333</v>
      </c>
      <c r="J23" s="52">
        <f t="shared" si="10"/>
        <v>1.3443774948829164</v>
      </c>
      <c r="K23" s="51">
        <f t="shared" si="11"/>
        <v>1.3575568478070561</v>
      </c>
      <c r="L23" s="18"/>
    </row>
    <row r="24" spans="1:15">
      <c r="A24" s="16"/>
      <c r="B24" s="11" t="str">
        <f>+'[3]Población Bogotá'!J528</f>
        <v>Manizales</v>
      </c>
      <c r="C24" s="53">
        <f>+'[4]Población Bogotá'!K528</f>
        <v>80.031666666666652</v>
      </c>
      <c r="D24" s="53">
        <f>+'[4]Población Bogotá'!L528</f>
        <v>76.113</v>
      </c>
      <c r="E24" s="53">
        <f>+'[4]Población Bogotá'!M528</f>
        <v>79.653000000000006</v>
      </c>
      <c r="F24" s="53">
        <f>+'[4]Población Bogotá'!N528</f>
        <v>83.540999999999997</v>
      </c>
      <c r="G24" s="54">
        <f>+'[4]Población Bogotá'!O528</f>
        <v>91.358000000000004</v>
      </c>
      <c r="H24" s="52">
        <f t="shared" si="8"/>
        <v>9.3570821512790161</v>
      </c>
      <c r="I24" s="51">
        <f t="shared" si="9"/>
        <v>4.881172083913965</v>
      </c>
      <c r="J24" s="52">
        <f t="shared" si="10"/>
        <v>1.3093638572884454</v>
      </c>
      <c r="K24" s="51">
        <f t="shared" si="11"/>
        <v>1.2704246630768889</v>
      </c>
      <c r="L24" s="18"/>
    </row>
    <row r="25" spans="1:15">
      <c r="A25" s="16"/>
      <c r="B25" s="11" t="str">
        <f>+'[3]Población Bogotá'!J529</f>
        <v>Villavicencio</v>
      </c>
      <c r="C25" s="53">
        <f>+'[4]Población Bogotá'!K529</f>
        <v>61.164666666666669</v>
      </c>
      <c r="D25" s="53">
        <f>+'[4]Población Bogotá'!L529</f>
        <v>61.421333333333337</v>
      </c>
      <c r="E25" s="53">
        <f>+'[4]Población Bogotá'!M529</f>
        <v>64.330333333333343</v>
      </c>
      <c r="F25" s="53">
        <f>+'[4]Población Bogotá'!N529</f>
        <v>66.684333333333328</v>
      </c>
      <c r="G25" s="54">
        <f>+'[4]Población Bogotá'!O529</f>
        <v>75.451666666666668</v>
      </c>
      <c r="H25" s="52">
        <f t="shared" si="8"/>
        <v>13.147515908284312</v>
      </c>
      <c r="I25" s="51">
        <f t="shared" si="9"/>
        <v>3.6592379955541654</v>
      </c>
      <c r="J25" s="52">
        <f t="shared" si="10"/>
        <v>1.0813906314226307</v>
      </c>
      <c r="K25" s="51">
        <f t="shared" si="11"/>
        <v>1.0140819682252662</v>
      </c>
      <c r="L25" s="18"/>
    </row>
    <row r="26" spans="1:15">
      <c r="A26" s="16"/>
      <c r="B26" s="11" t="str">
        <f>+'[3]Población Bogotá'!J530</f>
        <v>Pasto</v>
      </c>
      <c r="C26" s="53">
        <f>+'[4]Población Bogotá'!K530</f>
        <v>49.036333333333339</v>
      </c>
      <c r="D26" s="53">
        <f>+'[4]Población Bogotá'!L530</f>
        <v>49.031666666666666</v>
      </c>
      <c r="E26" s="53">
        <f>+'[4]Población Bogotá'!M530</f>
        <v>52.606666666666662</v>
      </c>
      <c r="F26" s="53">
        <f>+'[4]Población Bogotá'!N530</f>
        <v>56.934333333333335</v>
      </c>
      <c r="G26" s="54">
        <f>+'[4]Población Bogotá'!O530</f>
        <v>60.128666666666675</v>
      </c>
      <c r="H26" s="52">
        <f t="shared" si="8"/>
        <v>5.610557191618426</v>
      </c>
      <c r="I26" s="51">
        <f t="shared" si="9"/>
        <v>8.2264605246483491</v>
      </c>
      <c r="J26" s="52">
        <f t="shared" si="10"/>
        <v>0.8617778729862503</v>
      </c>
      <c r="K26" s="51">
        <f t="shared" si="11"/>
        <v>0.86581177197432757</v>
      </c>
      <c r="L26" s="18"/>
    </row>
    <row r="27" spans="1:15">
      <c r="A27" s="16"/>
      <c r="B27" s="11" t="str">
        <f>+'[3]Población Bogotá'!J531</f>
        <v>Montería</v>
      </c>
      <c r="C27" s="53">
        <f>+'[4]Población Bogotá'!K531</f>
        <v>41.656333333333329</v>
      </c>
      <c r="D27" s="53">
        <f>+'[4]Población Bogotá'!L531</f>
        <v>39.088666666666661</v>
      </c>
      <c r="E27" s="53">
        <f>+'[4]Población Bogotá'!M531</f>
        <v>39.450333333333333</v>
      </c>
      <c r="F27" s="53">
        <f>+'[4]Población Bogotá'!N531</f>
        <v>42.199333333333335</v>
      </c>
      <c r="G27" s="54">
        <f>+'[4]Población Bogotá'!O531</f>
        <v>45.059666666666665</v>
      </c>
      <c r="H27" s="52">
        <f t="shared" si="8"/>
        <v>6.7781481539992638</v>
      </c>
      <c r="I27" s="51">
        <f t="shared" si="9"/>
        <v>6.968255443553506</v>
      </c>
      <c r="J27" s="52">
        <f t="shared" si="10"/>
        <v>0.64580550093914324</v>
      </c>
      <c r="K27" s="51">
        <f t="shared" si="11"/>
        <v>0.6417336856402166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67" t="str">
        <f>+Índice!$B$49</f>
        <v>Fuente: Departamento Administrativo Nacional de Estadística, Gran Encuesta Integrada de Hogares (GEIH) Abril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 published="0" codeName="Hoja34">
    <tabColor rgb="FF53722D"/>
  </sheetPr>
  <dimension ref="A1:O46"/>
  <sheetViews>
    <sheetView zoomScaleNormal="100" zoomScaleSheetLayoutView="100" workbookViewId="0">
      <pane ySplit="11" topLeftCell="A27" activePane="bottomLeft" state="frozen"/>
      <selection activeCell="G19" sqref="G19"/>
      <selection pane="bottomLeft" activeCell="I20" sqref="I20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69" t="s">
        <v>120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61"/>
      <c r="C8" s="167" t="s">
        <v>172</v>
      </c>
      <c r="D8" s="167"/>
      <c r="E8" s="167"/>
      <c r="F8" s="167"/>
      <c r="G8" s="167"/>
      <c r="H8" s="167"/>
      <c r="I8" s="167"/>
      <c r="J8" s="167"/>
      <c r="K8" s="167"/>
      <c r="L8" s="18"/>
    </row>
    <row r="9" spans="1:15">
      <c r="A9" s="16"/>
      <c r="B9" s="10"/>
      <c r="C9" s="68"/>
      <c r="D9" s="68"/>
      <c r="E9" s="68"/>
      <c r="F9" s="68"/>
      <c r="G9" s="68"/>
      <c r="H9" s="10"/>
      <c r="I9" s="10"/>
      <c r="J9" s="10"/>
      <c r="K9" s="10"/>
      <c r="L9" s="18"/>
    </row>
    <row r="10" spans="1:15" ht="15.75" customHeight="1">
      <c r="A10" s="16"/>
      <c r="B10" s="11"/>
      <c r="C10" s="168" t="s">
        <v>1</v>
      </c>
      <c r="D10" s="168"/>
      <c r="E10" s="168"/>
      <c r="F10" s="168"/>
      <c r="G10" s="168"/>
      <c r="H10" s="170" t="s">
        <v>163</v>
      </c>
      <c r="I10" s="170" t="s">
        <v>110</v>
      </c>
      <c r="J10" s="170" t="s">
        <v>164</v>
      </c>
      <c r="K10" s="170" t="s">
        <v>109</v>
      </c>
      <c r="L10" s="18"/>
    </row>
    <row r="11" spans="1:15">
      <c r="A11" s="16"/>
      <c r="B11" s="11"/>
      <c r="C11" s="156">
        <f>+'Población total'!C11</f>
        <v>2008</v>
      </c>
      <c r="D11" s="156">
        <f>+'Población total'!D11</f>
        <v>2009</v>
      </c>
      <c r="E11" s="156">
        <f>+'Población total'!E11</f>
        <v>2010</v>
      </c>
      <c r="F11" s="156">
        <f>+'Población total'!F11</f>
        <v>2011</v>
      </c>
      <c r="G11" s="156">
        <f>+'Población total'!G11</f>
        <v>2012</v>
      </c>
      <c r="H11" s="170"/>
      <c r="I11" s="170"/>
      <c r="J11" s="170"/>
      <c r="K11" s="170"/>
      <c r="L11" s="18"/>
      <c r="O11" s="76"/>
    </row>
    <row r="12" spans="1:15" ht="12" customHeight="1">
      <c r="A12" s="16"/>
      <c r="B12" s="11"/>
      <c r="C12" s="68"/>
      <c r="D12" s="68"/>
      <c r="E12" s="68"/>
      <c r="F12" s="68"/>
      <c r="G12" s="68"/>
      <c r="H12" s="68"/>
      <c r="I12" s="68"/>
      <c r="J12" s="68"/>
      <c r="K12" s="68"/>
      <c r="L12" s="18"/>
    </row>
    <row r="13" spans="1:15">
      <c r="A13" s="16"/>
      <c r="B13" s="12" t="str">
        <f>+'[4]Población Bogotá'!J550</f>
        <v>Colombia</v>
      </c>
      <c r="C13" s="26">
        <f>+'[4]Población Bogotá'!K550</f>
        <v>902.60600000000011</v>
      </c>
      <c r="D13" s="26">
        <f>+'[4]Población Bogotá'!L550</f>
        <v>808.58199999999999</v>
      </c>
      <c r="E13" s="26">
        <f>+'[4]Población Bogotá'!M550</f>
        <v>820.50833333333333</v>
      </c>
      <c r="F13" s="26">
        <f>+'[4]Población Bogotá'!N550</f>
        <v>808.00466666666671</v>
      </c>
      <c r="G13" s="26">
        <f>+'[4]Población Bogotá'!O550</f>
        <v>850.63633333333337</v>
      </c>
      <c r="H13" s="28">
        <f t="shared" ref="H13" si="0">IF(OR(OR(G13=0,F13=0),G13=""),"",(G13/F13-1)*100)</f>
        <v>5.2761658967316105</v>
      </c>
      <c r="I13" s="27">
        <f>IF(OR(OR(G13=0,F13=0),F13=""),"",(F13/E13-1)*100)</f>
        <v>-1.5238927087882437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3</v>
      </c>
      <c r="C14" s="25">
        <f>C13-SUM(C15:C27)</f>
        <v>514.28833333333341</v>
      </c>
      <c r="D14" s="25">
        <f t="shared" ref="D14:G14" si="3">D13-SUM(D15:D27)</f>
        <v>437.62466666666666</v>
      </c>
      <c r="E14" s="25">
        <f t="shared" si="3"/>
        <v>425.20166666666665</v>
      </c>
      <c r="F14" s="25">
        <f t="shared" si="3"/>
        <v>414.19966666666664</v>
      </c>
      <c r="G14" s="26">
        <f t="shared" si="3"/>
        <v>439.56099999999998</v>
      </c>
      <c r="H14" s="52">
        <f t="shared" ref="H14:H16" si="4">IF(OR(OR(G14=0,F14=0),G14=""),"",(G14/F14-1)*100)</f>
        <v>6.1229728979340869</v>
      </c>
      <c r="I14" s="51">
        <f t="shared" ref="I14:I16" si="5">IF(OR(OR(G14=0,F14=0),F14=""),"",(F14/E14-1)*100)</f>
        <v>-2.5874780986277157</v>
      </c>
      <c r="J14" s="52">
        <f t="shared" ref="J14:J16" si="6">IF(G14=0,"",G14/$G$13*100)</f>
        <v>51.674373968664234</v>
      </c>
      <c r="K14" s="51">
        <f t="shared" ref="K14:K16" si="7">IF(F14=0,"",F14/$F$13*100)</f>
        <v>51.262038915616813</v>
      </c>
      <c r="L14" s="18"/>
    </row>
    <row r="15" spans="1:15">
      <c r="A15" s="16"/>
      <c r="B15" s="12" t="str">
        <f>+'[4]Población Bogotá'!J551</f>
        <v>Bogotá</v>
      </c>
      <c r="C15" s="99">
        <f>+'[4]Población Bogotá'!K551</f>
        <v>151.19533333333334</v>
      </c>
      <c r="D15" s="99">
        <f>+'[4]Población Bogotá'!L551</f>
        <v>139.09</v>
      </c>
      <c r="E15" s="99">
        <f>+'[4]Población Bogotá'!M551</f>
        <v>151.43933333333334</v>
      </c>
      <c r="F15" s="99">
        <f>+'[4]Población Bogotá'!N551</f>
        <v>151.97400000000002</v>
      </c>
      <c r="G15" s="99">
        <f>+'[4]Población Bogotá'!O551</f>
        <v>172.32900000000004</v>
      </c>
      <c r="H15" s="48">
        <f t="shared" si="4"/>
        <v>13.393738402621501</v>
      </c>
      <c r="I15" s="34">
        <f t="shared" si="5"/>
        <v>0.35305666955744996</v>
      </c>
      <c r="J15" s="48">
        <f t="shared" si="6"/>
        <v>20.258833680981574</v>
      </c>
      <c r="K15" s="34">
        <f t="shared" si="7"/>
        <v>18.808554736070008</v>
      </c>
      <c r="L15" s="18"/>
    </row>
    <row r="16" spans="1:15">
      <c r="A16" s="16"/>
      <c r="B16" s="11" t="str">
        <f>+'[4]Población Bogotá'!J552</f>
        <v>Medellín</v>
      </c>
      <c r="C16" s="53">
        <f>+'[4]Población Bogotá'!K552</f>
        <v>56.440333333333335</v>
      </c>
      <c r="D16" s="53">
        <f>+'[4]Población Bogotá'!L552</f>
        <v>58.304666666666662</v>
      </c>
      <c r="E16" s="53">
        <f>+'[4]Población Bogotá'!M552</f>
        <v>67.99466666666666</v>
      </c>
      <c r="F16" s="53">
        <f>+'[4]Población Bogotá'!N552</f>
        <v>63.235999999999997</v>
      </c>
      <c r="G16" s="54">
        <f>+'[4]Población Bogotá'!O552</f>
        <v>73.503333333333345</v>
      </c>
      <c r="H16" s="52">
        <f t="shared" si="4"/>
        <v>16.23653193328698</v>
      </c>
      <c r="I16" s="51">
        <f t="shared" si="5"/>
        <v>-6.99858812455878</v>
      </c>
      <c r="J16" s="52">
        <f t="shared" si="6"/>
        <v>8.6409821039856833</v>
      </c>
      <c r="K16" s="51">
        <f t="shared" si="7"/>
        <v>7.8261924229810544</v>
      </c>
      <c r="L16" s="18"/>
      <c r="N16" s="23" t="s">
        <v>2</v>
      </c>
      <c r="O16" s="32">
        <f>J15</f>
        <v>20.258833680981574</v>
      </c>
    </row>
    <row r="17" spans="1:15">
      <c r="A17" s="16"/>
      <c r="B17" s="11" t="str">
        <f>+'[4]Población Bogotá'!J553</f>
        <v>Cali</v>
      </c>
      <c r="C17" s="53">
        <f>+'[4]Población Bogotá'!K553</f>
        <v>35.469000000000001</v>
      </c>
      <c r="D17" s="53">
        <f>+'[4]Población Bogotá'!L553</f>
        <v>33.042333333333339</v>
      </c>
      <c r="E17" s="53">
        <f>+'[4]Población Bogotá'!M553</f>
        <v>34.907000000000004</v>
      </c>
      <c r="F17" s="53">
        <f>+'[4]Población Bogotá'!N553</f>
        <v>33.522333333333329</v>
      </c>
      <c r="G17" s="54">
        <f>+'[4]Población Bogotá'!O553</f>
        <v>26.018333333333334</v>
      </c>
      <c r="H17" s="52">
        <f t="shared" ref="H17:H27" si="8">IF(OR(OR(G17=0,F17=0),G17=""),"",(G17/F17-1)*100)</f>
        <v>-22.385076615589593</v>
      </c>
      <c r="I17" s="51">
        <f t="shared" ref="I17:I27" si="9">IF(OR(OR(G17=0,F17=0),F17=""),"",(F17/E17-1)*100)</f>
        <v>-3.9667306461932395</v>
      </c>
      <c r="J17" s="52">
        <f t="shared" ref="J17:J27" si="10">IF(G17=0,"",G17/$G$13*100)</f>
        <v>3.0586905724302866</v>
      </c>
      <c r="K17" s="51">
        <f t="shared" ref="K17:K27" si="11">IF(F17=0,"",F17/$F$13*100)</f>
        <v>4.1487796687642886</v>
      </c>
      <c r="L17" s="18"/>
      <c r="N17" s="23" t="s">
        <v>12</v>
      </c>
      <c r="O17" s="32">
        <f>100-O16</f>
        <v>79.741166319018419</v>
      </c>
    </row>
    <row r="18" spans="1:15">
      <c r="A18" s="16"/>
      <c r="B18" s="11" t="str">
        <f>+'[4]Población Bogotá'!J554</f>
        <v>Barranquilla</v>
      </c>
      <c r="C18" s="53">
        <f>+'[4]Población Bogotá'!K554</f>
        <v>19.175666666666668</v>
      </c>
      <c r="D18" s="53">
        <f>+'[4]Población Bogotá'!L554</f>
        <v>24.386666666666667</v>
      </c>
      <c r="E18" s="53">
        <f>+'[4]Población Bogotá'!M554</f>
        <v>21.110666666666667</v>
      </c>
      <c r="F18" s="53">
        <f>+'[4]Población Bogotá'!N554</f>
        <v>25.605999999999998</v>
      </c>
      <c r="G18" s="54">
        <f>+'[4]Población Bogotá'!O554</f>
        <v>22.970333333333333</v>
      </c>
      <c r="H18" s="52">
        <f t="shared" si="8"/>
        <v>-10.293160457184513</v>
      </c>
      <c r="I18" s="51">
        <f t="shared" si="9"/>
        <v>21.294132508052787</v>
      </c>
      <c r="J18" s="52">
        <f t="shared" si="10"/>
        <v>2.7003705853147584</v>
      </c>
      <c r="K18" s="51">
        <f t="shared" si="11"/>
        <v>3.1690411028979204</v>
      </c>
      <c r="L18" s="18"/>
    </row>
    <row r="19" spans="1:15">
      <c r="A19" s="16"/>
      <c r="B19" s="11" t="str">
        <f>+'[4]Población Bogotá'!J555</f>
        <v>Bucaramanga</v>
      </c>
      <c r="C19" s="53">
        <f>+'[4]Población Bogotá'!K555</f>
        <v>20.903666666666666</v>
      </c>
      <c r="D19" s="53">
        <f>+'[4]Población Bogotá'!L555</f>
        <v>18.175666666666668</v>
      </c>
      <c r="E19" s="53">
        <f>+'[4]Población Bogotá'!M555</f>
        <v>21.792666666666666</v>
      </c>
      <c r="F19" s="53">
        <f>+'[4]Población Bogotá'!N555</f>
        <v>19.977666666666668</v>
      </c>
      <c r="G19" s="54">
        <f>+'[4]Población Bogotá'!O555</f>
        <v>20.472333333333335</v>
      </c>
      <c r="H19" s="52">
        <f t="shared" si="8"/>
        <v>2.4760983097792622</v>
      </c>
      <c r="I19" s="51">
        <f t="shared" si="9"/>
        <v>-8.3284897060173062</v>
      </c>
      <c r="J19" s="52">
        <f t="shared" si="10"/>
        <v>2.4067080761892372</v>
      </c>
      <c r="K19" s="51">
        <f t="shared" si="11"/>
        <v>2.4724692184121047</v>
      </c>
      <c r="L19" s="18"/>
    </row>
    <row r="20" spans="1:15">
      <c r="A20" s="16"/>
      <c r="B20" s="11" t="str">
        <f>+'[4]Población Bogotá'!J556</f>
        <v>Cartagena</v>
      </c>
      <c r="C20" s="53">
        <f>+'[4]Población Bogotá'!K556</f>
        <v>23.492000000000001</v>
      </c>
      <c r="D20" s="53">
        <f>+'[4]Población Bogotá'!L556</f>
        <v>21.158333333333335</v>
      </c>
      <c r="E20" s="53">
        <f>+'[4]Población Bogotá'!M556</f>
        <v>20.691666666666666</v>
      </c>
      <c r="F20" s="53">
        <f>+'[4]Población Bogotá'!N556</f>
        <v>21.578666666666667</v>
      </c>
      <c r="G20" s="54">
        <f>+'[4]Población Bogotá'!O556</f>
        <v>17.462333333333333</v>
      </c>
      <c r="H20" s="52">
        <f t="shared" si="8"/>
        <v>-19.075939199209092</v>
      </c>
      <c r="I20" s="51">
        <f t="shared" si="9"/>
        <v>4.2867498993153452</v>
      </c>
      <c r="J20" s="52">
        <f t="shared" si="10"/>
        <v>2.0528553330075643</v>
      </c>
      <c r="K20" s="51">
        <f t="shared" si="11"/>
        <v>2.6706116383816267</v>
      </c>
      <c r="L20" s="18"/>
    </row>
    <row r="21" spans="1:15">
      <c r="A21" s="16"/>
      <c r="B21" s="11" t="str">
        <f>+'[4]Población Bogotá'!J557</f>
        <v>Cúcuta</v>
      </c>
      <c r="C21" s="53">
        <f>+'[4]Población Bogotá'!K557</f>
        <v>12.797666666666666</v>
      </c>
      <c r="D21" s="53">
        <f>+'[4]Población Bogotá'!L557</f>
        <v>16.689333333333334</v>
      </c>
      <c r="E21" s="53">
        <f>+'[4]Población Bogotá'!M557</f>
        <v>11.492666666666667</v>
      </c>
      <c r="F21" s="53">
        <f>+'[4]Población Bogotá'!N557</f>
        <v>14.366333333333332</v>
      </c>
      <c r="G21" s="54">
        <f>+'[4]Población Bogotá'!O557</f>
        <v>14.212999999999999</v>
      </c>
      <c r="H21" s="52">
        <f t="shared" si="8"/>
        <v>-1.0673101464071078</v>
      </c>
      <c r="I21" s="51">
        <f t="shared" si="9"/>
        <v>25.004350600382843</v>
      </c>
      <c r="J21" s="52">
        <f t="shared" si="10"/>
        <v>1.6708667903126639</v>
      </c>
      <c r="K21" s="51">
        <f t="shared" si="11"/>
        <v>1.7780012821708122</v>
      </c>
      <c r="L21" s="18"/>
    </row>
    <row r="22" spans="1:15">
      <c r="A22" s="16"/>
      <c r="B22" s="11" t="str">
        <f>+'[4]Población Bogotá'!J558</f>
        <v>Pereira</v>
      </c>
      <c r="C22" s="53">
        <f>+'[4]Población Bogotá'!K558</f>
        <v>16.361000000000001</v>
      </c>
      <c r="D22" s="53">
        <f>+'[4]Población Bogotá'!L558</f>
        <v>12.146333333333333</v>
      </c>
      <c r="E22" s="53">
        <f>+'[4]Población Bogotá'!M558</f>
        <v>13.632</v>
      </c>
      <c r="F22" s="53">
        <f>+'[4]Población Bogotá'!N558</f>
        <v>12.248666666666667</v>
      </c>
      <c r="G22" s="54">
        <f>+'[4]Población Bogotá'!O558</f>
        <v>12.662333333333335</v>
      </c>
      <c r="H22" s="52">
        <f t="shared" si="8"/>
        <v>3.3772383388668281</v>
      </c>
      <c r="I22" s="51">
        <f t="shared" si="9"/>
        <v>-10.147691705790296</v>
      </c>
      <c r="J22" s="52">
        <f t="shared" si="10"/>
        <v>1.4885718887311421</v>
      </c>
      <c r="K22" s="51">
        <f t="shared" si="11"/>
        <v>1.5159153371226404</v>
      </c>
      <c r="L22" s="18"/>
    </row>
    <row r="23" spans="1:15">
      <c r="A23" s="16"/>
      <c r="B23" s="11" t="str">
        <f>+'[4]Población Bogotá'!J559</f>
        <v>Manizales</v>
      </c>
      <c r="C23" s="53">
        <f>+'[4]Población Bogotá'!K559</f>
        <v>12.954666666666666</v>
      </c>
      <c r="D23" s="53">
        <f>+'[4]Población Bogotá'!L559</f>
        <v>11.988999999999999</v>
      </c>
      <c r="E23" s="53">
        <f>+'[4]Población Bogotá'!M559</f>
        <v>13.484999999999999</v>
      </c>
      <c r="F23" s="53">
        <f>+'[4]Población Bogotá'!N559</f>
        <v>10.926333333333332</v>
      </c>
      <c r="G23" s="54">
        <f>+'[4]Población Bogotá'!O559</f>
        <v>11.113</v>
      </c>
      <c r="H23" s="52">
        <f t="shared" si="8"/>
        <v>1.708410872814925</v>
      </c>
      <c r="I23" s="51">
        <f t="shared" si="9"/>
        <v>-18.97416882956372</v>
      </c>
      <c r="J23" s="52">
        <f t="shared" si="10"/>
        <v>1.306433732550808</v>
      </c>
      <c r="K23" s="51">
        <f t="shared" si="11"/>
        <v>1.3522611668084423</v>
      </c>
      <c r="L23" s="18"/>
    </row>
    <row r="24" spans="1:15">
      <c r="A24" s="16"/>
      <c r="B24" s="11" t="str">
        <f>+'[4]Población Bogotá'!J560</f>
        <v>Ibagué</v>
      </c>
      <c r="C24" s="53">
        <f>+'[4]Población Bogotá'!K560</f>
        <v>10.877000000000001</v>
      </c>
      <c r="D24" s="53">
        <f>+'[4]Población Bogotá'!L560</f>
        <v>10.697333333333333</v>
      </c>
      <c r="E24" s="53">
        <f>+'[4]Población Bogotá'!M560</f>
        <v>11.004</v>
      </c>
      <c r="F24" s="53">
        <f>+'[4]Población Bogotá'!N560</f>
        <v>11.089</v>
      </c>
      <c r="G24" s="54">
        <f>+'[4]Población Bogotá'!O560</f>
        <v>10.740333333333332</v>
      </c>
      <c r="H24" s="52">
        <f t="shared" si="8"/>
        <v>-3.1442570715724427</v>
      </c>
      <c r="I24" s="51">
        <f t="shared" si="9"/>
        <v>0.77244638313340719</v>
      </c>
      <c r="J24" s="52">
        <f t="shared" si="10"/>
        <v>1.2626233929187911</v>
      </c>
      <c r="K24" s="51">
        <f t="shared" si="11"/>
        <v>1.3723930637364306</v>
      </c>
      <c r="L24" s="18"/>
    </row>
    <row r="25" spans="1:15">
      <c r="A25" s="16"/>
      <c r="B25" s="11" t="str">
        <f>+'[4]Población Bogotá'!J561</f>
        <v>Montería</v>
      </c>
      <c r="C25" s="53">
        <f>+'[4]Población Bogotá'!K561</f>
        <v>7.0846666666666662</v>
      </c>
      <c r="D25" s="53">
        <f>+'[4]Población Bogotá'!L561</f>
        <v>7.6693333333333342</v>
      </c>
      <c r="E25" s="53">
        <f>+'[4]Población Bogotá'!M561</f>
        <v>8.5986666666666665</v>
      </c>
      <c r="F25" s="53">
        <f>+'[4]Población Bogotá'!N561</f>
        <v>8.9266666666666676</v>
      </c>
      <c r="G25" s="54">
        <f>+'[4]Población Bogotá'!O561</f>
        <v>9.9809999999999999</v>
      </c>
      <c r="H25" s="52">
        <f t="shared" si="8"/>
        <v>11.811053024645247</v>
      </c>
      <c r="I25" s="51">
        <f t="shared" si="9"/>
        <v>3.8145448906807378</v>
      </c>
      <c r="J25" s="52">
        <f t="shared" si="10"/>
        <v>1.173356886942285</v>
      </c>
      <c r="K25" s="51">
        <f t="shared" si="11"/>
        <v>1.1047790978104912</v>
      </c>
      <c r="L25" s="18"/>
    </row>
    <row r="26" spans="1:15">
      <c r="A26" s="16"/>
      <c r="B26" s="11" t="str">
        <f>+'[4]Población Bogotá'!J562</f>
        <v>Pasto</v>
      </c>
      <c r="C26" s="53">
        <f>+'[4]Población Bogotá'!K562</f>
        <v>10.252000000000001</v>
      </c>
      <c r="D26" s="53">
        <f>+'[4]Población Bogotá'!L562</f>
        <v>9.1659999999999986</v>
      </c>
      <c r="E26" s="53">
        <f>+'[4]Población Bogotá'!M562</f>
        <v>9.3243333333333336</v>
      </c>
      <c r="F26" s="53">
        <f>+'[4]Población Bogotá'!N562</f>
        <v>10.222666666666667</v>
      </c>
      <c r="G26" s="54">
        <f>+'[4]Población Bogotá'!O562</f>
        <v>9.8550000000000004</v>
      </c>
      <c r="H26" s="52">
        <f t="shared" si="8"/>
        <v>-3.5965827572714271</v>
      </c>
      <c r="I26" s="51">
        <f t="shared" si="9"/>
        <v>9.6342902084152637</v>
      </c>
      <c r="J26" s="52">
        <f t="shared" si="10"/>
        <v>1.1585444465300292</v>
      </c>
      <c r="K26" s="51">
        <f t="shared" si="11"/>
        <v>1.2651742110400352</v>
      </c>
      <c r="L26" s="18"/>
    </row>
    <row r="27" spans="1:15">
      <c r="A27" s="16"/>
      <c r="B27" s="11" t="str">
        <f>+'[4]Población Bogotá'!J563</f>
        <v>Villavicencio</v>
      </c>
      <c r="C27" s="53">
        <f>+'[4]Población Bogotá'!K563</f>
        <v>11.314666666666668</v>
      </c>
      <c r="D27" s="53">
        <f>+'[4]Población Bogotá'!L563</f>
        <v>8.4423333333333339</v>
      </c>
      <c r="E27" s="53">
        <f>+'[4]Población Bogotá'!M563</f>
        <v>9.8340000000000014</v>
      </c>
      <c r="F27" s="53">
        <f>+'[4]Población Bogotá'!N563</f>
        <v>10.130666666666666</v>
      </c>
      <c r="G27" s="54">
        <f>+'[4]Población Bogotá'!O563</f>
        <v>9.7550000000000008</v>
      </c>
      <c r="H27" s="52">
        <f t="shared" si="8"/>
        <v>-3.7082126875493504</v>
      </c>
      <c r="I27" s="51">
        <f t="shared" si="9"/>
        <v>3.0167446274828702</v>
      </c>
      <c r="J27" s="52">
        <f t="shared" si="10"/>
        <v>1.1467885414409371</v>
      </c>
      <c r="K27" s="51">
        <f t="shared" si="11"/>
        <v>1.2537881381873206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67" t="str">
        <f>+Índice!$B$49</f>
        <v>Fuente: Departamento Administrativo Nacional de Estadística, Gran Encuesta Integrada de Hogares (GEIH) Abril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 published="0" codeName="Hoja35">
    <tabColor rgb="FF53722D"/>
  </sheetPr>
  <dimension ref="A1:P46"/>
  <sheetViews>
    <sheetView zoomScaleNormal="100" zoomScaleSheetLayoutView="100" workbookViewId="0">
      <pane ySplit="11" topLeftCell="A33" activePane="bottomLeft" state="frozen"/>
      <selection activeCell="G19" sqref="G19"/>
      <selection pane="bottomLeft" activeCell="J16" sqref="J1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" width="10.85546875" style="56"/>
    <col min="17" max="16384" width="10.85546875" style="9"/>
  </cols>
  <sheetData>
    <row r="1" spans="1:16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  <c r="P1" s="9"/>
    </row>
    <row r="2" spans="1:16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  <c r="P2" s="9"/>
    </row>
    <row r="3" spans="1:16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  <c r="P3" s="9"/>
    </row>
    <row r="4" spans="1:16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  <c r="P4" s="9"/>
    </row>
    <row r="5" spans="1:16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  <c r="P5" s="9"/>
    </row>
    <row r="6" spans="1:16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6">
      <c r="A7" s="16"/>
      <c r="B7" s="161"/>
      <c r="C7" s="169" t="s">
        <v>121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6">
      <c r="A8" s="16"/>
      <c r="B8" s="161"/>
      <c r="C8" s="167" t="s">
        <v>172</v>
      </c>
      <c r="D8" s="167"/>
      <c r="E8" s="167"/>
      <c r="F8" s="167"/>
      <c r="G8" s="167"/>
      <c r="H8" s="167"/>
      <c r="I8" s="167"/>
      <c r="J8" s="167"/>
      <c r="K8" s="167"/>
      <c r="L8" s="18"/>
    </row>
    <row r="9" spans="1:16">
      <c r="A9" s="16"/>
      <c r="B9" s="10"/>
      <c r="C9" s="68"/>
      <c r="D9" s="68"/>
      <c r="E9" s="68"/>
      <c r="F9" s="68"/>
      <c r="G9" s="68"/>
      <c r="H9" s="10"/>
      <c r="I9" s="10"/>
      <c r="J9" s="10"/>
      <c r="K9" s="10"/>
      <c r="L9" s="18"/>
    </row>
    <row r="10" spans="1:16" ht="15.75" customHeight="1">
      <c r="A10" s="16"/>
      <c r="B10" s="11"/>
      <c r="C10" s="168" t="s">
        <v>1</v>
      </c>
      <c r="D10" s="168"/>
      <c r="E10" s="168"/>
      <c r="F10" s="168"/>
      <c r="G10" s="168"/>
      <c r="H10" s="170" t="s">
        <v>163</v>
      </c>
      <c r="I10" s="170" t="s">
        <v>110</v>
      </c>
      <c r="J10" s="170" t="s">
        <v>164</v>
      </c>
      <c r="K10" s="170" t="s">
        <v>109</v>
      </c>
      <c r="L10" s="18"/>
    </row>
    <row r="11" spans="1:16">
      <c r="A11" s="16"/>
      <c r="B11" s="11"/>
      <c r="C11" s="156">
        <f>+'Población total'!C11</f>
        <v>2008</v>
      </c>
      <c r="D11" s="156">
        <f>+'Población total'!D11</f>
        <v>2009</v>
      </c>
      <c r="E11" s="156">
        <f>+'Población total'!E11</f>
        <v>2010</v>
      </c>
      <c r="F11" s="156">
        <f>+'Población total'!F11</f>
        <v>2011</v>
      </c>
      <c r="G11" s="156">
        <f>+'Población total'!G11</f>
        <v>2012</v>
      </c>
      <c r="H11" s="170"/>
      <c r="I11" s="170"/>
      <c r="J11" s="170"/>
      <c r="K11" s="170"/>
      <c r="L11" s="18"/>
      <c r="O11" s="76"/>
    </row>
    <row r="12" spans="1:16" ht="12" customHeight="1">
      <c r="A12" s="16"/>
      <c r="B12" s="11"/>
      <c r="C12" s="68"/>
      <c r="D12" s="68"/>
      <c r="E12" s="68"/>
      <c r="F12" s="68"/>
      <c r="G12" s="68"/>
      <c r="H12" s="68"/>
      <c r="I12" s="68"/>
      <c r="J12" s="68"/>
      <c r="K12" s="68"/>
      <c r="L12" s="18"/>
    </row>
    <row r="13" spans="1:16">
      <c r="A13" s="16"/>
      <c r="B13" s="12" t="str">
        <f>+'[4]Población Bogotá'!J582</f>
        <v>Colombia</v>
      </c>
      <c r="C13" s="26">
        <f>+'[4]Población Bogotá'!K582</f>
        <v>668.75799999999992</v>
      </c>
      <c r="D13" s="26">
        <f>+'[4]Población Bogotá'!L582</f>
        <v>636.44866666666667</v>
      </c>
      <c r="E13" s="26">
        <f>+'[4]Población Bogotá'!M582</f>
        <v>686.56533333333334</v>
      </c>
      <c r="F13" s="26">
        <f>+'[4]Población Bogotá'!N582</f>
        <v>679.21466666666674</v>
      </c>
      <c r="G13" s="26">
        <f>+'[4]Población Bogotá'!O582</f>
        <v>684.74133333333327</v>
      </c>
      <c r="H13" s="28">
        <f t="shared" ref="H13" si="0">IF(OR(OR(G13=0,F13=0),G13=""),"",(G13/F13-1)*100)</f>
        <v>0.81368482423815891</v>
      </c>
      <c r="I13" s="27">
        <f>IF(OR(OR(G13=0,F13=0),F13=""),"",(F13/E13-1)*100)</f>
        <v>-1.0706434347592997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6">
      <c r="A14" s="16"/>
      <c r="B14" s="11" t="s">
        <v>3</v>
      </c>
      <c r="C14" s="25">
        <f>C13-SUM(C15:C27)</f>
        <v>294.21333333333314</v>
      </c>
      <c r="D14" s="25">
        <f t="shared" ref="D14:G14" si="3">D13-SUM(D15:D27)</f>
        <v>292.57633333333337</v>
      </c>
      <c r="E14" s="25">
        <f t="shared" si="3"/>
        <v>294.75900000000007</v>
      </c>
      <c r="F14" s="25">
        <f t="shared" si="3"/>
        <v>296.42433333333349</v>
      </c>
      <c r="G14" s="26">
        <f t="shared" si="3"/>
        <v>324.63133333333326</v>
      </c>
      <c r="H14" s="52">
        <f t="shared" ref="H14:H16" si="4">IF(OR(OR(G14=0,F14=0),G14=""),"",(G14/F14-1)*100)</f>
        <v>9.5157505063123704</v>
      </c>
      <c r="I14" s="51">
        <f t="shared" ref="I14:I16" si="5">IF(OR(OR(G14=0,F14=0),F14=""),"",(F14/E14-1)*100)</f>
        <v>0.56498133503419812</v>
      </c>
      <c r="J14" s="52">
        <f t="shared" ref="J14:J16" si="6">IF(G14=0,"",G14/$G$13*100)</f>
        <v>47.409338027401091</v>
      </c>
      <c r="K14" s="51">
        <f t="shared" ref="K14:K16" si="7">IF(F14=0,"",F14/$F$13*100)</f>
        <v>43.642216206560143</v>
      </c>
      <c r="L14" s="18"/>
    </row>
    <row r="15" spans="1:16">
      <c r="A15" s="16"/>
      <c r="B15" s="12" t="str">
        <f>+'[4]Población Bogotá'!J583</f>
        <v>Bogotá</v>
      </c>
      <c r="C15" s="99">
        <f>+'[4]Población Bogotá'!K583</f>
        <v>142.99900000000002</v>
      </c>
      <c r="D15" s="99">
        <f>+'[4]Población Bogotá'!L583</f>
        <v>129.065</v>
      </c>
      <c r="E15" s="99">
        <f>+'[4]Población Bogotá'!M583</f>
        <v>144.61066666666667</v>
      </c>
      <c r="F15" s="99">
        <f>+'[4]Población Bogotá'!N583</f>
        <v>161.13733333333332</v>
      </c>
      <c r="G15" s="99">
        <f>+'[4]Población Bogotá'!O583</f>
        <v>145.85299999999998</v>
      </c>
      <c r="H15" s="48">
        <f t="shared" si="4"/>
        <v>-9.4852837745029071</v>
      </c>
      <c r="I15" s="34">
        <f t="shared" si="5"/>
        <v>11.428387025392306</v>
      </c>
      <c r="J15" s="48">
        <f t="shared" si="6"/>
        <v>21.300452141538603</v>
      </c>
      <c r="K15" s="34">
        <f t="shared" si="7"/>
        <v>23.724065636588133</v>
      </c>
      <c r="L15" s="18"/>
    </row>
    <row r="16" spans="1:16">
      <c r="A16" s="16"/>
      <c r="B16" s="11" t="str">
        <f>+'[4]Población Bogotá'!J584</f>
        <v>Medellín</v>
      </c>
      <c r="C16" s="25">
        <f>+'[4]Población Bogotá'!K584</f>
        <v>62.94133333333334</v>
      </c>
      <c r="D16" s="25">
        <f>+'[4]Población Bogotá'!L584</f>
        <v>57.259333333333338</v>
      </c>
      <c r="E16" s="25">
        <f>+'[4]Población Bogotá'!M584</f>
        <v>71.665333333333322</v>
      </c>
      <c r="F16" s="25">
        <f>+'[4]Población Bogotá'!N584</f>
        <v>56.924666666666667</v>
      </c>
      <c r="G16" s="26">
        <f>+'[4]Población Bogotá'!O584</f>
        <v>54.347666666666669</v>
      </c>
      <c r="H16" s="28">
        <f t="shared" si="4"/>
        <v>-4.5270357314345251</v>
      </c>
      <c r="I16" s="27">
        <f t="shared" si="5"/>
        <v>-20.56875476753055</v>
      </c>
      <c r="J16" s="28">
        <f t="shared" si="6"/>
        <v>7.9369630575828163</v>
      </c>
      <c r="K16" s="27">
        <f t="shared" si="7"/>
        <v>8.3809536896533441</v>
      </c>
      <c r="L16" s="18"/>
      <c r="N16" s="23" t="s">
        <v>2</v>
      </c>
      <c r="O16" s="32">
        <f>J15</f>
        <v>21.300452141538603</v>
      </c>
    </row>
    <row r="17" spans="1:15">
      <c r="A17" s="16"/>
      <c r="B17" s="11" t="str">
        <f>+'[4]Población Bogotá'!J585</f>
        <v>Barranquilla</v>
      </c>
      <c r="C17" s="25">
        <f>+'[4]Población Bogotá'!K585</f>
        <v>34.738999999999997</v>
      </c>
      <c r="D17" s="25">
        <f>+'[4]Población Bogotá'!L585</f>
        <v>23.303666666666668</v>
      </c>
      <c r="E17" s="25">
        <f>+'[4]Población Bogotá'!M585</f>
        <v>28.409666666666663</v>
      </c>
      <c r="F17" s="25">
        <f>+'[4]Población Bogotá'!N585</f>
        <v>32.31966666666667</v>
      </c>
      <c r="G17" s="26">
        <f>+'[4]Población Bogotá'!O585</f>
        <v>37.246000000000002</v>
      </c>
      <c r="H17" s="28">
        <f t="shared" ref="H17:H27" si="8">IF(OR(OR(G17=0,F17=0),G17=""),"",(G17/F17-1)*100)</f>
        <v>15.24252519106013</v>
      </c>
      <c r="I17" s="27">
        <f t="shared" ref="I17:I27" si="9">IF(OR(OR(G17=0,F17=0),F17=""),"",(F17/E17-1)*100)</f>
        <v>13.762921071466305</v>
      </c>
      <c r="J17" s="28">
        <f t="shared" ref="J17:J27" si="10">IF(G17=0,"",G17/$G$13*100)</f>
        <v>5.43942627483663</v>
      </c>
      <c r="K17" s="27">
        <f t="shared" ref="K17:K27" si="11">IF(F17=0,"",F17/$F$13*100)</f>
        <v>4.7583876280645683</v>
      </c>
      <c r="L17" s="18"/>
      <c r="N17" s="23" t="s">
        <v>12</v>
      </c>
      <c r="O17" s="32">
        <f>100-O16</f>
        <v>78.699547858461401</v>
      </c>
    </row>
    <row r="18" spans="1:15">
      <c r="A18" s="16"/>
      <c r="B18" s="11" t="str">
        <f>+'[4]Población Bogotá'!J586</f>
        <v>Cali</v>
      </c>
      <c r="C18" s="25">
        <f>+'[4]Población Bogotá'!K586</f>
        <v>49.928333333333335</v>
      </c>
      <c r="D18" s="25">
        <f>+'[4]Población Bogotá'!L586</f>
        <v>49.88366666666667</v>
      </c>
      <c r="E18" s="25">
        <f>+'[4]Población Bogotá'!M586</f>
        <v>52.776000000000003</v>
      </c>
      <c r="F18" s="25">
        <f>+'[4]Población Bogotá'!N586</f>
        <v>43.718666666666671</v>
      </c>
      <c r="G18" s="26">
        <f>+'[4]Población Bogotá'!O586</f>
        <v>35.164999999999999</v>
      </c>
      <c r="H18" s="28">
        <f t="shared" si="8"/>
        <v>-19.565250541340095</v>
      </c>
      <c r="I18" s="27">
        <f t="shared" si="9"/>
        <v>-17.161841240968112</v>
      </c>
      <c r="J18" s="28">
        <f t="shared" si="10"/>
        <v>5.1355158931061071</v>
      </c>
      <c r="K18" s="27">
        <f t="shared" si="11"/>
        <v>6.4366493852704387</v>
      </c>
      <c r="L18" s="18"/>
    </row>
    <row r="19" spans="1:15">
      <c r="A19" s="16"/>
      <c r="B19" s="11" t="str">
        <f>+'[4]Población Bogotá'!J587</f>
        <v>Cartagena</v>
      </c>
      <c r="C19" s="25">
        <f>+'[4]Población Bogotá'!K587</f>
        <v>14.018666666666666</v>
      </c>
      <c r="D19" s="25">
        <f>+'[4]Población Bogotá'!L587</f>
        <v>15.513</v>
      </c>
      <c r="E19" s="25">
        <f>+'[4]Población Bogotá'!M587</f>
        <v>19.212</v>
      </c>
      <c r="F19" s="25">
        <f>+'[4]Población Bogotá'!N587</f>
        <v>20.017333333333337</v>
      </c>
      <c r="G19" s="26">
        <f>+'[4]Población Bogotá'!O587</f>
        <v>18.535666666666668</v>
      </c>
      <c r="H19" s="28">
        <f t="shared" si="8"/>
        <v>-7.4019183374408932</v>
      </c>
      <c r="I19" s="27">
        <f t="shared" si="9"/>
        <v>4.1918245540981447</v>
      </c>
      <c r="J19" s="28">
        <f t="shared" si="10"/>
        <v>2.706958929503307</v>
      </c>
      <c r="K19" s="27">
        <f t="shared" si="11"/>
        <v>2.9471291354132521</v>
      </c>
      <c r="L19" s="18"/>
    </row>
    <row r="20" spans="1:15">
      <c r="A20" s="16"/>
      <c r="B20" s="11" t="str">
        <f>+'[4]Población Bogotá'!J588</f>
        <v>Bucaramanga</v>
      </c>
      <c r="C20" s="25">
        <f>+'[4]Población Bogotá'!K588</f>
        <v>14.35</v>
      </c>
      <c r="D20" s="25">
        <f>+'[4]Población Bogotá'!L588</f>
        <v>14.294666666666666</v>
      </c>
      <c r="E20" s="25">
        <f>+'[4]Población Bogotá'!M588</f>
        <v>15.427</v>
      </c>
      <c r="F20" s="25">
        <f>+'[4]Población Bogotá'!N588</f>
        <v>12.83</v>
      </c>
      <c r="G20" s="26">
        <f>+'[4]Población Bogotá'!O588</f>
        <v>14.501666666666665</v>
      </c>
      <c r="H20" s="28">
        <f t="shared" si="8"/>
        <v>13.029358274876568</v>
      </c>
      <c r="I20" s="27">
        <f t="shared" si="9"/>
        <v>-16.834121993906781</v>
      </c>
      <c r="J20" s="28">
        <f t="shared" si="10"/>
        <v>2.1178313562688391</v>
      </c>
      <c r="K20" s="27">
        <f t="shared" si="11"/>
        <v>1.8889462536144683</v>
      </c>
      <c r="L20" s="18"/>
    </row>
    <row r="21" spans="1:15">
      <c r="A21" s="16"/>
      <c r="B21" s="11" t="str">
        <f>+'[4]Población Bogotá'!J589</f>
        <v>Cúcuta</v>
      </c>
      <c r="C21" s="25">
        <f>+'[4]Población Bogotá'!K589</f>
        <v>10.256666666666668</v>
      </c>
      <c r="D21" s="25">
        <f>+'[4]Población Bogotá'!L589</f>
        <v>11.27</v>
      </c>
      <c r="E21" s="25">
        <f>+'[4]Población Bogotá'!M589</f>
        <v>9.2030000000000012</v>
      </c>
      <c r="F21" s="25">
        <f>+'[4]Población Bogotá'!N589</f>
        <v>9.961666666666666</v>
      </c>
      <c r="G21" s="26">
        <f>+'[4]Población Bogotá'!O589</f>
        <v>10.583666666666666</v>
      </c>
      <c r="H21" s="28">
        <f t="shared" si="8"/>
        <v>6.2439350844905483</v>
      </c>
      <c r="I21" s="27">
        <f t="shared" si="9"/>
        <v>8.2436886522510466</v>
      </c>
      <c r="J21" s="28">
        <f t="shared" si="10"/>
        <v>1.5456444866772077</v>
      </c>
      <c r="K21" s="27">
        <f t="shared" si="11"/>
        <v>1.466644811360571</v>
      </c>
      <c r="L21" s="18"/>
    </row>
    <row r="22" spans="1:15">
      <c r="A22" s="16"/>
      <c r="B22" s="11" t="str">
        <f>+'[4]Población Bogotá'!J590</f>
        <v>Montería</v>
      </c>
      <c r="C22" s="25">
        <f>+'[4]Población Bogotá'!K590</f>
        <v>10.443</v>
      </c>
      <c r="D22" s="25">
        <f>+'[4]Población Bogotá'!L590</f>
        <v>8.5310000000000006</v>
      </c>
      <c r="E22" s="25">
        <f>+'[4]Población Bogotá'!M590</f>
        <v>9.5286666666666662</v>
      </c>
      <c r="F22" s="25">
        <f>+'[4]Población Bogotá'!N590</f>
        <v>10.391666666666666</v>
      </c>
      <c r="G22" s="26">
        <f>+'[4]Población Bogotá'!O590</f>
        <v>10.433</v>
      </c>
      <c r="H22" s="28">
        <f t="shared" si="8"/>
        <v>0.39775461106656973</v>
      </c>
      <c r="I22" s="27">
        <f t="shared" si="9"/>
        <v>9.0568809906947489</v>
      </c>
      <c r="J22" s="28">
        <f t="shared" si="10"/>
        <v>1.5236410440146742</v>
      </c>
      <c r="K22" s="27">
        <f t="shared" si="11"/>
        <v>1.5299532204840489</v>
      </c>
      <c r="L22" s="18"/>
    </row>
    <row r="23" spans="1:15">
      <c r="A23" s="16"/>
      <c r="B23" s="11" t="str">
        <f>+'[4]Población Bogotá'!J591</f>
        <v>Pasto</v>
      </c>
      <c r="C23" s="25">
        <f>+'[4]Población Bogotá'!K591</f>
        <v>8.6593333333333344</v>
      </c>
      <c r="D23" s="25">
        <f>+'[4]Población Bogotá'!L591</f>
        <v>6.5313333333333334</v>
      </c>
      <c r="E23" s="25">
        <f>+'[4]Población Bogotá'!M591</f>
        <v>8.3426666666666662</v>
      </c>
      <c r="F23" s="25">
        <f>+'[4]Población Bogotá'!N591</f>
        <v>6.9983333333333322</v>
      </c>
      <c r="G23" s="26">
        <f>+'[4]Población Bogotá'!O591</f>
        <v>9.1120000000000001</v>
      </c>
      <c r="H23" s="28">
        <f t="shared" si="8"/>
        <v>30.202429149797581</v>
      </c>
      <c r="I23" s="27">
        <f t="shared" si="9"/>
        <v>-16.113952373341867</v>
      </c>
      <c r="J23" s="28">
        <f t="shared" si="10"/>
        <v>1.3307214792544535</v>
      </c>
      <c r="K23" s="27">
        <f t="shared" si="11"/>
        <v>1.0303566275561382</v>
      </c>
      <c r="L23" s="18"/>
    </row>
    <row r="24" spans="1:15">
      <c r="A24" s="16"/>
      <c r="B24" s="11" t="str">
        <f>+'[4]Población Bogotá'!J592</f>
        <v>Pereira</v>
      </c>
      <c r="C24" s="25">
        <f>+'[4]Población Bogotá'!K592</f>
        <v>7.0060000000000002</v>
      </c>
      <c r="D24" s="25">
        <f>+'[4]Población Bogotá'!L592</f>
        <v>8.8676666666666666</v>
      </c>
      <c r="E24" s="25">
        <f>+'[4]Población Bogotá'!M592</f>
        <v>9.7116666666666678</v>
      </c>
      <c r="F24" s="25">
        <f>+'[4]Población Bogotá'!N592</f>
        <v>7.9456666666666651</v>
      </c>
      <c r="G24" s="26">
        <f>+'[4]Población Bogotá'!O592</f>
        <v>7.72</v>
      </c>
      <c r="H24" s="28">
        <f t="shared" si="8"/>
        <v>-2.8401224986365547</v>
      </c>
      <c r="I24" s="27">
        <f t="shared" si="9"/>
        <v>-18.184314398489811</v>
      </c>
      <c r="J24" s="28">
        <f t="shared" si="10"/>
        <v>1.1274330355404281</v>
      </c>
      <c r="K24" s="27">
        <f t="shared" si="11"/>
        <v>1.1698314327723582</v>
      </c>
      <c r="L24" s="18"/>
    </row>
    <row r="25" spans="1:15">
      <c r="A25" s="16"/>
      <c r="B25" s="11" t="str">
        <f>+'[4]Población Bogotá'!J593</f>
        <v>Ibagué</v>
      </c>
      <c r="C25" s="25">
        <f>+'[4]Población Bogotá'!K593</f>
        <v>6.9116666666666662</v>
      </c>
      <c r="D25" s="25">
        <f>+'[4]Población Bogotá'!L593</f>
        <v>6.9460000000000006</v>
      </c>
      <c r="E25" s="25">
        <f>+'[4]Población Bogotá'!M593</f>
        <v>8.5746666666666673</v>
      </c>
      <c r="F25" s="25">
        <f>+'[4]Población Bogotá'!N593</f>
        <v>7.59</v>
      </c>
      <c r="G25" s="26">
        <f>+'[4]Población Bogotá'!O593</f>
        <v>5.9023333333333339</v>
      </c>
      <c r="H25" s="28">
        <f t="shared" si="8"/>
        <v>-22.235397452788753</v>
      </c>
      <c r="I25" s="27">
        <f t="shared" si="9"/>
        <v>-11.48343958948842</v>
      </c>
      <c r="J25" s="28">
        <f t="shared" si="10"/>
        <v>0.86197999828645766</v>
      </c>
      <c r="K25" s="27">
        <f t="shared" si="11"/>
        <v>1.117467035458598</v>
      </c>
      <c r="L25" s="18"/>
    </row>
    <row r="26" spans="1:15">
      <c r="A26" s="16"/>
      <c r="B26" s="11" t="str">
        <f>+'[4]Población Bogotá'!J594</f>
        <v>Manizales</v>
      </c>
      <c r="C26" s="25">
        <f>+'[4]Población Bogotá'!K594</f>
        <v>7.7603333333333326</v>
      </c>
      <c r="D26" s="25">
        <f>+'[4]Población Bogotá'!L594</f>
        <v>6.7923333333333327</v>
      </c>
      <c r="E26" s="25">
        <f>+'[4]Población Bogotá'!M594</f>
        <v>9.0313333333333343</v>
      </c>
      <c r="F26" s="25">
        <f>+'[4]Población Bogotá'!N594</f>
        <v>8.0060000000000002</v>
      </c>
      <c r="G26" s="26">
        <f>+'[4]Población Bogotá'!O594</f>
        <v>5.5509999999999993</v>
      </c>
      <c r="H26" s="28">
        <f t="shared" si="8"/>
        <v>-30.664501623782169</v>
      </c>
      <c r="I26" s="27">
        <f t="shared" si="9"/>
        <v>-11.353067099726887</v>
      </c>
      <c r="J26" s="28">
        <f t="shared" si="10"/>
        <v>0.81067108552913414</v>
      </c>
      <c r="K26" s="27">
        <f t="shared" si="11"/>
        <v>1.1787142405641022</v>
      </c>
      <c r="L26" s="18"/>
    </row>
    <row r="27" spans="1:15">
      <c r="A27" s="16"/>
      <c r="B27" s="11" t="str">
        <f>+'[4]Población Bogotá'!J595</f>
        <v>Villavicencio</v>
      </c>
      <c r="C27" s="25">
        <f>+'[4]Población Bogotá'!K595</f>
        <v>4.5313333333333334</v>
      </c>
      <c r="D27" s="25">
        <f>+'[4]Población Bogotá'!L595</f>
        <v>5.6146666666666674</v>
      </c>
      <c r="E27" s="25">
        <f>+'[4]Población Bogotá'!M595</f>
        <v>5.3136666666666663</v>
      </c>
      <c r="F27" s="25">
        <f>+'[4]Población Bogotá'!N595</f>
        <v>4.9493333333333327</v>
      </c>
      <c r="G27" s="26">
        <f>+'[4]Población Bogotá'!O595</f>
        <v>5.1589999999999998</v>
      </c>
      <c r="H27" s="28">
        <f t="shared" si="8"/>
        <v>4.2362607758620774</v>
      </c>
      <c r="I27" s="27">
        <f t="shared" si="9"/>
        <v>-6.8565334671601637</v>
      </c>
      <c r="J27" s="28">
        <f t="shared" si="10"/>
        <v>0.75342319046024198</v>
      </c>
      <c r="K27" s="27">
        <f t="shared" si="11"/>
        <v>0.7286846966398447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67" t="str">
        <f>+Índice!$B$49</f>
        <v>Fuente: Departamento Administrativo Nacional de Estadística, Gran Encuesta Integrada de Hogares (GEIH) Abril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 published="0" codeName="Hoja36">
    <tabColor rgb="FF53722D"/>
  </sheetPr>
  <dimension ref="A1:O46"/>
  <sheetViews>
    <sheetView topLeftCell="A19" zoomScaleNormal="100" zoomScaleSheetLayoutView="100" workbookViewId="0">
      <selection activeCell="I16" sqref="I1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69" t="s">
        <v>122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61"/>
      <c r="C8" s="167" t="s">
        <v>172</v>
      </c>
      <c r="D8" s="167"/>
      <c r="E8" s="167"/>
      <c r="F8" s="167"/>
      <c r="G8" s="167"/>
      <c r="H8" s="167"/>
      <c r="I8" s="167"/>
      <c r="J8" s="167"/>
      <c r="K8" s="167"/>
      <c r="L8" s="18"/>
    </row>
    <row r="9" spans="1:15">
      <c r="A9" s="16"/>
      <c r="B9" s="10"/>
      <c r="C9" s="68"/>
      <c r="D9" s="68"/>
      <c r="E9" s="68"/>
      <c r="F9" s="68"/>
      <c r="G9" s="68"/>
      <c r="H9" s="10"/>
      <c r="I9" s="10"/>
      <c r="J9" s="10"/>
      <c r="K9" s="10"/>
      <c r="L9" s="18"/>
    </row>
    <row r="10" spans="1:15" ht="15.75" customHeight="1">
      <c r="A10" s="16"/>
      <c r="B10" s="11"/>
      <c r="C10" s="168" t="s">
        <v>1</v>
      </c>
      <c r="D10" s="168"/>
      <c r="E10" s="168"/>
      <c r="F10" s="168"/>
      <c r="G10" s="168"/>
      <c r="H10" s="170" t="s">
        <v>163</v>
      </c>
      <c r="I10" s="170" t="s">
        <v>110</v>
      </c>
      <c r="J10" s="170" t="s">
        <v>164</v>
      </c>
      <c r="K10" s="170" t="s">
        <v>109</v>
      </c>
      <c r="L10" s="18"/>
    </row>
    <row r="11" spans="1:15">
      <c r="A11" s="16"/>
      <c r="B11" s="11"/>
      <c r="C11" s="156">
        <f>+'Población total'!C11</f>
        <v>2008</v>
      </c>
      <c r="D11" s="156">
        <f>+'Población total'!D11</f>
        <v>2009</v>
      </c>
      <c r="E11" s="156">
        <f>+'Población total'!E11</f>
        <v>2010</v>
      </c>
      <c r="F11" s="156">
        <f>+'Población total'!F11</f>
        <v>2011</v>
      </c>
      <c r="G11" s="156">
        <f>+'Población total'!G11</f>
        <v>2012</v>
      </c>
      <c r="H11" s="170"/>
      <c r="I11" s="170"/>
      <c r="J11" s="170"/>
      <c r="K11" s="170"/>
      <c r="L11" s="18"/>
      <c r="O11" s="76"/>
    </row>
    <row r="12" spans="1:15" ht="12" customHeight="1">
      <c r="A12" s="16"/>
      <c r="B12" s="11"/>
      <c r="C12" s="68"/>
      <c r="D12" s="68"/>
      <c r="E12" s="68"/>
      <c r="F12" s="68"/>
      <c r="G12" s="68"/>
      <c r="H12" s="68"/>
      <c r="I12" s="68"/>
      <c r="J12" s="68"/>
      <c r="K12" s="68"/>
      <c r="L12" s="18"/>
    </row>
    <row r="13" spans="1:15">
      <c r="A13" s="16"/>
      <c r="B13" s="12" t="str">
        <f>+'[4]Población Bogotá'!J614</f>
        <v>Colombia</v>
      </c>
      <c r="C13" s="26">
        <f>+'[4]Población Bogotá'!K614</f>
        <v>6925.2443333333331</v>
      </c>
      <c r="D13" s="26">
        <f>+'[4]Población Bogotá'!L614</f>
        <v>7443.3716666666669</v>
      </c>
      <c r="E13" s="26">
        <f>+'[4]Población Bogotá'!M614</f>
        <v>7959.4226666666664</v>
      </c>
      <c r="F13" s="26">
        <f>+'[4]Población Bogotá'!N614</f>
        <v>8318.9766666666674</v>
      </c>
      <c r="G13" s="26">
        <f>+'[4]Población Bogotá'!O614</f>
        <v>8647.3833333333332</v>
      </c>
      <c r="H13" s="28">
        <f t="shared" ref="H13" si="0">IF(OR(OR(G13=0,F13=0),G13=""),"",(G13/F13-1)*100)</f>
        <v>3.9476810649386573</v>
      </c>
      <c r="I13" s="28">
        <f>IF(OR(OR(G13=0,F13=0),F13=""),"",(F13/E13-1)*100)</f>
        <v>4.517337689651546</v>
      </c>
      <c r="J13" s="28">
        <f t="shared" ref="J13" si="1">IF(G13=0,"",G13/$G$13*100)</f>
        <v>100</v>
      </c>
      <c r="K13" s="28">
        <f t="shared" ref="K13" si="2">IF(F13=0,"",F13/$F$13*100)</f>
        <v>100</v>
      </c>
      <c r="L13" s="18"/>
    </row>
    <row r="14" spans="1:15">
      <c r="A14" s="16"/>
      <c r="B14" s="11" t="s">
        <v>3</v>
      </c>
      <c r="C14" s="25">
        <f>C13-SUM(C15:C27)</f>
        <v>3952.0983333333329</v>
      </c>
      <c r="D14" s="25">
        <f t="shared" ref="D14:G14" si="3">D13-SUM(D15:D27)</f>
        <v>4251.2723333333333</v>
      </c>
      <c r="E14" s="25">
        <f t="shared" si="3"/>
        <v>4616.1000000000004</v>
      </c>
      <c r="F14" s="25">
        <f t="shared" si="3"/>
        <v>4842.996000000001</v>
      </c>
      <c r="G14" s="26">
        <f t="shared" si="3"/>
        <v>5005.5783333333329</v>
      </c>
      <c r="H14" s="52">
        <f t="shared" ref="H14:H16" si="4">IF(OR(OR(G14=0,F14=0),G14=""),"",(G14/F14-1)*100)</f>
        <v>3.357061069910694</v>
      </c>
      <c r="I14" s="51">
        <f t="shared" ref="I14:I16" si="5">IF(OR(OR(G14=0,F14=0),F14=""),"",(F14/E14-1)*100)</f>
        <v>4.9153181256905265</v>
      </c>
      <c r="J14" s="52">
        <f t="shared" ref="J14:J16" si="6">IF(G14=0,"",G14/$G$13*100)</f>
        <v>57.885468243765445</v>
      </c>
      <c r="K14" s="51">
        <f t="shared" ref="K14:K16" si="7">IF(F14=0,"",F14/$F$13*100)</f>
        <v>58.216246950245889</v>
      </c>
      <c r="L14" s="18"/>
    </row>
    <row r="15" spans="1:15">
      <c r="A15" s="16"/>
      <c r="B15" s="12" t="str">
        <f>+'[4]Población Bogotá'!J615</f>
        <v>Bogotá</v>
      </c>
      <c r="C15" s="99">
        <f>+'[4]Población Bogotá'!K615</f>
        <v>916.90466666666669</v>
      </c>
      <c r="D15" s="99">
        <f>+'[4]Población Bogotá'!L615</f>
        <v>1055.2596666666668</v>
      </c>
      <c r="E15" s="99">
        <f>+'[4]Población Bogotá'!M615</f>
        <v>1170.4246666666666</v>
      </c>
      <c r="F15" s="99">
        <f>+'[4]Población Bogotá'!N615</f>
        <v>1249.893</v>
      </c>
      <c r="G15" s="99">
        <f>+'[4]Población Bogotá'!O615</f>
        <v>1316.3416666666669</v>
      </c>
      <c r="H15" s="48">
        <f t="shared" si="4"/>
        <v>5.3163484127574767</v>
      </c>
      <c r="I15" s="34">
        <f t="shared" si="5"/>
        <v>6.7897008322335584</v>
      </c>
      <c r="J15" s="48">
        <f t="shared" si="6"/>
        <v>15.222427593703685</v>
      </c>
      <c r="K15" s="34">
        <f t="shared" si="7"/>
        <v>15.024600381537311</v>
      </c>
      <c r="L15" s="18"/>
    </row>
    <row r="16" spans="1:15">
      <c r="A16" s="16"/>
      <c r="B16" s="11" t="str">
        <f>+'[4]Población Bogotá'!J616</f>
        <v>Medellín</v>
      </c>
      <c r="C16" s="53">
        <f>+'[4]Población Bogotá'!K616</f>
        <v>452.00800000000004</v>
      </c>
      <c r="D16" s="53">
        <f>+'[4]Población Bogotá'!L616</f>
        <v>497.79500000000002</v>
      </c>
      <c r="E16" s="53">
        <f>+'[4]Población Bogotá'!M616</f>
        <v>486.41833333333335</v>
      </c>
      <c r="F16" s="53">
        <f>+'[4]Población Bogotá'!N616</f>
        <v>490.03266666666667</v>
      </c>
      <c r="G16" s="54">
        <f>+'[4]Población Bogotá'!O616</f>
        <v>507.14333333333326</v>
      </c>
      <c r="H16" s="52">
        <f t="shared" si="4"/>
        <v>3.4917400064485404</v>
      </c>
      <c r="I16" s="51">
        <f t="shared" si="5"/>
        <v>0.74305039215216695</v>
      </c>
      <c r="J16" s="52">
        <f t="shared" si="6"/>
        <v>5.8647028099058858</v>
      </c>
      <c r="K16" s="51">
        <f t="shared" si="7"/>
        <v>5.8905402226956598</v>
      </c>
      <c r="L16" s="18"/>
      <c r="N16" s="23" t="s">
        <v>2</v>
      </c>
      <c r="O16" s="32">
        <f>J15</f>
        <v>15.222427593703685</v>
      </c>
    </row>
    <row r="17" spans="1:15">
      <c r="A17" s="16"/>
      <c r="B17" s="11" t="str">
        <f>+'[4]Población Bogotá'!J617</f>
        <v>Cali</v>
      </c>
      <c r="C17" s="53">
        <f>+'[4]Población Bogotá'!K617</f>
        <v>388.29599999999999</v>
      </c>
      <c r="D17" s="53">
        <f>+'[4]Población Bogotá'!L617</f>
        <v>404.71266666666662</v>
      </c>
      <c r="E17" s="53">
        <f>+'[4]Población Bogotá'!M617</f>
        <v>397.8866666666666</v>
      </c>
      <c r="F17" s="53">
        <f>+'[4]Población Bogotá'!N617</f>
        <v>383.38400000000001</v>
      </c>
      <c r="G17" s="54">
        <f>+'[4]Población Bogotá'!O617</f>
        <v>419.94166666666666</v>
      </c>
      <c r="H17" s="52">
        <f t="shared" ref="H17:H27" si="8">IF(OR(OR(G17=0,F17=0),G17=""),"",(G17/F17-1)*100)</f>
        <v>9.535522261405438</v>
      </c>
      <c r="I17" s="51">
        <f t="shared" ref="I17:I27" si="9">IF(OR(OR(G17=0,F17=0),F17=""),"",(F17/E17-1)*100)</f>
        <v>-3.6449240152136908</v>
      </c>
      <c r="J17" s="52">
        <f t="shared" ref="J17:J27" si="10">IF(G17=0,"",G17/$G$13*100)</f>
        <v>4.8562860055932138</v>
      </c>
      <c r="K17" s="51">
        <f t="shared" ref="K17:K27" si="11">IF(F17=0,"",F17/$F$13*100)</f>
        <v>4.6085476058152981</v>
      </c>
      <c r="L17" s="18"/>
      <c r="N17" s="23" t="s">
        <v>12</v>
      </c>
      <c r="O17" s="32">
        <f>100-O16</f>
        <v>84.777572406296315</v>
      </c>
    </row>
    <row r="18" spans="1:15">
      <c r="A18" s="16"/>
      <c r="B18" s="11" t="str">
        <f>+'[4]Población Bogotá'!J618</f>
        <v>Barranquilla</v>
      </c>
      <c r="C18" s="53">
        <f>+'[4]Población Bogotá'!K618</f>
        <v>308.37700000000001</v>
      </c>
      <c r="D18" s="53">
        <f>+'[4]Población Bogotá'!L618</f>
        <v>296.8296666666667</v>
      </c>
      <c r="E18" s="53">
        <f>+'[4]Población Bogotá'!M618</f>
        <v>348.78333333333336</v>
      </c>
      <c r="F18" s="53">
        <f>+'[4]Población Bogotá'!N618</f>
        <v>344.846</v>
      </c>
      <c r="G18" s="54">
        <f>+'[4]Población Bogotá'!O618</f>
        <v>343.22133333333335</v>
      </c>
      <c r="H18" s="52">
        <f t="shared" si="8"/>
        <v>-0.47112817508877525</v>
      </c>
      <c r="I18" s="51">
        <f t="shared" si="9"/>
        <v>-1.1288765709370763</v>
      </c>
      <c r="J18" s="52">
        <f t="shared" si="10"/>
        <v>3.9690773509520225</v>
      </c>
      <c r="K18" s="51">
        <f t="shared" si="11"/>
        <v>4.1452935116618903</v>
      </c>
      <c r="L18" s="18"/>
    </row>
    <row r="19" spans="1:15">
      <c r="A19" s="16"/>
      <c r="B19" s="11" t="str">
        <f>+'[4]Población Bogotá'!J619</f>
        <v>Bucaramanga</v>
      </c>
      <c r="C19" s="53">
        <f>+'[4]Población Bogotá'!K619</f>
        <v>199.11199999999999</v>
      </c>
      <c r="D19" s="53">
        <f>+'[4]Población Bogotá'!L619</f>
        <v>209.68733333333333</v>
      </c>
      <c r="E19" s="53">
        <f>+'[4]Población Bogotá'!M619</f>
        <v>210.20033333333333</v>
      </c>
      <c r="F19" s="53">
        <f>+'[4]Población Bogotá'!N619</f>
        <v>229.48133333333331</v>
      </c>
      <c r="G19" s="54">
        <f>+'[4]Población Bogotá'!O619</f>
        <v>222.39233333333334</v>
      </c>
      <c r="H19" s="52">
        <f t="shared" si="8"/>
        <v>-3.0891401479277825</v>
      </c>
      <c r="I19" s="51">
        <f t="shared" si="9"/>
        <v>9.1726781276908689</v>
      </c>
      <c r="J19" s="52">
        <f t="shared" si="10"/>
        <v>2.571787612052201</v>
      </c>
      <c r="K19" s="51">
        <f t="shared" si="11"/>
        <v>2.7585283927149691</v>
      </c>
      <c r="L19" s="18"/>
    </row>
    <row r="20" spans="1:15">
      <c r="A20" s="16"/>
      <c r="B20" s="11" t="str">
        <f>+'[4]Población Bogotá'!J620</f>
        <v>Cartagena</v>
      </c>
      <c r="C20" s="53">
        <f>+'[4]Población Bogotá'!K620</f>
        <v>159.73266666666666</v>
      </c>
      <c r="D20" s="53">
        <f>+'[4]Población Bogotá'!L620</f>
        <v>178.78166666666667</v>
      </c>
      <c r="E20" s="53">
        <f>+'[4]Población Bogotá'!M620</f>
        <v>170.62333333333333</v>
      </c>
      <c r="F20" s="53">
        <f>+'[4]Población Bogotá'!N620</f>
        <v>184.04600000000002</v>
      </c>
      <c r="G20" s="54">
        <f>+'[4]Población Bogotá'!O620</f>
        <v>211.34133333333332</v>
      </c>
      <c r="H20" s="52">
        <f t="shared" si="8"/>
        <v>14.830712611702124</v>
      </c>
      <c r="I20" s="51">
        <f t="shared" si="9"/>
        <v>7.8668411901459567</v>
      </c>
      <c r="J20" s="52">
        <f t="shared" si="10"/>
        <v>2.4439917277480858</v>
      </c>
      <c r="K20" s="51">
        <f t="shared" si="11"/>
        <v>2.2123634597684889</v>
      </c>
      <c r="L20" s="18"/>
    </row>
    <row r="21" spans="1:15">
      <c r="A21" s="16"/>
      <c r="B21" s="11" t="str">
        <f>+'[4]Población Bogotá'!J621</f>
        <v>Cúcuta</v>
      </c>
      <c r="C21" s="53">
        <f>+'[4]Población Bogotá'!K621</f>
        <v>175.14466666666667</v>
      </c>
      <c r="D21" s="53">
        <f>+'[4]Población Bogotá'!L621</f>
        <v>148.79266666666663</v>
      </c>
      <c r="E21" s="53">
        <f>+'[4]Población Bogotá'!M621</f>
        <v>137.01633333333334</v>
      </c>
      <c r="F21" s="53">
        <f>+'[4]Población Bogotá'!N621</f>
        <v>161.15099999999998</v>
      </c>
      <c r="G21" s="54">
        <f>+'[4]Población Bogotá'!O621</f>
        <v>178.02566666666667</v>
      </c>
      <c r="H21" s="52">
        <f t="shared" si="8"/>
        <v>10.471338475508496</v>
      </c>
      <c r="I21" s="51">
        <f t="shared" si="9"/>
        <v>17.614444993175972</v>
      </c>
      <c r="J21" s="52">
        <f t="shared" si="10"/>
        <v>2.0587229662923079</v>
      </c>
      <c r="K21" s="51">
        <f t="shared" si="11"/>
        <v>1.9371493208499599</v>
      </c>
      <c r="L21" s="18"/>
    </row>
    <row r="22" spans="1:15">
      <c r="A22" s="16"/>
      <c r="B22" s="11" t="str">
        <f>+'[4]Población Bogotá'!J622</f>
        <v>Pereira</v>
      </c>
      <c r="C22" s="53">
        <f>+'[4]Población Bogotá'!K622</f>
        <v>70.593000000000004</v>
      </c>
      <c r="D22" s="53">
        <f>+'[4]Población Bogotá'!L622</f>
        <v>81.949666666666658</v>
      </c>
      <c r="E22" s="53">
        <f>+'[4]Población Bogotá'!M622</f>
        <v>89.727999999999994</v>
      </c>
      <c r="F22" s="53">
        <f>+'[4]Población Bogotá'!N622</f>
        <v>93.284666666666666</v>
      </c>
      <c r="G22" s="54">
        <f>+'[4]Población Bogotá'!O622</f>
        <v>98.533333333333346</v>
      </c>
      <c r="H22" s="52">
        <f t="shared" si="8"/>
        <v>5.6265052491656586</v>
      </c>
      <c r="I22" s="51">
        <f t="shared" si="9"/>
        <v>3.9638314312886447</v>
      </c>
      <c r="J22" s="52">
        <f t="shared" si="10"/>
        <v>1.1394583718003328</v>
      </c>
      <c r="K22" s="51">
        <f t="shared" si="11"/>
        <v>1.1213478580899172</v>
      </c>
      <c r="L22" s="18"/>
    </row>
    <row r="23" spans="1:15">
      <c r="A23" s="16"/>
      <c r="B23" s="11" t="str">
        <f>+'[4]Población Bogotá'!J623</f>
        <v>Ibagué</v>
      </c>
      <c r="C23" s="53">
        <f>+'[4]Población Bogotá'!K623</f>
        <v>76.311333333333337</v>
      </c>
      <c r="D23" s="53">
        <f>+'[4]Población Bogotá'!L623</f>
        <v>82.533666666666662</v>
      </c>
      <c r="E23" s="53">
        <f>+'[4]Población Bogotá'!M623</f>
        <v>87.532666666666657</v>
      </c>
      <c r="F23" s="53">
        <f>+'[4]Población Bogotá'!N623</f>
        <v>86.97166666666665</v>
      </c>
      <c r="G23" s="54">
        <f>+'[4]Población Bogotá'!O623</f>
        <v>90.307666666666663</v>
      </c>
      <c r="H23" s="52">
        <f t="shared" si="8"/>
        <v>3.8357319433532044</v>
      </c>
      <c r="I23" s="51">
        <f t="shared" si="9"/>
        <v>-0.64090358647058698</v>
      </c>
      <c r="J23" s="52">
        <f t="shared" si="10"/>
        <v>1.044335184246487</v>
      </c>
      <c r="K23" s="51">
        <f t="shared" si="11"/>
        <v>1.0454611204182562</v>
      </c>
      <c r="L23" s="18"/>
    </row>
    <row r="24" spans="1:15">
      <c r="A24" s="16"/>
      <c r="B24" s="11" t="str">
        <f>+'[4]Población Bogotá'!J624</f>
        <v>Villavicencio</v>
      </c>
      <c r="C24" s="53">
        <f>+'[4]Población Bogotá'!K624</f>
        <v>71.01733333333334</v>
      </c>
      <c r="D24" s="53">
        <f>+'[4]Población Bogotá'!L624</f>
        <v>71.75866666666667</v>
      </c>
      <c r="E24" s="53">
        <f>+'[4]Población Bogotá'!M624</f>
        <v>77.719666666666669</v>
      </c>
      <c r="F24" s="53">
        <f>+'[4]Población Bogotá'!N624</f>
        <v>76.023666666666671</v>
      </c>
      <c r="G24" s="54">
        <f>+'[4]Población Bogotá'!O624</f>
        <v>75.037333333333336</v>
      </c>
      <c r="H24" s="52">
        <f t="shared" si="8"/>
        <v>-1.2974030016968396</v>
      </c>
      <c r="I24" s="51">
        <f t="shared" si="9"/>
        <v>-2.1822018450928349</v>
      </c>
      <c r="J24" s="52">
        <f t="shared" si="10"/>
        <v>0.86774611973178783</v>
      </c>
      <c r="K24" s="51">
        <f t="shared" si="11"/>
        <v>0.91385839524332524</v>
      </c>
      <c r="L24" s="18"/>
    </row>
    <row r="25" spans="1:15">
      <c r="A25" s="16"/>
      <c r="B25" s="11" t="str">
        <f>+'[4]Población Bogotá'!J625</f>
        <v>Pasto</v>
      </c>
      <c r="C25" s="53">
        <f>+'[4]Población Bogotá'!K625</f>
        <v>55.301000000000009</v>
      </c>
      <c r="D25" s="53">
        <f>+'[4]Población Bogotá'!L625</f>
        <v>57.163333333333334</v>
      </c>
      <c r="E25" s="53">
        <f>+'[4]Población Bogotá'!M625</f>
        <v>66.968333333333334</v>
      </c>
      <c r="F25" s="53">
        <f>+'[4]Población Bogotá'!N625</f>
        <v>64.635333333333335</v>
      </c>
      <c r="G25" s="54">
        <f>+'[4]Población Bogotá'!O625</f>
        <v>66.238</v>
      </c>
      <c r="H25" s="52">
        <f t="shared" si="8"/>
        <v>2.4795519478510109</v>
      </c>
      <c r="I25" s="51">
        <f t="shared" si="9"/>
        <v>-3.4837360941738615</v>
      </c>
      <c r="J25" s="52">
        <f t="shared" si="10"/>
        <v>0.76598894077784607</v>
      </c>
      <c r="K25" s="51">
        <f t="shared" si="11"/>
        <v>0.77696255108300571</v>
      </c>
      <c r="L25" s="18"/>
    </row>
    <row r="26" spans="1:15">
      <c r="A26" s="16"/>
      <c r="B26" s="11" t="str">
        <f>+'[4]Población Bogotá'!J626</f>
        <v>Montería</v>
      </c>
      <c r="C26" s="53">
        <f>+'[4]Población Bogotá'!K626</f>
        <v>53.446666666666665</v>
      </c>
      <c r="D26" s="53">
        <f>+'[4]Población Bogotá'!L626</f>
        <v>58.457000000000001</v>
      </c>
      <c r="E26" s="53">
        <f>+'[4]Población Bogotá'!M626</f>
        <v>55.284666666666659</v>
      </c>
      <c r="F26" s="53">
        <f>+'[4]Población Bogotá'!N626</f>
        <v>62.57233333333334</v>
      </c>
      <c r="G26" s="54">
        <f>+'[4]Población Bogotá'!O626</f>
        <v>62.890333333333331</v>
      </c>
      <c r="H26" s="52">
        <f t="shared" si="8"/>
        <v>0.50821182950930854</v>
      </c>
      <c r="I26" s="51">
        <f t="shared" si="9"/>
        <v>13.182075801608661</v>
      </c>
      <c r="J26" s="52">
        <f t="shared" si="10"/>
        <v>0.72727588114323594</v>
      </c>
      <c r="K26" s="51">
        <f t="shared" si="11"/>
        <v>0.75216382784260727</v>
      </c>
      <c r="L26" s="18"/>
    </row>
    <row r="27" spans="1:15">
      <c r="A27" s="16"/>
      <c r="B27" s="11" t="str">
        <f>+'[4]Población Bogotá'!J627</f>
        <v>Manizales</v>
      </c>
      <c r="C27" s="53">
        <f>+'[4]Población Bogotá'!K627</f>
        <v>46.901666666666664</v>
      </c>
      <c r="D27" s="53">
        <f>+'[4]Población Bogotá'!L627</f>
        <v>48.37833333333333</v>
      </c>
      <c r="E27" s="53">
        <f>+'[4]Población Bogotá'!M627</f>
        <v>44.736333333333334</v>
      </c>
      <c r="F27" s="53">
        <f>+'[4]Población Bogotá'!N627</f>
        <v>49.658999999999999</v>
      </c>
      <c r="G27" s="54">
        <f>+'[4]Población Bogotá'!O627</f>
        <v>50.390999999999998</v>
      </c>
      <c r="H27" s="52">
        <f t="shared" si="8"/>
        <v>1.4740530417447051</v>
      </c>
      <c r="I27" s="51">
        <f t="shared" si="9"/>
        <v>11.003732983629998</v>
      </c>
      <c r="J27" s="52">
        <f t="shared" si="10"/>
        <v>0.58273119228745496</v>
      </c>
      <c r="K27" s="51">
        <f t="shared" si="11"/>
        <v>0.59693640203342313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67" t="str">
        <f>+Índice!$B$49</f>
        <v>Fuente: Departamento Administrativo Nacional de Estadística, Gran Encuesta Integrada de Hogares (GEIH) Abril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 published="0" codeName="Hoja37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G19" sqref="G19"/>
      <selection pane="bottomLeft" activeCell="J17" sqref="J1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69" t="s">
        <v>123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61"/>
      <c r="C8" s="167" t="s">
        <v>172</v>
      </c>
      <c r="D8" s="167"/>
      <c r="E8" s="167"/>
      <c r="F8" s="167"/>
      <c r="G8" s="167"/>
      <c r="H8" s="167"/>
      <c r="I8" s="167"/>
      <c r="J8" s="167"/>
      <c r="K8" s="167"/>
      <c r="L8" s="18"/>
    </row>
    <row r="9" spans="1:15">
      <c r="A9" s="16"/>
      <c r="B9" s="10"/>
      <c r="C9" s="68"/>
      <c r="D9" s="68"/>
      <c r="E9" s="68"/>
      <c r="F9" s="68"/>
      <c r="G9" s="68"/>
      <c r="H9" s="10"/>
      <c r="I9" s="10"/>
      <c r="J9" s="10"/>
      <c r="K9" s="10"/>
      <c r="L9" s="18"/>
    </row>
    <row r="10" spans="1:15" ht="15.75" customHeight="1">
      <c r="A10" s="16"/>
      <c r="B10" s="11"/>
      <c r="C10" s="168" t="s">
        <v>1</v>
      </c>
      <c r="D10" s="168"/>
      <c r="E10" s="168"/>
      <c r="F10" s="168"/>
      <c r="G10" s="168"/>
      <c r="H10" s="170" t="s">
        <v>163</v>
      </c>
      <c r="I10" s="170" t="s">
        <v>110</v>
      </c>
      <c r="J10" s="170" t="s">
        <v>164</v>
      </c>
      <c r="K10" s="170" t="s">
        <v>109</v>
      </c>
      <c r="L10" s="18"/>
    </row>
    <row r="11" spans="1:15">
      <c r="A11" s="16"/>
      <c r="B11" s="11"/>
      <c r="C11" s="156">
        <f>+'Población total'!C11</f>
        <v>2008</v>
      </c>
      <c r="D11" s="156">
        <f>+'Población total'!D11</f>
        <v>2009</v>
      </c>
      <c r="E11" s="156">
        <f>+'Población total'!E11</f>
        <v>2010</v>
      </c>
      <c r="F11" s="156">
        <f>+'Población total'!F11</f>
        <v>2011</v>
      </c>
      <c r="G11" s="156">
        <f>+'Población total'!G11</f>
        <v>2012</v>
      </c>
      <c r="H11" s="170"/>
      <c r="I11" s="170"/>
      <c r="J11" s="170"/>
      <c r="K11" s="170"/>
      <c r="L11" s="18"/>
      <c r="O11" s="76"/>
    </row>
    <row r="12" spans="1:15" ht="12" customHeight="1">
      <c r="A12" s="16"/>
      <c r="B12" s="11"/>
      <c r="C12" s="68"/>
      <c r="D12" s="68"/>
      <c r="E12" s="68"/>
      <c r="F12" s="68"/>
      <c r="G12" s="68"/>
      <c r="H12" s="165"/>
      <c r="I12" s="165"/>
      <c r="J12" s="165"/>
      <c r="K12" s="165"/>
      <c r="L12" s="18"/>
    </row>
    <row r="13" spans="1:15">
      <c r="A13" s="16"/>
      <c r="B13" s="12" t="str">
        <f>+'[4]Población Bogotá'!J646</f>
        <v>Colombia</v>
      </c>
      <c r="C13" s="26">
        <f>+'[4]Población Bogotá'!K646</f>
        <v>857.97800000000007</v>
      </c>
      <c r="D13" s="26">
        <f>+'[4]Población Bogotá'!L646</f>
        <v>873.78366666666659</v>
      </c>
      <c r="E13" s="26">
        <f>+'[4]Población Bogotá'!M646</f>
        <v>982.57600000000002</v>
      </c>
      <c r="F13" s="26">
        <f>+'[4]Población Bogotá'!N646</f>
        <v>957.49</v>
      </c>
      <c r="G13" s="26">
        <f>+'[4]Población Bogotá'!O646</f>
        <v>1065.93</v>
      </c>
      <c r="H13" s="28">
        <f t="shared" ref="H13" si="0">IF(OR(OR(G13=0,F13=0),G13=""),"",(G13/F13-1)*100)</f>
        <v>11.325444652163474</v>
      </c>
      <c r="I13" s="27">
        <f>IF(OR(OR(G13=0,F13=0),F13=""),"",(F13/E13-1)*100)</f>
        <v>-2.5530849522072629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3</v>
      </c>
      <c r="C14" s="25">
        <f>C13-SUM(C15:C27)</f>
        <v>406.10333333333347</v>
      </c>
      <c r="D14" s="25">
        <f t="shared" ref="D14:G14" si="3">D13-SUM(D15:D27)</f>
        <v>471.88499999999988</v>
      </c>
      <c r="E14" s="25">
        <f t="shared" si="3"/>
        <v>530.02700000000004</v>
      </c>
      <c r="F14" s="25">
        <f t="shared" si="3"/>
        <v>508.19900000000001</v>
      </c>
      <c r="G14" s="26">
        <f t="shared" si="3"/>
        <v>601.98099999999999</v>
      </c>
      <c r="H14" s="52">
        <f t="shared" ref="H14:H16" si="4">IF(OR(OR(G14=0,F14=0),G14=""),"",(G14/F14-1)*100)</f>
        <v>18.453794674920655</v>
      </c>
      <c r="I14" s="51">
        <f t="shared" ref="I14:I16" si="5">IF(OR(OR(G14=0,F14=0),F14=""),"",(F14/E14-1)*100)</f>
        <v>-4.1182807668288639</v>
      </c>
      <c r="J14" s="52">
        <f t="shared" ref="J14:J16" si="6">IF(G14=0,"",G14/$G$13*100)</f>
        <v>56.474721604608177</v>
      </c>
      <c r="K14" s="51">
        <f t="shared" ref="K14:K16" si="7">IF(F14=0,"",F14/$F$13*100)</f>
        <v>53.076167897314853</v>
      </c>
      <c r="L14" s="18"/>
    </row>
    <row r="15" spans="1:15">
      <c r="A15" s="16"/>
      <c r="B15" s="12" t="str">
        <f>+'[4]Población Bogotá'!J647</f>
        <v>Bogotá</v>
      </c>
      <c r="C15" s="99">
        <f>+'[4]Población Bogotá'!K647</f>
        <v>211.28333333333333</v>
      </c>
      <c r="D15" s="99">
        <f>+'[4]Población Bogotá'!L647</f>
        <v>170.19233333333332</v>
      </c>
      <c r="E15" s="99">
        <f>+'[4]Población Bogotá'!M647</f>
        <v>153.52199999999999</v>
      </c>
      <c r="F15" s="99">
        <f>+'[4]Población Bogotá'!N647</f>
        <v>185.51866666666669</v>
      </c>
      <c r="G15" s="99">
        <f>+'[4]Población Bogotá'!O647</f>
        <v>189.91766666666663</v>
      </c>
      <c r="H15" s="48">
        <f t="shared" si="4"/>
        <v>2.371189961117981</v>
      </c>
      <c r="I15" s="34">
        <f t="shared" si="5"/>
        <v>20.841746894039105</v>
      </c>
      <c r="J15" s="48">
        <f t="shared" si="6"/>
        <v>17.8170861751397</v>
      </c>
      <c r="K15" s="34">
        <f t="shared" si="7"/>
        <v>19.375520022837492</v>
      </c>
      <c r="L15" s="18"/>
    </row>
    <row r="16" spans="1:15">
      <c r="A16" s="16"/>
      <c r="B16" s="11" t="str">
        <f>+'[4]Población Bogotá'!J648</f>
        <v>Medellín</v>
      </c>
      <c r="C16" s="53">
        <f>+'[4]Población Bogotá'!K648</f>
        <v>66.830666666666659</v>
      </c>
      <c r="D16" s="53">
        <f>+'[4]Población Bogotá'!L648</f>
        <v>52.881333333333338</v>
      </c>
      <c r="E16" s="53">
        <f>+'[4]Población Bogotá'!M648</f>
        <v>82.182000000000002</v>
      </c>
      <c r="F16" s="53">
        <f>+'[4]Población Bogotá'!N648</f>
        <v>68.42</v>
      </c>
      <c r="G16" s="54">
        <f>+'[4]Población Bogotá'!O648</f>
        <v>71.710333333333324</v>
      </c>
      <c r="H16" s="52">
        <f t="shared" si="4"/>
        <v>4.8090227029133681</v>
      </c>
      <c r="I16" s="51">
        <f t="shared" si="5"/>
        <v>-16.745759412036698</v>
      </c>
      <c r="J16" s="52">
        <f t="shared" si="6"/>
        <v>6.7274899227278819</v>
      </c>
      <c r="K16" s="51">
        <f t="shared" si="7"/>
        <v>7.1457665354207363</v>
      </c>
      <c r="L16" s="18"/>
      <c r="N16" s="23" t="s">
        <v>2</v>
      </c>
      <c r="O16" s="32">
        <f>J15</f>
        <v>17.8170861751397</v>
      </c>
    </row>
    <row r="17" spans="1:15">
      <c r="A17" s="16"/>
      <c r="B17" s="11" t="str">
        <f>+'[4]Población Bogotá'!J649</f>
        <v>Bucaramanga</v>
      </c>
      <c r="C17" s="53">
        <f>+'[4]Población Bogotá'!K649</f>
        <v>20.029666666666667</v>
      </c>
      <c r="D17" s="53">
        <f>+'[4]Población Bogotá'!L649</f>
        <v>28.424333333333333</v>
      </c>
      <c r="E17" s="53">
        <f>+'[4]Población Bogotá'!M649</f>
        <v>46.226333333333336</v>
      </c>
      <c r="F17" s="53">
        <f>+'[4]Población Bogotá'!N649</f>
        <v>41.81</v>
      </c>
      <c r="G17" s="54">
        <f>+'[4]Población Bogotá'!O649</f>
        <v>44.124666666666663</v>
      </c>
      <c r="H17" s="52">
        <f t="shared" ref="H17:H27" si="8">IF(OR(OR(G17=0,F17=0),G17=""),"",(G17/F17-1)*100)</f>
        <v>5.5361556246511956</v>
      </c>
      <c r="I17" s="51">
        <f t="shared" ref="I17:I27" si="9">IF(OR(OR(G17=0,F17=0),F17=""),"",(F17/E17-1)*100)</f>
        <v>-9.5537175780038837</v>
      </c>
      <c r="J17" s="52">
        <f t="shared" ref="J17:J27" si="10">IF(G17=0,"",G17/$G$13*100)</f>
        <v>4.1395463742146914</v>
      </c>
      <c r="K17" s="51">
        <f t="shared" ref="K17:K27" si="11">IF(F17=0,"",F17/$F$13*100)</f>
        <v>4.3666252389058897</v>
      </c>
      <c r="L17" s="18"/>
      <c r="N17" s="23" t="s">
        <v>12</v>
      </c>
      <c r="O17" s="32">
        <f>100-O16</f>
        <v>82.182913824860293</v>
      </c>
    </row>
    <row r="18" spans="1:15">
      <c r="A18" s="16"/>
      <c r="B18" s="11" t="str">
        <f>+'[4]Población Bogotá'!J650</f>
        <v>Cali</v>
      </c>
      <c r="C18" s="53">
        <f>+'[4]Población Bogotá'!K650</f>
        <v>54.613</v>
      </c>
      <c r="D18" s="53">
        <f>+'[4]Población Bogotá'!L650</f>
        <v>49.324333333333335</v>
      </c>
      <c r="E18" s="53">
        <f>+'[4]Población Bogotá'!M650</f>
        <v>64.190666666666672</v>
      </c>
      <c r="F18" s="53">
        <f>+'[4]Población Bogotá'!N650</f>
        <v>42.086000000000006</v>
      </c>
      <c r="G18" s="54">
        <f>+'[4]Población Bogotá'!O650</f>
        <v>43.445333333333338</v>
      </c>
      <c r="H18" s="52">
        <f t="shared" si="8"/>
        <v>3.229894343328743</v>
      </c>
      <c r="I18" s="51">
        <f t="shared" si="9"/>
        <v>-34.435951228631367</v>
      </c>
      <c r="J18" s="52">
        <f t="shared" si="10"/>
        <v>4.0758148596374371</v>
      </c>
      <c r="K18" s="51">
        <f t="shared" si="11"/>
        <v>4.3954506052282536</v>
      </c>
      <c r="L18" s="18"/>
    </row>
    <row r="19" spans="1:15">
      <c r="A19" s="16"/>
      <c r="B19" s="11" t="str">
        <f>+'[4]Población Bogotá'!J651</f>
        <v>Barranquilla</v>
      </c>
      <c r="C19" s="53">
        <f>+'[4]Población Bogotá'!K651</f>
        <v>24.554000000000002</v>
      </c>
      <c r="D19" s="53">
        <f>+'[4]Población Bogotá'!L651</f>
        <v>18.662333333333333</v>
      </c>
      <c r="E19" s="53">
        <f>+'[4]Población Bogotá'!M651</f>
        <v>21.03</v>
      </c>
      <c r="F19" s="53">
        <f>+'[4]Población Bogotá'!N651</f>
        <v>24.000666666666664</v>
      </c>
      <c r="G19" s="54">
        <f>+'[4]Población Bogotá'!O651</f>
        <v>22.831333333333333</v>
      </c>
      <c r="H19" s="52">
        <f t="shared" si="8"/>
        <v>-4.872086886475369</v>
      </c>
      <c r="I19" s="51">
        <f t="shared" si="9"/>
        <v>14.125851957520986</v>
      </c>
      <c r="J19" s="52">
        <f t="shared" si="10"/>
        <v>2.1419167612632473</v>
      </c>
      <c r="K19" s="51">
        <f t="shared" si="11"/>
        <v>2.5066232197377167</v>
      </c>
      <c r="L19" s="18"/>
    </row>
    <row r="20" spans="1:15">
      <c r="A20" s="16"/>
      <c r="B20" s="11" t="str">
        <f>+'[4]Población Bogotá'!J652</f>
        <v>Cúcuta</v>
      </c>
      <c r="C20" s="53">
        <f>+'[4]Población Bogotá'!K652</f>
        <v>13.143333333333333</v>
      </c>
      <c r="D20" s="53">
        <f>+'[4]Población Bogotá'!L652</f>
        <v>14.413333333333332</v>
      </c>
      <c r="E20" s="53">
        <f>+'[4]Población Bogotá'!M652</f>
        <v>18.63666666666667</v>
      </c>
      <c r="F20" s="53">
        <f>+'[4]Población Bogotá'!N652</f>
        <v>18.953666666666667</v>
      </c>
      <c r="G20" s="54">
        <f>+'[4]Población Bogotá'!O652</f>
        <v>16.623999999999999</v>
      </c>
      <c r="H20" s="52">
        <f t="shared" si="8"/>
        <v>-12.29137721812843</v>
      </c>
      <c r="I20" s="51">
        <f t="shared" si="9"/>
        <v>1.7009479520658122</v>
      </c>
      <c r="J20" s="52">
        <f t="shared" si="10"/>
        <v>1.5595770829228934</v>
      </c>
      <c r="K20" s="51">
        <f t="shared" si="11"/>
        <v>1.9795158870240595</v>
      </c>
      <c r="L20" s="18"/>
    </row>
    <row r="21" spans="1:15">
      <c r="A21" s="16"/>
      <c r="B21" s="11" t="str">
        <f>+'[4]Población Bogotá'!J653</f>
        <v>Villavicencio</v>
      </c>
      <c r="C21" s="53">
        <f>+'[4]Población Bogotá'!K653</f>
        <v>11.765000000000001</v>
      </c>
      <c r="D21" s="53">
        <f>+'[4]Población Bogotá'!L653</f>
        <v>11.179000000000002</v>
      </c>
      <c r="E21" s="53">
        <f>+'[4]Población Bogotá'!M653</f>
        <v>12.819666666666668</v>
      </c>
      <c r="F21" s="53">
        <f>+'[4]Población Bogotá'!N653</f>
        <v>11.508000000000001</v>
      </c>
      <c r="G21" s="54">
        <f>+'[4]Población Bogotá'!O653</f>
        <v>14.611666666666666</v>
      </c>
      <c r="H21" s="52">
        <f t="shared" si="8"/>
        <v>26.969644305410711</v>
      </c>
      <c r="I21" s="51">
        <f t="shared" si="9"/>
        <v>-10.231675290569186</v>
      </c>
      <c r="J21" s="52">
        <f t="shared" si="10"/>
        <v>1.3707904521560201</v>
      </c>
      <c r="K21" s="51">
        <f t="shared" si="11"/>
        <v>1.2018924479629032</v>
      </c>
      <c r="L21" s="18"/>
    </row>
    <row r="22" spans="1:15">
      <c r="A22" s="16"/>
      <c r="B22" s="11" t="str">
        <f>+'[4]Población Bogotá'!J654</f>
        <v>Ibagué</v>
      </c>
      <c r="C22" s="53">
        <f>+'[4]Población Bogotá'!K654</f>
        <v>10.411666666666667</v>
      </c>
      <c r="D22" s="53">
        <f>+'[4]Población Bogotá'!L654</f>
        <v>12.788333333333334</v>
      </c>
      <c r="E22" s="53">
        <f>+'[4]Población Bogotá'!M654</f>
        <v>10.472666666666667</v>
      </c>
      <c r="F22" s="53">
        <f>+'[4]Población Bogotá'!N654</f>
        <v>11.576666666666666</v>
      </c>
      <c r="G22" s="54">
        <f>+'[4]Población Bogotá'!O654</f>
        <v>14.323666666666668</v>
      </c>
      <c r="H22" s="52">
        <f t="shared" si="8"/>
        <v>23.72876475669452</v>
      </c>
      <c r="I22" s="51">
        <f t="shared" si="9"/>
        <v>10.54172767203514</v>
      </c>
      <c r="J22" s="52">
        <f t="shared" si="10"/>
        <v>1.3437717923941221</v>
      </c>
      <c r="K22" s="51">
        <f t="shared" si="11"/>
        <v>1.2090639762991433</v>
      </c>
      <c r="L22" s="18"/>
    </row>
    <row r="23" spans="1:15">
      <c r="A23" s="16"/>
      <c r="B23" s="11" t="str">
        <f>+'[4]Población Bogotá'!J655</f>
        <v>Pereira</v>
      </c>
      <c r="C23" s="53">
        <f>+'[4]Población Bogotá'!K655</f>
        <v>7.9493333333333327</v>
      </c>
      <c r="D23" s="53">
        <f>+'[4]Población Bogotá'!L655</f>
        <v>11.437333333333333</v>
      </c>
      <c r="E23" s="53">
        <f>+'[4]Población Bogotá'!M655</f>
        <v>10.749666666666668</v>
      </c>
      <c r="F23" s="53">
        <f>+'[4]Población Bogotá'!N655</f>
        <v>11.697666666666668</v>
      </c>
      <c r="G23" s="54">
        <f>+'[4]Población Bogotá'!O655</f>
        <v>11.948</v>
      </c>
      <c r="H23" s="52">
        <f t="shared" si="8"/>
        <v>2.14002792579715</v>
      </c>
      <c r="I23" s="51">
        <f t="shared" si="9"/>
        <v>8.8188781047474407</v>
      </c>
      <c r="J23" s="52">
        <f t="shared" si="10"/>
        <v>1.1208991209554098</v>
      </c>
      <c r="K23" s="51">
        <f t="shared" si="11"/>
        <v>1.2217011839984404</v>
      </c>
      <c r="L23" s="18"/>
    </row>
    <row r="24" spans="1:15">
      <c r="A24" s="16"/>
      <c r="B24" s="11" t="str">
        <f>+'[4]Población Bogotá'!J656</f>
        <v>Montería</v>
      </c>
      <c r="C24" s="53">
        <f>+'[4]Población Bogotá'!K656</f>
        <v>8.4866666666666664</v>
      </c>
      <c r="D24" s="53">
        <f>+'[4]Población Bogotá'!L656</f>
        <v>8.8513333333333346</v>
      </c>
      <c r="E24" s="53">
        <f>+'[4]Población Bogotá'!M656</f>
        <v>9.0836666666666677</v>
      </c>
      <c r="F24" s="53">
        <f>+'[4]Población Bogotá'!N656</f>
        <v>8.1530000000000005</v>
      </c>
      <c r="G24" s="54">
        <f>+'[4]Población Bogotá'!O656</f>
        <v>9.9383333333333344</v>
      </c>
      <c r="H24" s="52">
        <f t="shared" si="8"/>
        <v>21.897869904738542</v>
      </c>
      <c r="I24" s="51">
        <f t="shared" si="9"/>
        <v>-10.245495578143926</v>
      </c>
      <c r="J24" s="52">
        <f t="shared" si="10"/>
        <v>0.93236266296410963</v>
      </c>
      <c r="K24" s="51">
        <f t="shared" si="11"/>
        <v>0.85149714357330097</v>
      </c>
      <c r="L24" s="18"/>
    </row>
    <row r="25" spans="1:15">
      <c r="A25" s="16"/>
      <c r="B25" s="11" t="str">
        <f>+'[4]Población Bogotá'!J657</f>
        <v>Cartagena</v>
      </c>
      <c r="C25" s="53">
        <f>+'[4]Población Bogotá'!K657</f>
        <v>5.4546666666666672</v>
      </c>
      <c r="D25" s="53">
        <f>+'[4]Población Bogotá'!L657</f>
        <v>7.4029999999999996</v>
      </c>
      <c r="E25" s="53">
        <f>+'[4]Población Bogotá'!M657</f>
        <v>7.8516666666666666</v>
      </c>
      <c r="F25" s="53">
        <f>+'[4]Población Bogotá'!N657</f>
        <v>7.3519999999999994</v>
      </c>
      <c r="G25" s="54">
        <f>+'[4]Población Bogotá'!O657</f>
        <v>9.8956666666666653</v>
      </c>
      <c r="H25" s="52">
        <f t="shared" si="8"/>
        <v>34.598295248458456</v>
      </c>
      <c r="I25" s="51">
        <f t="shared" si="9"/>
        <v>-6.3638293355975488</v>
      </c>
      <c r="J25" s="52">
        <f t="shared" si="10"/>
        <v>0.92835989855493928</v>
      </c>
      <c r="K25" s="51">
        <f t="shared" si="11"/>
        <v>0.76784091739861504</v>
      </c>
      <c r="L25" s="18"/>
    </row>
    <row r="26" spans="1:15">
      <c r="A26" s="16"/>
      <c r="B26" s="11" t="str">
        <f>+'[4]Población Bogotá'!J658</f>
        <v>Pasto</v>
      </c>
      <c r="C26" s="53">
        <f>+'[4]Población Bogotá'!K658</f>
        <v>9.379666666666667</v>
      </c>
      <c r="D26" s="53">
        <f>+'[4]Población Bogotá'!L658</f>
        <v>8.1693333333333324</v>
      </c>
      <c r="E26" s="53">
        <f>+'[4]Población Bogotá'!M658</f>
        <v>7.5750000000000002</v>
      </c>
      <c r="F26" s="53">
        <f>+'[4]Población Bogotá'!N658</f>
        <v>9.6726666666666663</v>
      </c>
      <c r="G26" s="54">
        <f>+'[4]Población Bogotá'!O658</f>
        <v>7.4029999999999996</v>
      </c>
      <c r="H26" s="52">
        <f t="shared" si="8"/>
        <v>-23.464746019711903</v>
      </c>
      <c r="I26" s="51">
        <f t="shared" si="9"/>
        <v>27.691969196919676</v>
      </c>
      <c r="J26" s="52">
        <f t="shared" si="10"/>
        <v>0.69451089658795595</v>
      </c>
      <c r="K26" s="51">
        <f t="shared" si="11"/>
        <v>1.0102107245680547</v>
      </c>
      <c r="L26" s="18"/>
    </row>
    <row r="27" spans="1:15">
      <c r="A27" s="16"/>
      <c r="B27" s="11" t="str">
        <f>+'[4]Población Bogotá'!J659</f>
        <v>Manizales</v>
      </c>
      <c r="C27" s="53">
        <f>+'[4]Población Bogotá'!K659</f>
        <v>7.9736666666666665</v>
      </c>
      <c r="D27" s="53">
        <f>+'[4]Población Bogotá'!L659</f>
        <v>8.1723333333333326</v>
      </c>
      <c r="E27" s="53">
        <f>+'[4]Población Bogotá'!M659</f>
        <v>8.2090000000000014</v>
      </c>
      <c r="F27" s="53">
        <f>+'[4]Población Bogotá'!N659</f>
        <v>8.5419999999999998</v>
      </c>
      <c r="G27" s="54">
        <f>+'[4]Población Bogotá'!O659</f>
        <v>7.1753333333333336</v>
      </c>
      <c r="H27" s="52">
        <f t="shared" si="8"/>
        <v>-15.999375634121593</v>
      </c>
      <c r="I27" s="51">
        <f t="shared" si="9"/>
        <v>4.056523328054551</v>
      </c>
      <c r="J27" s="52">
        <f t="shared" si="10"/>
        <v>0.67315239587340003</v>
      </c>
      <c r="K27" s="51">
        <f t="shared" si="11"/>
        <v>0.89212419973054546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67" t="str">
        <f>+Índice!$B$49</f>
        <v>Fuente: Departamento Administrativo Nacional de Estadística, Gran Encuesta Integrada de Hogares (GEIH) Abril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 published="0" codeName="Hoja38">
    <tabColor rgb="FF53722D"/>
  </sheetPr>
  <dimension ref="A1:O46"/>
  <sheetViews>
    <sheetView zoomScaleNormal="100" zoomScaleSheetLayoutView="100" workbookViewId="0">
      <pane ySplit="11" topLeftCell="A27" activePane="bottomLeft" state="frozen"/>
      <selection activeCell="G19" sqref="G19"/>
      <selection pane="bottomLeft" activeCell="H21" sqref="H2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69" t="s">
        <v>124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61"/>
      <c r="C8" s="167" t="s">
        <v>175</v>
      </c>
      <c r="D8" s="167"/>
      <c r="E8" s="167"/>
      <c r="F8" s="167"/>
      <c r="G8" s="167"/>
      <c r="H8" s="167"/>
      <c r="I8" s="167"/>
      <c r="J8" s="167"/>
      <c r="K8" s="167"/>
      <c r="L8" s="18"/>
    </row>
    <row r="9" spans="1:15">
      <c r="A9" s="16"/>
      <c r="B9" s="10"/>
      <c r="C9" s="68"/>
      <c r="D9" s="68"/>
      <c r="E9" s="68"/>
      <c r="F9" s="68"/>
      <c r="G9" s="68"/>
      <c r="H9" s="10"/>
      <c r="I9" s="10"/>
      <c r="J9" s="10"/>
      <c r="K9" s="10"/>
      <c r="L9" s="18"/>
    </row>
    <row r="10" spans="1:15" ht="15.75" customHeight="1">
      <c r="A10" s="16"/>
      <c r="B10" s="11"/>
      <c r="C10" s="168" t="s">
        <v>1</v>
      </c>
      <c r="D10" s="168"/>
      <c r="E10" s="168"/>
      <c r="F10" s="168"/>
      <c r="G10" s="168"/>
      <c r="H10" s="170" t="s">
        <v>163</v>
      </c>
      <c r="I10" s="170" t="s">
        <v>110</v>
      </c>
      <c r="J10" s="170" t="s">
        <v>164</v>
      </c>
      <c r="K10" s="170" t="s">
        <v>109</v>
      </c>
      <c r="L10" s="18"/>
    </row>
    <row r="11" spans="1:15">
      <c r="A11" s="16"/>
      <c r="B11" s="11"/>
      <c r="C11" s="156">
        <f>+'Población total'!C11</f>
        <v>2008</v>
      </c>
      <c r="D11" s="156">
        <f>+'Población total'!D11</f>
        <v>2009</v>
      </c>
      <c r="E11" s="156">
        <f>+'Población total'!E11</f>
        <v>2010</v>
      </c>
      <c r="F11" s="156">
        <f>+'Población total'!F11</f>
        <v>2011</v>
      </c>
      <c r="G11" s="156">
        <f>+'Población total'!G11</f>
        <v>2012</v>
      </c>
      <c r="H11" s="170"/>
      <c r="I11" s="170"/>
      <c r="J11" s="170"/>
      <c r="K11" s="170"/>
      <c r="L11" s="18"/>
      <c r="O11" s="76"/>
    </row>
    <row r="12" spans="1:15" ht="12" customHeight="1">
      <c r="A12" s="16"/>
      <c r="B12" s="11"/>
      <c r="C12" s="68"/>
      <c r="D12" s="68"/>
      <c r="E12" s="68"/>
      <c r="F12" s="68"/>
      <c r="G12" s="68"/>
      <c r="H12" s="68"/>
      <c r="I12" s="68"/>
      <c r="J12" s="68"/>
      <c r="K12" s="68"/>
      <c r="L12" s="18"/>
    </row>
    <row r="13" spans="1:15">
      <c r="A13" s="16"/>
      <c r="B13" s="12" t="str">
        <f>+'[4]Población Bogotá'!J678</f>
        <v>Colombia</v>
      </c>
      <c r="C13" s="26">
        <f>+'[4]Población Bogotá'!K678</f>
        <v>690.73400000000004</v>
      </c>
      <c r="D13" s="26">
        <f>+'[4]Población Bogotá'!L678</f>
        <v>807.53566666666666</v>
      </c>
      <c r="E13" s="26">
        <f>+'[4]Población Bogotá'!M678</f>
        <v>902.17233333333331</v>
      </c>
      <c r="F13" s="26">
        <f>+'[4]Población Bogotá'!N678</f>
        <v>890.71600000000001</v>
      </c>
      <c r="G13" s="26">
        <f>+'[4]Población Bogotá'!O678</f>
        <v>995.8753333333334</v>
      </c>
      <c r="H13" s="28">
        <f t="shared" ref="H13" si="0">IF(OR(OR(G13=0,F13=0),G13=""),"",(G13/F13-1)*100)</f>
        <v>11.806157443375142</v>
      </c>
      <c r="I13" s="27">
        <f>IF(OR(OR(G13=0,F13=0),F13=""),"",(F13/E13-1)*100)</f>
        <v>-1.2698608580696158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3</v>
      </c>
      <c r="C14" s="25">
        <f>C13-SUM(C15:C27)</f>
        <v>481.52266666666662</v>
      </c>
      <c r="D14" s="25">
        <f t="shared" ref="D14:G14" si="3">D13-SUM(D15:D27)</f>
        <v>576.42533333333336</v>
      </c>
      <c r="E14" s="25">
        <f t="shared" si="3"/>
        <v>638.3126666666667</v>
      </c>
      <c r="F14" s="25">
        <f t="shared" si="3"/>
        <v>651.56333333333328</v>
      </c>
      <c r="G14" s="26">
        <f t="shared" si="3"/>
        <v>738.46566666666672</v>
      </c>
      <c r="H14" s="52">
        <f t="shared" ref="H14:H16" si="4">IF(OR(OR(G14=0,F14=0),G14=""),"",(G14/F14-1)*100)</f>
        <v>13.337511318930396</v>
      </c>
      <c r="I14" s="51">
        <f t="shared" ref="I14:I16" si="5">IF(OR(OR(G14=0,F14=0),F14=""),"",(F14/E14-1)*100)</f>
        <v>2.0758896632684598</v>
      </c>
      <c r="J14" s="52">
        <f t="shared" ref="J14:J16" si="6">IF(G14=0,"",G14/$G$13*100)</f>
        <v>74.152420684516741</v>
      </c>
      <c r="K14" s="51">
        <f t="shared" ref="K14:K16" si="7">IF(F14=0,"",F14/$F$13*100)</f>
        <v>73.150514118229964</v>
      </c>
      <c r="L14" s="18"/>
    </row>
    <row r="15" spans="1:15">
      <c r="A15" s="16"/>
      <c r="B15" s="12" t="str">
        <f>+'[4]Población Bogotá'!J679</f>
        <v>Bogotá</v>
      </c>
      <c r="C15" s="99">
        <f>+'[4]Población Bogotá'!K679</f>
        <v>71.886333333333326</v>
      </c>
      <c r="D15" s="99">
        <f>+'[4]Población Bogotá'!L679</f>
        <v>79.688999999999993</v>
      </c>
      <c r="E15" s="99">
        <f>+'[4]Población Bogotá'!M679</f>
        <v>74.353333333333339</v>
      </c>
      <c r="F15" s="99">
        <f>+'[4]Población Bogotá'!N679</f>
        <v>82.177000000000007</v>
      </c>
      <c r="G15" s="99">
        <f>+'[4]Población Bogotá'!O679</f>
        <v>103.67399999999999</v>
      </c>
      <c r="H15" s="48">
        <f t="shared" si="4"/>
        <v>26.159387663214751</v>
      </c>
      <c r="I15" s="34">
        <f t="shared" si="5"/>
        <v>10.522281000627643</v>
      </c>
      <c r="J15" s="48">
        <f t="shared" si="6"/>
        <v>10.410339179000315</v>
      </c>
      <c r="K15" s="34">
        <f t="shared" si="7"/>
        <v>9.225948562729311</v>
      </c>
      <c r="L15" s="18"/>
    </row>
    <row r="16" spans="1:15">
      <c r="A16" s="16"/>
      <c r="B16" s="11" t="str">
        <f>+'[4]Población Bogotá'!J680</f>
        <v>Cali</v>
      </c>
      <c r="C16" s="53">
        <f>+'[4]Población Bogotá'!K680</f>
        <v>22.489333333333335</v>
      </c>
      <c r="D16" s="53">
        <f>+'[4]Población Bogotá'!L680</f>
        <v>28.837666666666667</v>
      </c>
      <c r="E16" s="53">
        <f>+'[4]Población Bogotá'!M680</f>
        <v>44.088000000000001</v>
      </c>
      <c r="F16" s="53">
        <f>+'[4]Población Bogotá'!N680</f>
        <v>29.933999999999997</v>
      </c>
      <c r="G16" s="54">
        <f>+'[4]Población Bogotá'!O680</f>
        <v>22.749333333333329</v>
      </c>
      <c r="H16" s="52">
        <f t="shared" si="4"/>
        <v>-24.001692612636695</v>
      </c>
      <c r="I16" s="51">
        <f t="shared" si="5"/>
        <v>-32.103973870440939</v>
      </c>
      <c r="J16" s="52">
        <f t="shared" si="6"/>
        <v>2.2843555384777074</v>
      </c>
      <c r="K16" s="51">
        <f t="shared" si="7"/>
        <v>3.3606671486758963</v>
      </c>
      <c r="L16" s="18"/>
      <c r="N16" s="23" t="s">
        <v>2</v>
      </c>
      <c r="O16" s="32">
        <f>J15</f>
        <v>10.410339179000315</v>
      </c>
    </row>
    <row r="17" spans="1:15">
      <c r="A17" s="16"/>
      <c r="B17" s="11" t="str">
        <f>+'[4]Población Bogotá'!J681</f>
        <v>Medellín</v>
      </c>
      <c r="C17" s="53">
        <f>+'[4]Población Bogotá'!K681</f>
        <v>26.988666666666671</v>
      </c>
      <c r="D17" s="53">
        <f>+'[4]Población Bogotá'!L681</f>
        <v>22.707666666666668</v>
      </c>
      <c r="E17" s="53">
        <f>+'[4]Población Bogotá'!M681</f>
        <v>21.205333333333336</v>
      </c>
      <c r="F17" s="53">
        <f>+'[4]Población Bogotá'!N681</f>
        <v>23.495333333333335</v>
      </c>
      <c r="G17" s="54">
        <f>+'[4]Población Bogotá'!O681</f>
        <v>21.993666666666666</v>
      </c>
      <c r="H17" s="52">
        <f t="shared" ref="H17:H27" si="8">IF(OR(OR(G17=0,F17=0),G17=""),"",(G17/F17-1)*100)</f>
        <v>-6.3913401242800099</v>
      </c>
      <c r="I17" s="51">
        <f t="shared" ref="I17:I27" si="9">IF(OR(OR(G17=0,F17=0),F17=""),"",(F17/E17-1)*100)</f>
        <v>10.799170020120719</v>
      </c>
      <c r="J17" s="52">
        <f t="shared" ref="J17:J27" si="10">IF(G17=0,"",G17/$G$13*100)</f>
        <v>2.2084758935690072</v>
      </c>
      <c r="K17" s="51">
        <f t="shared" ref="K17:K27" si="11">IF(F17=0,"",F17/$F$13*100)</f>
        <v>2.6378029959418416</v>
      </c>
      <c r="L17" s="18"/>
      <c r="N17" s="23" t="s">
        <v>12</v>
      </c>
      <c r="O17" s="32">
        <f>100-O16</f>
        <v>89.589660820999683</v>
      </c>
    </row>
    <row r="18" spans="1:15">
      <c r="A18" s="16"/>
      <c r="B18" s="11" t="str">
        <f>+'[4]Población Bogotá'!J682</f>
        <v>Barranquilla</v>
      </c>
      <c r="C18" s="53">
        <f>+'[4]Población Bogotá'!K682</f>
        <v>11.418000000000001</v>
      </c>
      <c r="D18" s="53">
        <f>+'[4]Población Bogotá'!L682</f>
        <v>15.23</v>
      </c>
      <c r="E18" s="53">
        <f>+'[4]Población Bogotá'!M682</f>
        <v>24.532999999999998</v>
      </c>
      <c r="F18" s="53">
        <f>+'[4]Población Bogotá'!N682</f>
        <v>22.528000000000002</v>
      </c>
      <c r="G18" s="54">
        <f>+'[4]Población Bogotá'!O682</f>
        <v>19.733999999999998</v>
      </c>
      <c r="H18" s="52">
        <f t="shared" si="8"/>
        <v>-12.402343750000021</v>
      </c>
      <c r="I18" s="51">
        <f t="shared" si="9"/>
        <v>-8.1726653894753873</v>
      </c>
      <c r="J18" s="52">
        <f t="shared" si="10"/>
        <v>1.9815733294595774</v>
      </c>
      <c r="K18" s="51">
        <f t="shared" si="11"/>
        <v>2.5292012268781519</v>
      </c>
      <c r="L18" s="18"/>
    </row>
    <row r="19" spans="1:15">
      <c r="A19" s="16"/>
      <c r="B19" s="11" t="str">
        <f>+'[4]Población Bogotá'!J683</f>
        <v>Cúcuta</v>
      </c>
      <c r="C19" s="53">
        <f>+'[4]Población Bogotá'!K683</f>
        <v>8.9093333333333344</v>
      </c>
      <c r="D19" s="53">
        <f>+'[4]Población Bogotá'!L683</f>
        <v>10.129333333333333</v>
      </c>
      <c r="E19" s="53">
        <f>+'[4]Población Bogotá'!M683</f>
        <v>14.304</v>
      </c>
      <c r="F19" s="53">
        <f>+'[4]Población Bogotá'!N683</f>
        <v>12.496</v>
      </c>
      <c r="G19" s="54">
        <f>+'[4]Población Bogotá'!O683</f>
        <v>14.266</v>
      </c>
      <c r="H19" s="52">
        <f t="shared" si="8"/>
        <v>14.164532650448148</v>
      </c>
      <c r="I19" s="51">
        <f t="shared" si="9"/>
        <v>-12.639821029082777</v>
      </c>
      <c r="J19" s="52">
        <f t="shared" si="10"/>
        <v>1.4325086205569237</v>
      </c>
      <c r="K19" s="51">
        <f t="shared" si="11"/>
        <v>1.4029163055339748</v>
      </c>
      <c r="L19" s="18"/>
    </row>
    <row r="20" spans="1:15">
      <c r="A20" s="16"/>
      <c r="B20" s="11" t="str">
        <f>+'[4]Población Bogotá'!J684</f>
        <v>Bucaramanga</v>
      </c>
      <c r="C20" s="53">
        <f>+'[4]Población Bogotá'!K684</f>
        <v>13.849333333333334</v>
      </c>
      <c r="D20" s="53">
        <f>+'[4]Población Bogotá'!L684</f>
        <v>17.126000000000001</v>
      </c>
      <c r="E20" s="53">
        <f>+'[4]Población Bogotá'!M684</f>
        <v>28.553666666666668</v>
      </c>
      <c r="F20" s="53">
        <f>+'[4]Población Bogotá'!N684</f>
        <v>17.248000000000001</v>
      </c>
      <c r="G20" s="54">
        <f>+'[4]Población Bogotá'!O684</f>
        <v>13.665999999999999</v>
      </c>
      <c r="H20" s="52">
        <f t="shared" si="8"/>
        <v>-20.767625231910959</v>
      </c>
      <c r="I20" s="51">
        <f t="shared" si="9"/>
        <v>-39.594447881766492</v>
      </c>
      <c r="J20" s="52">
        <f t="shared" si="10"/>
        <v>1.3722601155566323</v>
      </c>
      <c r="K20" s="51">
        <f t="shared" si="11"/>
        <v>1.9364196893285852</v>
      </c>
      <c r="L20" s="18"/>
    </row>
    <row r="21" spans="1:15">
      <c r="A21" s="16"/>
      <c r="B21" s="11" t="str">
        <f>+'[4]Población Bogotá'!J685</f>
        <v>Ibagué</v>
      </c>
      <c r="C21" s="53">
        <f>+'[4]Población Bogotá'!K685</f>
        <v>17.389666666666667</v>
      </c>
      <c r="D21" s="53">
        <f>+'[4]Población Bogotá'!L685</f>
        <v>16.210666666666668</v>
      </c>
      <c r="E21" s="53">
        <f>+'[4]Población Bogotá'!M685</f>
        <v>15.867000000000003</v>
      </c>
      <c r="F21" s="53">
        <f>+'[4]Población Bogotá'!N685</f>
        <v>11.460333333333333</v>
      </c>
      <c r="G21" s="54">
        <f>+'[4]Población Bogotá'!O685</f>
        <v>12.735999999999999</v>
      </c>
      <c r="H21" s="52">
        <f t="shared" si="8"/>
        <v>11.13114801780053</v>
      </c>
      <c r="I21" s="51">
        <f t="shared" si="9"/>
        <v>-27.772525787273395</v>
      </c>
      <c r="J21" s="52">
        <f t="shared" si="10"/>
        <v>1.278874932806181</v>
      </c>
      <c r="K21" s="51">
        <f t="shared" si="11"/>
        <v>1.2866428057128572</v>
      </c>
      <c r="L21" s="18"/>
    </row>
    <row r="22" spans="1:15">
      <c r="A22" s="16"/>
      <c r="B22" s="11" t="str">
        <f>+'[4]Población Bogotá'!J686</f>
        <v>Villavicencio</v>
      </c>
      <c r="C22" s="53">
        <f>+'[4]Población Bogotá'!K686</f>
        <v>8.5833333333333339</v>
      </c>
      <c r="D22" s="53">
        <f>+'[4]Población Bogotá'!L686</f>
        <v>9.2666666666666657</v>
      </c>
      <c r="E22" s="53">
        <f>+'[4]Población Bogotá'!M686</f>
        <v>12.009666666666666</v>
      </c>
      <c r="F22" s="53">
        <f>+'[4]Población Bogotá'!N686</f>
        <v>10.038</v>
      </c>
      <c r="G22" s="54">
        <f>+'[4]Población Bogotá'!O686</f>
        <v>11.937666666666667</v>
      </c>
      <c r="H22" s="52">
        <f t="shared" si="8"/>
        <v>18.924752606760965</v>
      </c>
      <c r="I22" s="51">
        <f t="shared" si="9"/>
        <v>-16.417330483776947</v>
      </c>
      <c r="J22" s="52">
        <f t="shared" si="10"/>
        <v>1.1987109497641271</v>
      </c>
      <c r="K22" s="51">
        <f t="shared" si="11"/>
        <v>1.1269585367277561</v>
      </c>
      <c r="L22" s="18"/>
    </row>
    <row r="23" spans="1:15">
      <c r="A23" s="16"/>
      <c r="B23" s="11" t="str">
        <f>+'[4]Población Bogotá'!J687</f>
        <v>Cartagena</v>
      </c>
      <c r="C23" s="53">
        <f>+'[4]Población Bogotá'!K687</f>
        <v>5.0620000000000003</v>
      </c>
      <c r="D23" s="53">
        <f>+'[4]Población Bogotá'!L687</f>
        <v>6.9843333333333328</v>
      </c>
      <c r="E23" s="53">
        <f>+'[4]Población Bogotá'!M687</f>
        <v>6.3626666666666667</v>
      </c>
      <c r="F23" s="53">
        <f>+'[4]Población Bogotá'!N687</f>
        <v>4.2629999999999999</v>
      </c>
      <c r="G23" s="54">
        <f>+'[4]Población Bogotá'!O687</f>
        <v>8.9126666666666665</v>
      </c>
      <c r="H23" s="52">
        <f t="shared" si="8"/>
        <v>109.07029478458048</v>
      </c>
      <c r="I23" s="51">
        <f t="shared" si="9"/>
        <v>-32.999790444258167</v>
      </c>
      <c r="J23" s="52">
        <f t="shared" si="10"/>
        <v>0.89495807038765895</v>
      </c>
      <c r="K23" s="51">
        <f t="shared" si="11"/>
        <v>0.47860373003291728</v>
      </c>
      <c r="L23" s="18"/>
    </row>
    <row r="24" spans="1:15">
      <c r="A24" s="16"/>
      <c r="B24" s="11" t="str">
        <f>+'[4]Población Bogotá'!J688</f>
        <v>Montería</v>
      </c>
      <c r="C24" s="53">
        <f>+'[4]Población Bogotá'!K688</f>
        <v>7.6083333333333343</v>
      </c>
      <c r="D24" s="53">
        <f>+'[4]Población Bogotá'!L688</f>
        <v>9.7483333333333331</v>
      </c>
      <c r="E24" s="53">
        <f>+'[4]Población Bogotá'!M688</f>
        <v>6.6550000000000002</v>
      </c>
      <c r="F24" s="53">
        <f>+'[4]Población Bogotá'!N688</f>
        <v>9.1766666666666676</v>
      </c>
      <c r="G24" s="54">
        <f>+'[4]Población Bogotá'!O688</f>
        <v>8.66</v>
      </c>
      <c r="H24" s="52">
        <f t="shared" si="8"/>
        <v>-5.6302215764620467</v>
      </c>
      <c r="I24" s="51">
        <f t="shared" si="9"/>
        <v>37.891309792136241</v>
      </c>
      <c r="J24" s="52">
        <f t="shared" si="10"/>
        <v>0.86958675550420295</v>
      </c>
      <c r="K24" s="51">
        <f t="shared" si="11"/>
        <v>1.0302573061072966</v>
      </c>
      <c r="L24" s="18"/>
    </row>
    <row r="25" spans="1:15">
      <c r="A25" s="16"/>
      <c r="B25" s="11" t="str">
        <f>+'[4]Población Bogotá'!J689</f>
        <v>Pereira</v>
      </c>
      <c r="C25" s="53">
        <f>+'[4]Población Bogotá'!K689</f>
        <v>7.7263333333333337</v>
      </c>
      <c r="D25" s="53">
        <f>+'[4]Población Bogotá'!L689</f>
        <v>5.793333333333333</v>
      </c>
      <c r="E25" s="53">
        <f>+'[4]Población Bogotá'!M689</f>
        <v>7.1320000000000006</v>
      </c>
      <c r="F25" s="53">
        <f>+'[4]Población Bogotá'!N689</f>
        <v>8.216333333333333</v>
      </c>
      <c r="G25" s="54">
        <f>+'[4]Población Bogotá'!O689</f>
        <v>7.9550000000000001</v>
      </c>
      <c r="H25" s="52">
        <f t="shared" si="8"/>
        <v>-3.1806564160817841</v>
      </c>
      <c r="I25" s="51">
        <f t="shared" si="9"/>
        <v>15.203776406804991</v>
      </c>
      <c r="J25" s="52">
        <f t="shared" si="10"/>
        <v>0.7987947621288608</v>
      </c>
      <c r="K25" s="51">
        <f t="shared" si="11"/>
        <v>0.92244142165778231</v>
      </c>
      <c r="L25" s="18"/>
    </row>
    <row r="26" spans="1:15">
      <c r="A26" s="16"/>
      <c r="B26" s="11" t="str">
        <f>+'[4]Población Bogotá'!J690</f>
        <v>Pasto</v>
      </c>
      <c r="C26" s="53">
        <f>+'[4]Población Bogotá'!K690</f>
        <v>3.8989999999999996</v>
      </c>
      <c r="D26" s="53">
        <f>+'[4]Población Bogotá'!L690</f>
        <v>5.5876666666666663</v>
      </c>
      <c r="E26" s="53">
        <f>+'[4]Población Bogotá'!M690</f>
        <v>5.3326666666666673</v>
      </c>
      <c r="F26" s="53">
        <f>+'[4]Población Bogotá'!N690</f>
        <v>4.8570000000000002</v>
      </c>
      <c r="G26" s="54">
        <f>+'[4]Población Bogotá'!O690</f>
        <v>7.5086666666666675</v>
      </c>
      <c r="H26" s="52">
        <f t="shared" si="8"/>
        <v>54.59474298263676</v>
      </c>
      <c r="I26" s="51">
        <f t="shared" si="9"/>
        <v>-8.9198649831228938</v>
      </c>
      <c r="J26" s="52">
        <f t="shared" si="10"/>
        <v>0.7539765686869776</v>
      </c>
      <c r="K26" s="51">
        <f t="shared" si="11"/>
        <v>0.54529165300724358</v>
      </c>
      <c r="L26" s="18"/>
    </row>
    <row r="27" spans="1:15">
      <c r="A27" s="16"/>
      <c r="B27" s="11" t="str">
        <f>+'[4]Población Bogotá'!J691</f>
        <v>Manizales</v>
      </c>
      <c r="C27" s="53">
        <f>+'[4]Población Bogotá'!K691</f>
        <v>3.4016666666666668</v>
      </c>
      <c r="D27" s="53">
        <f>+'[4]Población Bogotá'!L691</f>
        <v>3.799666666666667</v>
      </c>
      <c r="E27" s="53">
        <f>+'[4]Población Bogotá'!M691</f>
        <v>3.4633333333333329</v>
      </c>
      <c r="F27" s="53">
        <f>+'[4]Población Bogotá'!N691</f>
        <v>3.2629999999999999</v>
      </c>
      <c r="G27" s="54">
        <f>+'[4]Población Bogotá'!O691</f>
        <v>3.6166666666666667</v>
      </c>
      <c r="H27" s="52">
        <f t="shared" si="8"/>
        <v>10.838696496067012</v>
      </c>
      <c r="I27" s="51">
        <f t="shared" si="9"/>
        <v>-5.7844080846968122</v>
      </c>
      <c r="J27" s="52">
        <f t="shared" si="10"/>
        <v>0.36316459958508857</v>
      </c>
      <c r="K27" s="51">
        <f t="shared" si="11"/>
        <v>0.36633449943640845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67" t="str">
        <f>+Índice!$B$49</f>
        <v>Fuente: Departamento Administrativo Nacional de Estadística, Gran Encuesta Integrada de Hogares (GEIH) Abril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>
  <sheetPr published="0" codeName="Hoja39">
    <tabColor rgb="FF53722D"/>
  </sheetPr>
  <dimension ref="A1:O46"/>
  <sheetViews>
    <sheetView zoomScaleNormal="100" zoomScaleSheetLayoutView="100" workbookViewId="0">
      <pane ySplit="11" topLeftCell="A18" activePane="bottomLeft" state="frozen"/>
      <selection activeCell="G19" sqref="G19"/>
      <selection pane="bottomLeft" activeCell="I25" sqref="I2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69" t="s">
        <v>125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61"/>
      <c r="C8" s="167" t="s">
        <v>172</v>
      </c>
      <c r="D8" s="167"/>
      <c r="E8" s="167"/>
      <c r="F8" s="167"/>
      <c r="G8" s="167"/>
      <c r="H8" s="167"/>
      <c r="I8" s="167"/>
      <c r="J8" s="167"/>
      <c r="K8" s="167"/>
      <c r="L8" s="18"/>
    </row>
    <row r="9" spans="1:15">
      <c r="A9" s="16"/>
      <c r="B9" s="10"/>
      <c r="C9" s="68"/>
      <c r="D9" s="68"/>
      <c r="E9" s="68"/>
      <c r="F9" s="68"/>
      <c r="G9" s="68"/>
      <c r="H9" s="10"/>
      <c r="I9" s="10"/>
      <c r="J9" s="10"/>
      <c r="K9" s="10"/>
      <c r="L9" s="18"/>
    </row>
    <row r="10" spans="1:15" ht="15.75" customHeight="1">
      <c r="A10" s="16"/>
      <c r="B10" s="11"/>
      <c r="C10" s="168" t="s">
        <v>1</v>
      </c>
      <c r="D10" s="168"/>
      <c r="E10" s="168"/>
      <c r="F10" s="168"/>
      <c r="G10" s="168"/>
      <c r="H10" s="170" t="s">
        <v>163</v>
      </c>
      <c r="I10" s="170" t="s">
        <v>110</v>
      </c>
      <c r="J10" s="170" t="s">
        <v>164</v>
      </c>
      <c r="K10" s="170" t="s">
        <v>109</v>
      </c>
      <c r="L10" s="18"/>
    </row>
    <row r="11" spans="1:15">
      <c r="A11" s="16"/>
      <c r="B11" s="11"/>
      <c r="C11" s="156">
        <f>+'Población total'!C11</f>
        <v>2008</v>
      </c>
      <c r="D11" s="156">
        <f>+'Población total'!D11</f>
        <v>2009</v>
      </c>
      <c r="E11" s="156">
        <f>+'Población total'!E11</f>
        <v>2010</v>
      </c>
      <c r="F11" s="156">
        <f>+'Población total'!F11</f>
        <v>2011</v>
      </c>
      <c r="G11" s="156">
        <f>+'Población total'!G11</f>
        <v>2012</v>
      </c>
      <c r="H11" s="170"/>
      <c r="I11" s="170"/>
      <c r="J11" s="170"/>
      <c r="K11" s="170"/>
      <c r="L11" s="18"/>
      <c r="O11" s="76"/>
    </row>
    <row r="12" spans="1:15" ht="12" customHeight="1">
      <c r="A12" s="16"/>
      <c r="B12" s="11"/>
      <c r="C12" s="68"/>
      <c r="D12" s="68"/>
      <c r="E12" s="68"/>
      <c r="F12" s="68"/>
      <c r="G12" s="68"/>
      <c r="H12" s="68"/>
      <c r="I12" s="68"/>
      <c r="J12" s="68"/>
      <c r="K12" s="68"/>
      <c r="L12" s="18"/>
    </row>
    <row r="13" spans="1:15">
      <c r="A13" s="16"/>
      <c r="B13" s="12" t="str">
        <f>+'[4]Población Bogotá'!J710</f>
        <v>Colombia</v>
      </c>
      <c r="C13" s="26">
        <f>+'[4]Población Bogotá'!K710</f>
        <v>68.557666666666663</v>
      </c>
      <c r="D13" s="26">
        <f>+'[4]Población Bogotá'!L710</f>
        <v>75.947999999999993</v>
      </c>
      <c r="E13" s="26">
        <f>+'[4]Población Bogotá'!M710</f>
        <v>99.905333333333331</v>
      </c>
      <c r="F13" s="26">
        <f>+'[4]Población Bogotá'!N710</f>
        <v>106.67433333333334</v>
      </c>
      <c r="G13" s="26">
        <f>+'[4]Población Bogotá'!O710</f>
        <v>120.05466666666666</v>
      </c>
      <c r="H13" s="28">
        <f t="shared" ref="H13" si="0">IF(OR(OR(G13=0,F13=0),G13=""),"",(G13/F13-1)*100)</f>
        <v>12.543160960305965</v>
      </c>
      <c r="I13" s="28">
        <f>IF(OR(OR(G13=0,F13=0),F13=""),"",(F13/E13-1)*100)</f>
        <v>6.7754140586421929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3</v>
      </c>
      <c r="C14" s="25">
        <f>C13-SUM(C15:C27)</f>
        <v>52.154333333333327</v>
      </c>
      <c r="D14" s="25">
        <f t="shared" ref="D14:F14" si="3">D13-SUM(D15:D27)</f>
        <v>54.764333333333326</v>
      </c>
      <c r="E14" s="25">
        <f t="shared" si="3"/>
        <v>81.619554666666659</v>
      </c>
      <c r="F14" s="25">
        <f t="shared" si="3"/>
        <v>78.283666666666662</v>
      </c>
      <c r="G14" s="26">
        <f>G13-SUM(G15:G27)</f>
        <v>89.308666666666653</v>
      </c>
      <c r="H14" s="52">
        <f t="shared" ref="H14:H16" si="4">IF(OR(OR(G14=0,F14=0),G14=""),"",(G14/F14-1)*100)</f>
        <v>14.083397558451939</v>
      </c>
      <c r="I14" s="51">
        <f t="shared" ref="I14:I16" si="5">IF(OR(OR(G14=0,F14=0),F14=""),"",(F14/E14-1)*100)</f>
        <v>-4.0871185999773241</v>
      </c>
      <c r="J14" s="52">
        <f t="shared" ref="J14:J16" si="6">IF(G14=0,"",G14/$G$13*100)</f>
        <v>74.390000111060502</v>
      </c>
      <c r="K14" s="51">
        <f t="shared" ref="K14:K16" si="7">IF(F14=0,"",F14/$F$13*100)</f>
        <v>73.385662905478668</v>
      </c>
      <c r="L14" s="18"/>
    </row>
    <row r="15" spans="1:15">
      <c r="A15" s="16"/>
      <c r="B15" s="12" t="str">
        <f>+'[4]Población Bogotá'!J711</f>
        <v>Bogotá</v>
      </c>
      <c r="C15" s="99">
        <f>+'[4]Población Bogotá'!K711</f>
        <v>6.649</v>
      </c>
      <c r="D15" s="99">
        <f>+'[4]Población Bogotá'!L711</f>
        <v>4.9220000000000006</v>
      </c>
      <c r="E15" s="99">
        <f>+'[4]Población Bogotá'!M711</f>
        <v>3.0286666666666666</v>
      </c>
      <c r="F15" s="99">
        <f>+'[4]Población Bogotá'!N711</f>
        <v>15.264000000000001</v>
      </c>
      <c r="G15" s="99">
        <f>+'[4]Población Bogotá'!O711</f>
        <v>11.79</v>
      </c>
      <c r="H15" s="48">
        <f t="shared" si="4"/>
        <v>-22.759433962264165</v>
      </c>
      <c r="I15" s="48">
        <f t="shared" si="5"/>
        <v>403.98415144177858</v>
      </c>
      <c r="J15" s="48">
        <f t="shared" si="6"/>
        <v>9.8205262047289565</v>
      </c>
      <c r="K15" s="48">
        <f t="shared" si="7"/>
        <v>14.308971542670371</v>
      </c>
      <c r="L15" s="18"/>
    </row>
    <row r="16" spans="1:15">
      <c r="A16" s="16"/>
      <c r="B16" s="11" t="str">
        <f>+'[4]Población Bogotá'!J712</f>
        <v>Medellín</v>
      </c>
      <c r="C16" s="25">
        <f>+'[4]Población Bogotá'!K712</f>
        <v>2.7486666666666668</v>
      </c>
      <c r="D16" s="25">
        <f>+'[4]Población Bogotá'!L712</f>
        <v>4.9303333333333335</v>
      </c>
      <c r="E16" s="25">
        <f>+'[4]Población Bogotá'!M712</f>
        <v>2.9416666666666664</v>
      </c>
      <c r="F16" s="25">
        <f>+'[4]Población Bogotá'!N712</f>
        <v>2.8109999999999999</v>
      </c>
      <c r="G16" s="26">
        <f>+'[4]Población Bogotá'!O712</f>
        <v>5.3609999999999998</v>
      </c>
      <c r="H16" s="28">
        <f t="shared" si="4"/>
        <v>90.715048025613655</v>
      </c>
      <c r="I16" s="27">
        <f t="shared" si="5"/>
        <v>-4.4419263456090601</v>
      </c>
      <c r="J16" s="28">
        <f t="shared" si="6"/>
        <v>4.4654657322775186</v>
      </c>
      <c r="K16" s="27">
        <f t="shared" si="7"/>
        <v>2.6351231005271494</v>
      </c>
      <c r="L16" s="18"/>
      <c r="N16" s="23" t="s">
        <v>2</v>
      </c>
      <c r="O16" s="32">
        <f>J15</f>
        <v>9.8205262047289565</v>
      </c>
    </row>
    <row r="17" spans="1:15">
      <c r="A17" s="16"/>
      <c r="B17" s="11" t="str">
        <f>+'[4]Población Bogotá'!J713</f>
        <v>Cali</v>
      </c>
      <c r="C17" s="25">
        <f>+'[4]Población Bogotá'!K713</f>
        <v>2.9696666666666665</v>
      </c>
      <c r="D17" s="25">
        <f>+'[4]Población Bogotá'!L713</f>
        <v>4.4243333333333332</v>
      </c>
      <c r="E17" s="25">
        <f>+'[4]Población Bogotá'!M713</f>
        <v>6.1410000000000009</v>
      </c>
      <c r="F17" s="25">
        <f>+'[4]Población Bogotá'!N713</f>
        <v>2.7603333333333335</v>
      </c>
      <c r="G17" s="26">
        <f>+'[4]Población Bogotá'!O713</f>
        <v>4.3583333333333334</v>
      </c>
      <c r="H17" s="28">
        <f t="shared" ref="H17:H27" si="8">IF(OR(OR(G17=0,F17=0),G17=""),"",(G17/F17-1)*100)</f>
        <v>57.891558990460076</v>
      </c>
      <c r="I17" s="27">
        <f t="shared" ref="I17:I27" si="9">IF(OR(OR(G17=0,F17=0),F17=""),"",(F17/E17-1)*100)</f>
        <v>-55.050751777669227</v>
      </c>
      <c r="J17" s="28">
        <f t="shared" ref="J17:J27" si="10">IF(G17=0,"",G17/$G$13*100)</f>
        <v>3.6302906453726633</v>
      </c>
      <c r="K17" s="27">
        <f t="shared" ref="K17:K27" si="11">IF(F17=0,"",F17/$F$13*100)</f>
        <v>2.5876265143442816</v>
      </c>
      <c r="L17" s="18"/>
      <c r="N17" s="23" t="s">
        <v>12</v>
      </c>
      <c r="O17" s="32">
        <f>100-O16</f>
        <v>90.179473795271036</v>
      </c>
    </row>
    <row r="18" spans="1:15">
      <c r="A18" s="16"/>
      <c r="B18" s="11" t="str">
        <f>+'[4]Población Bogotá'!J714</f>
        <v>Cartagena</v>
      </c>
      <c r="C18" s="25">
        <f>+'[4]Población Bogotá'!K714</f>
        <v>0.3163333333333333</v>
      </c>
      <c r="D18" s="25">
        <f>+'[4]Población Bogotá'!L714</f>
        <v>0.70233333333333337</v>
      </c>
      <c r="E18" s="25">
        <f>+'[4]Población Bogotá'!M714</f>
        <v>0.20411199999999999</v>
      </c>
      <c r="F18" s="25">
        <f>+'[4]Población Bogotá'!N714</f>
        <v>0.34366666666666673</v>
      </c>
      <c r="G18" s="26">
        <f>+'[4]Población Bogotá'!O714</f>
        <v>1.6479999999999999</v>
      </c>
      <c r="H18" s="28">
        <f t="shared" si="8"/>
        <v>379.53443258971856</v>
      </c>
      <c r="I18" s="27">
        <f t="shared" si="9"/>
        <v>68.371612970656685</v>
      </c>
      <c r="J18" s="28">
        <f t="shared" si="10"/>
        <v>1.3727079885829787</v>
      </c>
      <c r="K18" s="27">
        <f t="shared" si="11"/>
        <v>0.32216434443774361</v>
      </c>
      <c r="L18" s="18"/>
    </row>
    <row r="19" spans="1:15">
      <c r="A19" s="16"/>
      <c r="B19" s="11" t="str">
        <f>+'[4]Población Bogotá'!J715</f>
        <v>Ibagué</v>
      </c>
      <c r="C19" s="25">
        <f>+'[4]Población Bogotá'!K715</f>
        <v>0.77133333333333332</v>
      </c>
      <c r="D19" s="25">
        <f>+'[4]Población Bogotá'!L715</f>
        <v>1.0366666666666668</v>
      </c>
      <c r="E19" s="25">
        <f>+'[4]Población Bogotá'!M715</f>
        <v>0.46633333333333332</v>
      </c>
      <c r="F19" s="25">
        <f>+'[4]Población Bogotá'!N715</f>
        <v>0.74</v>
      </c>
      <c r="G19" s="26">
        <f>+'[4]Población Bogotá'!O715</f>
        <v>1.3959999999999999</v>
      </c>
      <c r="H19" s="28">
        <f t="shared" si="8"/>
        <v>88.648648648648631</v>
      </c>
      <c r="I19" s="27">
        <f t="shared" si="9"/>
        <v>58.684774839170828</v>
      </c>
      <c r="J19" s="28">
        <f t="shared" si="10"/>
        <v>1.1628036116880087</v>
      </c>
      <c r="K19" s="27">
        <f t="shared" si="11"/>
        <v>0.69370014030241578</v>
      </c>
      <c r="L19" s="18"/>
    </row>
    <row r="20" spans="1:15">
      <c r="A20" s="16"/>
      <c r="B20" s="11" t="str">
        <f>+'[4]Población Bogotá'!J716</f>
        <v>Cúcuta</v>
      </c>
      <c r="C20" s="25">
        <f>+'[4]Población Bogotá'!K716</f>
        <v>0.36733333333333329</v>
      </c>
      <c r="D20" s="25">
        <f>+'[4]Población Bogotá'!L716</f>
        <v>0.38633333333333336</v>
      </c>
      <c r="E20" s="25">
        <f>+'[4]Población Bogotá'!M716</f>
        <v>1.0046666666666668</v>
      </c>
      <c r="F20" s="25">
        <f>+'[4]Población Bogotá'!N716</f>
        <v>1.4833333333333334</v>
      </c>
      <c r="G20" s="26">
        <f>+'[4]Población Bogotá'!O716</f>
        <v>1.329</v>
      </c>
      <c r="H20" s="28">
        <f t="shared" si="8"/>
        <v>-10.404494382022477</v>
      </c>
      <c r="I20" s="27">
        <f t="shared" si="9"/>
        <v>47.644326476443254</v>
      </c>
      <c r="J20" s="28">
        <f t="shared" si="10"/>
        <v>1.106995701957997</v>
      </c>
      <c r="K20" s="27">
        <f t="shared" si="11"/>
        <v>1.3905250560115991</v>
      </c>
      <c r="L20" s="18"/>
    </row>
    <row r="21" spans="1:15">
      <c r="A21" s="16"/>
      <c r="B21" s="11" t="str">
        <f>+'[4]Población Bogotá'!J717</f>
        <v>Pasto</v>
      </c>
      <c r="C21" s="25">
        <f>+'[4]Población Bogotá'!K717</f>
        <v>0.19533333333333333</v>
      </c>
      <c r="D21" s="25">
        <f>+'[4]Población Bogotá'!L717</f>
        <v>0.21299999999999999</v>
      </c>
      <c r="E21" s="25">
        <f>+'[4]Población Bogotá'!M717</f>
        <v>0.37366666666666665</v>
      </c>
      <c r="F21" s="25">
        <f>+'[4]Población Bogotá'!N717</f>
        <v>0.19766666666666666</v>
      </c>
      <c r="G21" s="26">
        <f>+'[4]Población Bogotá'!O717</f>
        <v>1.0773333333333335</v>
      </c>
      <c r="H21" s="28">
        <f t="shared" si="8"/>
        <v>445.02529510961227</v>
      </c>
      <c r="I21" s="27">
        <f t="shared" si="9"/>
        <v>-47.100802854594114</v>
      </c>
      <c r="J21" s="28">
        <f t="shared" si="10"/>
        <v>0.89736897635521606</v>
      </c>
      <c r="K21" s="27">
        <f t="shared" si="11"/>
        <v>0.18529918162132095</v>
      </c>
      <c r="L21" s="18"/>
    </row>
    <row r="22" spans="1:15">
      <c r="A22" s="16"/>
      <c r="B22" s="11" t="str">
        <f>+'[4]Población Bogotá'!J718</f>
        <v>Barranquilla</v>
      </c>
      <c r="C22" s="25">
        <f>+'[4]Población Bogotá'!K718</f>
        <v>0.87266666666666659</v>
      </c>
      <c r="D22" s="25">
        <f>+'[4]Población Bogotá'!L718</f>
        <v>0.86233333333333329</v>
      </c>
      <c r="E22" s="25">
        <f>+'[4]Población Bogotá'!M718</f>
        <v>0.56799999999999995</v>
      </c>
      <c r="F22" s="25">
        <f>+'[4]Población Bogotá'!N718</f>
        <v>1.4959999999999998</v>
      </c>
      <c r="G22" s="26">
        <f>+'[4]Población Bogotá'!O718</f>
        <v>0.95799999999999985</v>
      </c>
      <c r="H22" s="28">
        <f t="shared" si="8"/>
        <v>-35.962566844919785</v>
      </c>
      <c r="I22" s="27">
        <f t="shared" si="9"/>
        <v>163.38028169014086</v>
      </c>
      <c r="J22" s="28">
        <f t="shared" si="10"/>
        <v>0.79796981375151321</v>
      </c>
      <c r="K22" s="27">
        <f t="shared" si="11"/>
        <v>1.402399202557316</v>
      </c>
      <c r="L22" s="18"/>
    </row>
    <row r="23" spans="1:15">
      <c r="A23" s="16"/>
      <c r="B23" s="11" t="str">
        <f>+'[4]Población Bogotá'!J719</f>
        <v>Pereira</v>
      </c>
      <c r="C23" s="25">
        <f>+'[4]Población Bogotá'!K719</f>
        <v>0.45733333333333337</v>
      </c>
      <c r="D23" s="25">
        <f>+'[4]Población Bogotá'!L719</f>
        <v>0.64266666666666661</v>
      </c>
      <c r="E23" s="25">
        <f>+'[4]Población Bogotá'!M719</f>
        <v>0.40500000000000003</v>
      </c>
      <c r="F23" s="25">
        <f>+'[4]Población Bogotá'!N719</f>
        <v>0.44</v>
      </c>
      <c r="G23" s="26">
        <f>+'[4]Población Bogotá'!O719</f>
        <v>0.84033333333333327</v>
      </c>
      <c r="H23" s="28">
        <f t="shared" si="8"/>
        <v>90.98484848484847</v>
      </c>
      <c r="I23" s="27">
        <f t="shared" si="9"/>
        <v>8.6419753086419693</v>
      </c>
      <c r="J23" s="28">
        <f t="shared" si="10"/>
        <v>0.6999589076087559</v>
      </c>
      <c r="K23" s="27">
        <f t="shared" si="11"/>
        <v>0.4124703536933283</v>
      </c>
      <c r="L23" s="18"/>
    </row>
    <row r="24" spans="1:15">
      <c r="A24" s="16"/>
      <c r="B24" s="11" t="str">
        <f>+'[4]Población Bogotá'!J720</f>
        <v>Montería</v>
      </c>
      <c r="C24" s="25">
        <f>+'[4]Población Bogotá'!K720</f>
        <v>0.26200000000000001</v>
      </c>
      <c r="D24" s="25">
        <f>+'[4]Población Bogotá'!L720</f>
        <v>0.20499999999999999</v>
      </c>
      <c r="E24" s="25">
        <f>+'[4]Población Bogotá'!M720</f>
        <v>5.2666666666666667E-2</v>
      </c>
      <c r="F24" s="25">
        <f>+'[4]Población Bogotá'!N720</f>
        <v>0.14966666666666667</v>
      </c>
      <c r="G24" s="26">
        <f>+'[4]Población Bogotá'!O720</f>
        <v>0.71633333333333338</v>
      </c>
      <c r="H24" s="28">
        <f t="shared" si="8"/>
        <v>378.619153674833</v>
      </c>
      <c r="I24" s="27">
        <f t="shared" si="9"/>
        <v>184.17721518987344</v>
      </c>
      <c r="J24" s="28">
        <f t="shared" si="10"/>
        <v>0.5966726269144057</v>
      </c>
      <c r="K24" s="27">
        <f t="shared" si="11"/>
        <v>0.14030241576386698</v>
      </c>
      <c r="L24" s="18"/>
    </row>
    <row r="25" spans="1:15">
      <c r="A25" s="16"/>
      <c r="B25" s="11" t="str">
        <f>+'[4]Población Bogotá'!J721</f>
        <v>Bucaramanga</v>
      </c>
      <c r="C25" s="25">
        <f>+'[4]Población Bogotá'!K721</f>
        <v>0</v>
      </c>
      <c r="D25" s="25">
        <f>+'[4]Población Bogotá'!L721</f>
        <v>2.0636666666666668</v>
      </c>
      <c r="E25" s="25">
        <f>+'[4]Población Bogotá'!M721</f>
        <v>2.2696666666666663</v>
      </c>
      <c r="F25" s="25">
        <f>+'[4]Población Bogotá'!N721</f>
        <v>2.0813333333333337</v>
      </c>
      <c r="G25" s="26">
        <f>+'[4]Población Bogotá'!O721</f>
        <v>0.50766666666666671</v>
      </c>
      <c r="H25" s="28">
        <f t="shared" si="8"/>
        <v>-75.608584240871238</v>
      </c>
      <c r="I25" s="27">
        <f t="shared" si="9"/>
        <v>-8.2978410926714314</v>
      </c>
      <c r="J25" s="28">
        <f t="shared" si="10"/>
        <v>0.42286291800402043</v>
      </c>
      <c r="K25" s="27">
        <f t="shared" si="11"/>
        <v>1.9511097639857138</v>
      </c>
      <c r="L25" s="18"/>
    </row>
    <row r="26" spans="1:15">
      <c r="A26" s="16"/>
      <c r="B26" s="11" t="str">
        <f>+'[4]Población Bogotá'!J722</f>
        <v>Villavicencio</v>
      </c>
      <c r="C26" s="25">
        <f>+'[4]Población Bogotá'!K722</f>
        <v>0.4386666666666667</v>
      </c>
      <c r="D26" s="25">
        <f>+'[4]Población Bogotá'!L722</f>
        <v>0.44066666666666671</v>
      </c>
      <c r="E26" s="25">
        <f>+'[4]Población Bogotá'!M722</f>
        <v>0.56066666666666665</v>
      </c>
      <c r="F26" s="25">
        <f>+'[4]Población Bogotá'!N722</f>
        <v>0.316</v>
      </c>
      <c r="G26" s="26">
        <f>+'[4]Población Bogotá'!O722</f>
        <v>0.42566666666666669</v>
      </c>
      <c r="H26" s="28">
        <f t="shared" si="8"/>
        <v>34.704641350210984</v>
      </c>
      <c r="I26" s="27">
        <f t="shared" si="9"/>
        <v>-43.6385255648038</v>
      </c>
      <c r="J26" s="28">
        <f t="shared" si="10"/>
        <v>0.3545607001254984</v>
      </c>
      <c r="K26" s="27">
        <f t="shared" si="11"/>
        <v>0.29622870856157213</v>
      </c>
      <c r="L26" s="18"/>
    </row>
    <row r="27" spans="1:15">
      <c r="A27" s="16"/>
      <c r="B27" s="11" t="str">
        <f>+'[4]Población Bogotá'!J723</f>
        <v>Manizales</v>
      </c>
      <c r="C27" s="25">
        <f>+'[4]Población Bogotá'!K723</f>
        <v>0.35499999999999998</v>
      </c>
      <c r="D27" s="25">
        <f>+'[4]Población Bogotá'!L723</f>
        <v>0.35433333333333333</v>
      </c>
      <c r="E27" s="25">
        <f>+'[4]Población Bogotá'!M723</f>
        <v>0.26966666666666667</v>
      </c>
      <c r="F27" s="25">
        <f>+'[4]Población Bogotá'!N723</f>
        <v>0.3076666666666667</v>
      </c>
      <c r="G27" s="26">
        <f>+'[4]Población Bogotá'!O723</f>
        <v>0.33833333333333337</v>
      </c>
      <c r="H27" s="28">
        <f t="shared" si="8"/>
        <v>9.967497291440953</v>
      </c>
      <c r="I27" s="27">
        <f t="shared" si="9"/>
        <v>14.091470951792351</v>
      </c>
      <c r="J27" s="28">
        <f t="shared" si="10"/>
        <v>0.2818160615719506</v>
      </c>
      <c r="K27" s="27">
        <f t="shared" si="11"/>
        <v>0.28841677004465305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67" t="str">
        <f>+Índice!$B$49</f>
        <v>Fuente: Departamento Administrativo Nacional de Estadística, Gran Encuesta Integrada de Hogares (GEIH) Abril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sheetPr published="0" codeName="Hoja40">
    <tabColor rgb="FF92D050"/>
  </sheetPr>
  <dimension ref="A1:P46"/>
  <sheetViews>
    <sheetView topLeftCell="A28" zoomScaleNormal="100" zoomScaleSheetLayoutView="100" workbookViewId="0">
      <selection activeCell="I23" sqref="I2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8" width="10.42578125" style="9" customWidth="1"/>
    <col min="9" max="9" width="9.85546875" style="9" customWidth="1"/>
    <col min="10" max="11" width="10.42578125" style="9" customWidth="1"/>
    <col min="12" max="12" width="2" style="9" customWidth="1"/>
    <col min="13" max="13" width="10.85546875" style="9"/>
    <col min="14" max="14" width="11.42578125" style="23" customWidth="1"/>
    <col min="15" max="15" width="10.85546875" style="23" customWidth="1"/>
    <col min="16" max="16" width="10.85546875" style="23"/>
    <col min="17" max="16384" width="10.85546875" style="9"/>
  </cols>
  <sheetData>
    <row r="1" spans="1:16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  <c r="P1" s="9"/>
    </row>
    <row r="2" spans="1:16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  <c r="P2" s="9"/>
    </row>
    <row r="3" spans="1:16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  <c r="P3" s="9"/>
    </row>
    <row r="4" spans="1:16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  <c r="P4" s="9"/>
    </row>
    <row r="5" spans="1:16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  <c r="P5" s="9"/>
    </row>
    <row r="6" spans="1:16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6">
      <c r="A7" s="16"/>
      <c r="B7" s="161"/>
      <c r="C7" s="169" t="s">
        <v>126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6">
      <c r="A8" s="16"/>
      <c r="B8" s="161"/>
      <c r="C8" s="167" t="s">
        <v>172</v>
      </c>
      <c r="D8" s="167"/>
      <c r="E8" s="167"/>
      <c r="F8" s="167"/>
      <c r="G8" s="167"/>
      <c r="H8" s="167"/>
      <c r="I8" s="167"/>
      <c r="J8" s="167"/>
      <c r="K8" s="167"/>
      <c r="L8" s="18"/>
    </row>
    <row r="9" spans="1:16">
      <c r="A9" s="16"/>
      <c r="B9" s="10"/>
      <c r="C9" s="68"/>
      <c r="D9" s="68"/>
      <c r="E9" s="68"/>
      <c r="F9" s="68"/>
      <c r="G9" s="68"/>
      <c r="H9" s="10"/>
      <c r="I9" s="10"/>
      <c r="J9" s="10"/>
      <c r="K9" s="10"/>
      <c r="L9" s="18"/>
    </row>
    <row r="10" spans="1:16" ht="15.75" customHeight="1">
      <c r="A10" s="16"/>
      <c r="B10" s="11"/>
      <c r="C10" s="168" t="s">
        <v>1</v>
      </c>
      <c r="D10" s="168"/>
      <c r="E10" s="168"/>
      <c r="F10" s="168"/>
      <c r="G10" s="168"/>
      <c r="H10" s="170" t="s">
        <v>163</v>
      </c>
      <c r="I10" s="170" t="s">
        <v>110</v>
      </c>
      <c r="J10" s="170" t="s">
        <v>164</v>
      </c>
      <c r="K10" s="170" t="s">
        <v>109</v>
      </c>
      <c r="L10" s="18"/>
    </row>
    <row r="11" spans="1:16">
      <c r="A11" s="16"/>
      <c r="B11" s="11"/>
      <c r="C11" s="156">
        <f>+'Población total'!C11</f>
        <v>2008</v>
      </c>
      <c r="D11" s="156">
        <f>+'Población total'!D11</f>
        <v>2009</v>
      </c>
      <c r="E11" s="156">
        <f>+'Población total'!E11</f>
        <v>2010</v>
      </c>
      <c r="F11" s="156">
        <f>+'Población total'!F11</f>
        <v>2011</v>
      </c>
      <c r="G11" s="156">
        <f>+'Población total'!G11</f>
        <v>2012</v>
      </c>
      <c r="H11" s="170"/>
      <c r="I11" s="170"/>
      <c r="J11" s="170"/>
      <c r="K11" s="170"/>
      <c r="L11" s="18"/>
      <c r="O11" s="76"/>
    </row>
    <row r="12" spans="1:16" ht="12" customHeight="1">
      <c r="A12" s="16"/>
      <c r="B12" s="11"/>
      <c r="C12" s="68"/>
      <c r="D12" s="68"/>
      <c r="E12" s="68"/>
      <c r="F12" s="68"/>
      <c r="G12" s="68"/>
      <c r="H12" s="68"/>
      <c r="I12" s="68"/>
      <c r="J12" s="68"/>
      <c r="K12" s="68"/>
      <c r="L12" s="18"/>
    </row>
    <row r="13" spans="1:16">
      <c r="A13" s="16"/>
      <c r="B13" s="12" t="str">
        <f>+'[4]Población Bogotá'!J742</f>
        <v>Colombia</v>
      </c>
      <c r="C13" s="26">
        <f>+'[4]Población Bogotá'!K742</f>
        <v>981.33199999999999</v>
      </c>
      <c r="D13" s="26">
        <f>+'[4]Población Bogotá'!L742</f>
        <v>797.28099999999995</v>
      </c>
      <c r="E13" s="26">
        <f>+'[4]Población Bogotá'!M742</f>
        <v>766.4083333333333</v>
      </c>
      <c r="F13" s="26">
        <f>+'[4]Población Bogotá'!N742</f>
        <v>837.06466666666665</v>
      </c>
      <c r="G13" s="26">
        <f>+'[4]Población Bogotá'!O742</f>
        <v>821.57433333333336</v>
      </c>
      <c r="H13" s="28">
        <f t="shared" ref="H13" si="0">IF(OR(OR(G13=0,F13=0),G13=""),"",(G13/F13-1)*100)</f>
        <v>-1.8505539595905285</v>
      </c>
      <c r="I13" s="28">
        <f>IF(OR(OR(G13=0,F13=0),F13=""),"",(F13/E13-1)*100)</f>
        <v>9.2191499309550053</v>
      </c>
      <c r="J13" s="28">
        <f t="shared" ref="J13" si="1">IF(G13=0,"",G13/$G$13*100)</f>
        <v>100</v>
      </c>
      <c r="K13" s="28">
        <f t="shared" ref="K13" si="2">IF(F13=0,"",F13/$F$13*100)</f>
        <v>100</v>
      </c>
      <c r="L13" s="18"/>
    </row>
    <row r="14" spans="1:16">
      <c r="A14" s="16"/>
      <c r="B14" s="11" t="s">
        <v>3</v>
      </c>
      <c r="C14" s="25">
        <f>C13-SUM(C15:C27)</f>
        <v>974.20166666666671</v>
      </c>
      <c r="D14" s="25">
        <f t="shared" ref="D14:G14" si="3">D13-SUM(D15:D27)</f>
        <v>785.79066666666665</v>
      </c>
      <c r="E14" s="25">
        <f t="shared" si="3"/>
        <v>760.38857699999994</v>
      </c>
      <c r="F14" s="25">
        <f t="shared" si="3"/>
        <v>830.39933333333329</v>
      </c>
      <c r="G14" s="26">
        <f t="shared" si="3"/>
        <v>816.41600000000005</v>
      </c>
      <c r="H14" s="52">
        <f t="shared" ref="H14:I17" si="4">IF(OR(OR(G14=0,F14=0),G14=""),"",(G14/F14-1)*100)</f>
        <v>-1.6839287764360611</v>
      </c>
      <c r="I14" s="51">
        <f t="shared" ref="I14:I27" si="5">IF(OR(OR(G14=0,F14=0),F14=""),"",(F14/E14-1)*100)</f>
        <v>9.2072340972756841</v>
      </c>
      <c r="J14" s="52">
        <f t="shared" ref="J14:J17" si="6">IF(G14=0,"",G14/$G$13*100)</f>
        <v>99.372140398738523</v>
      </c>
      <c r="K14" s="51">
        <f t="shared" ref="K14:K17" si="7">IF(F14=0,"",F14/$F$13*100)</f>
        <v>99.203725399152759</v>
      </c>
      <c r="L14" s="18"/>
    </row>
    <row r="15" spans="1:16">
      <c r="A15" s="16"/>
      <c r="B15" s="11" t="str">
        <f>+'[4]Población Bogotá'!J743</f>
        <v>Pereira</v>
      </c>
      <c r="C15" s="25">
        <f>+'[4]Población Bogotá'!K743</f>
        <v>2.5150000000000001</v>
      </c>
      <c r="D15" s="25">
        <f>+'[4]Población Bogotá'!L743</f>
        <v>2.7530000000000001</v>
      </c>
      <c r="E15" s="25">
        <f>+'[4]Población Bogotá'!M743</f>
        <v>1.647</v>
      </c>
      <c r="F15" s="25">
        <f>+'[4]Población Bogotá'!N743</f>
        <v>1.0236666666666667</v>
      </c>
      <c r="G15" s="26">
        <f>+'[4]Población Bogotá'!O743</f>
        <v>1.1513333333333333</v>
      </c>
      <c r="H15" s="28">
        <f t="shared" si="4"/>
        <v>12.471507652230528</v>
      </c>
      <c r="I15" s="27">
        <f t="shared" si="5"/>
        <v>-37.846589759158064</v>
      </c>
      <c r="J15" s="28">
        <f t="shared" si="6"/>
        <v>0.14013745155135079</v>
      </c>
      <c r="K15" s="27">
        <f t="shared" si="7"/>
        <v>0.12229242344478364</v>
      </c>
      <c r="L15" s="18"/>
    </row>
    <row r="16" spans="1:16">
      <c r="A16" s="16"/>
      <c r="B16" s="12" t="str">
        <f>+'[4]Población Bogotá'!J744</f>
        <v>Bogotá</v>
      </c>
      <c r="C16" s="99">
        <f>+'[4]Población Bogotá'!K744</f>
        <v>0</v>
      </c>
      <c r="D16" s="99">
        <f>+'[4]Población Bogotá'!L744</f>
        <v>1.8123333333333334</v>
      </c>
      <c r="E16" s="99">
        <f>+'[4]Población Bogotá'!M744</f>
        <v>0</v>
      </c>
      <c r="F16" s="99">
        <f>+'[4]Población Bogotá'!N744</f>
        <v>0.78100000000000003</v>
      </c>
      <c r="G16" s="99">
        <f>+'[4]Población Bogotá'!O744</f>
        <v>0.74833333333333341</v>
      </c>
      <c r="H16" s="48">
        <f t="shared" si="4"/>
        <v>-4.1826717883055808</v>
      </c>
      <c r="I16" s="175" t="s">
        <v>166</v>
      </c>
      <c r="J16" s="48">
        <f t="shared" si="6"/>
        <v>9.1085286257319792E-2</v>
      </c>
      <c r="K16" s="34">
        <f t="shared" si="7"/>
        <v>9.3302229935241968E-2</v>
      </c>
      <c r="L16" s="18"/>
      <c r="N16" s="23" t="s">
        <v>2</v>
      </c>
      <c r="O16" s="137">
        <f>+J16</f>
        <v>9.1085286257319792E-2</v>
      </c>
    </row>
    <row r="17" spans="1:15">
      <c r="A17" s="16"/>
      <c r="B17" s="11" t="str">
        <f>+'[4]Población Bogotá'!J745</f>
        <v>Ibagué</v>
      </c>
      <c r="C17" s="25">
        <f>+'[4]Población Bogotá'!K745</f>
        <v>0.7416666666666667</v>
      </c>
      <c r="D17" s="25">
        <f>+'[4]Población Bogotá'!L745</f>
        <v>1.2069999999999999</v>
      </c>
      <c r="E17" s="25">
        <f>+'[4]Población Bogotá'!M745</f>
        <v>0.40633333333333338</v>
      </c>
      <c r="F17" s="25">
        <f>+'[4]Población Bogotá'!N745</f>
        <v>0.45366666666666661</v>
      </c>
      <c r="G17" s="26">
        <f>+'[4]Población Bogotá'!O745</f>
        <v>0.74733333333333329</v>
      </c>
      <c r="H17" s="28">
        <f t="shared" si="4"/>
        <v>64.73181484202793</v>
      </c>
      <c r="I17" s="27">
        <f t="shared" si="5"/>
        <v>11.648892534864608</v>
      </c>
      <c r="J17" s="28">
        <f t="shared" si="6"/>
        <v>9.0963568725572805E-2</v>
      </c>
      <c r="K17" s="27">
        <f t="shared" si="7"/>
        <v>5.4197326052865688E-2</v>
      </c>
      <c r="L17" s="18"/>
      <c r="N17" s="23" t="s">
        <v>12</v>
      </c>
      <c r="O17" s="137">
        <f>+J14</f>
        <v>99.372140398738523</v>
      </c>
    </row>
    <row r="18" spans="1:15">
      <c r="A18" s="16"/>
      <c r="B18" s="11" t="str">
        <f>+'[4]Población Bogotá'!J746</f>
        <v>Medellín</v>
      </c>
      <c r="C18" s="25">
        <f>+'[4]Población Bogotá'!K746</f>
        <v>0.73</v>
      </c>
      <c r="D18" s="25">
        <f>+'[4]Población Bogotá'!L746</f>
        <v>0.90266666666666673</v>
      </c>
      <c r="E18" s="25">
        <f>+'[4]Población Bogotá'!M746</f>
        <v>0.85966666666666669</v>
      </c>
      <c r="F18" s="25">
        <f>+'[4]Población Bogotá'!N746</f>
        <v>0.59299999999999997</v>
      </c>
      <c r="G18" s="26">
        <f>+'[4]Población Bogotá'!O746</f>
        <v>0.73266666666666669</v>
      </c>
      <c r="H18" s="28">
        <f t="shared" ref="H18:H24" si="8">IF(OR(OR(G18=0,F18=0),G18=""),"",(G18/F18-1)*100)</f>
        <v>23.55255761663857</v>
      </c>
      <c r="I18" s="27">
        <f t="shared" ref="I18:I24" si="9">IF(OR(OR(G18=0,F18=0),F18=""),"",(F18/E18-1)*100)</f>
        <v>-31.019775106630487</v>
      </c>
      <c r="J18" s="28">
        <f t="shared" ref="J18:J24" si="10">IF(G18=0,"",G18/$G$13*100)</f>
        <v>8.9178378259950508E-2</v>
      </c>
      <c r="K18" s="27">
        <f t="shared" ref="K18:K27" si="11">IF(F18=0,"",F18/$F$13*100)</f>
        <v>7.0842794304223411E-2</v>
      </c>
      <c r="L18" s="18"/>
    </row>
    <row r="19" spans="1:15">
      <c r="A19" s="16"/>
      <c r="B19" s="11" t="str">
        <f>+'[4]Población Bogotá'!J747</f>
        <v>Manizales</v>
      </c>
      <c r="C19" s="25">
        <f>+'[4]Población Bogotá'!K747</f>
        <v>0.71799999999999997</v>
      </c>
      <c r="D19" s="25">
        <f>+'[4]Población Bogotá'!L747</f>
        <v>0.49833333333333335</v>
      </c>
      <c r="E19" s="25">
        <f>+'[4]Población Bogotá'!M747</f>
        <v>0.74599999999999989</v>
      </c>
      <c r="F19" s="25">
        <f>+'[4]Población Bogotá'!N747</f>
        <v>0.98166666666666658</v>
      </c>
      <c r="G19" s="26">
        <f>+'[4]Población Bogotá'!O747</f>
        <v>0.41466666666666668</v>
      </c>
      <c r="H19" s="28">
        <f t="shared" si="8"/>
        <v>-57.758913412563665</v>
      </c>
      <c r="I19" s="27">
        <f t="shared" si="9"/>
        <v>31.590705987488832</v>
      </c>
      <c r="J19" s="28">
        <f t="shared" si="10"/>
        <v>5.0472203164412394E-2</v>
      </c>
      <c r="K19" s="27">
        <f t="shared" si="11"/>
        <v>0.11727488995274757</v>
      </c>
      <c r="L19" s="18"/>
    </row>
    <row r="20" spans="1:15">
      <c r="A20" s="16"/>
      <c r="B20" s="11" t="str">
        <f>+'[4]Población Bogotá'!J748</f>
        <v>Bucaramanga</v>
      </c>
      <c r="C20" s="25">
        <f>+'[4]Población Bogotá'!K748</f>
        <v>0.13933333333333334</v>
      </c>
      <c r="D20" s="25">
        <f>+'[4]Población Bogotá'!L748</f>
        <v>1.0343333333333333</v>
      </c>
      <c r="E20" s="25">
        <f>+'[4]Población Bogotá'!M748</f>
        <v>0.79966666666666664</v>
      </c>
      <c r="F20" s="25">
        <f>+'[4]Población Bogotá'!N748</f>
        <v>0.24233333333333332</v>
      </c>
      <c r="G20" s="26">
        <f>+'[4]Población Bogotá'!O748</f>
        <v>0.38</v>
      </c>
      <c r="H20" s="28">
        <f t="shared" si="8"/>
        <v>56.808803301237987</v>
      </c>
      <c r="I20" s="27">
        <f t="shared" si="9"/>
        <v>-69.695706544393502</v>
      </c>
      <c r="J20" s="28">
        <f t="shared" si="10"/>
        <v>4.6252662063850578E-2</v>
      </c>
      <c r="K20" s="27">
        <f t="shared" si="11"/>
        <v>2.8950371815160435E-2</v>
      </c>
      <c r="L20" s="18"/>
    </row>
    <row r="21" spans="1:15">
      <c r="A21" s="16"/>
      <c r="B21" s="11" t="str">
        <f>+'[4]Población Bogotá'!J749</f>
        <v>Cúcuta</v>
      </c>
      <c r="C21" s="25">
        <f>+'[4]Población Bogotá'!K749</f>
        <v>0.33200000000000002</v>
      </c>
      <c r="D21" s="25">
        <f>+'[4]Población Bogotá'!L749</f>
        <v>0.71566666666666678</v>
      </c>
      <c r="E21" s="25">
        <f>+'[4]Población Bogotá'!M749</f>
        <v>0.70033333333333336</v>
      </c>
      <c r="F21" s="25">
        <f>+'[4]Población Bogotá'!N749</f>
        <v>0.59133333333333338</v>
      </c>
      <c r="G21" s="26">
        <f>+'[4]Población Bogotá'!O749</f>
        <v>0.32333333333333331</v>
      </c>
      <c r="H21" s="28">
        <f t="shared" si="8"/>
        <v>-45.321307779030448</v>
      </c>
      <c r="I21" s="27">
        <f t="shared" si="9"/>
        <v>-15.56401713469776</v>
      </c>
      <c r="J21" s="28">
        <f t="shared" si="10"/>
        <v>3.9355335264855316E-2</v>
      </c>
      <c r="K21" s="27">
        <f t="shared" si="11"/>
        <v>7.0643685832317227E-2</v>
      </c>
      <c r="L21" s="18"/>
    </row>
    <row r="22" spans="1:15">
      <c r="A22" s="16"/>
      <c r="B22" s="11" t="str">
        <f>+'[4]Población Bogotá'!J750</f>
        <v>Cali</v>
      </c>
      <c r="C22" s="25">
        <f>+'[4]Población Bogotá'!K750</f>
        <v>1.3336666666666668</v>
      </c>
      <c r="D22" s="25">
        <f>+'[4]Población Bogotá'!L750</f>
        <v>1.127</v>
      </c>
      <c r="E22" s="25">
        <f>+'[4]Población Bogotá'!M750</f>
        <v>0.44366666666666665</v>
      </c>
      <c r="F22" s="25">
        <f>+'[4]Población Bogotá'!N750</f>
        <v>1.5253333333333332</v>
      </c>
      <c r="G22" s="26">
        <f>+'[4]Población Bogotá'!O750</f>
        <v>0.3066666666666667</v>
      </c>
      <c r="H22" s="28">
        <f t="shared" si="8"/>
        <v>-79.895104895104893</v>
      </c>
      <c r="I22" s="27">
        <f t="shared" si="9"/>
        <v>243.80165289256195</v>
      </c>
      <c r="J22" s="28">
        <f t="shared" si="10"/>
        <v>3.7326709735739066E-2</v>
      </c>
      <c r="K22" s="27">
        <f t="shared" si="11"/>
        <v>0.18222407348854766</v>
      </c>
      <c r="L22" s="18"/>
    </row>
    <row r="23" spans="1:15">
      <c r="A23" s="16"/>
      <c r="B23" s="11" t="str">
        <f>+'[4]Población Bogotá'!J751</f>
        <v>Montería</v>
      </c>
      <c r="C23" s="25">
        <f>+'[4]Población Bogotá'!K751</f>
        <v>0</v>
      </c>
      <c r="D23" s="25">
        <f>+'[4]Población Bogotá'!L751</f>
        <v>0.27666666666666667</v>
      </c>
      <c r="E23" s="25">
        <f>+'[4]Población Bogotá'!M751</f>
        <v>9.2333333333333337E-2</v>
      </c>
      <c r="F23" s="25">
        <f>+'[4]Población Bogotá'!N751</f>
        <v>0.23100000000000001</v>
      </c>
      <c r="G23" s="26">
        <f>+'[4]Población Bogotá'!O751</f>
        <v>0.22700000000000001</v>
      </c>
      <c r="H23" s="28">
        <f t="shared" si="8"/>
        <v>-1.7316017316017285</v>
      </c>
      <c r="I23" s="27">
        <f t="shared" si="9"/>
        <v>150.18050541516246</v>
      </c>
      <c r="J23" s="28">
        <f t="shared" si="10"/>
        <v>2.7629879706563373E-2</v>
      </c>
      <c r="K23" s="27">
        <f t="shared" si="11"/>
        <v>2.7596434206198329E-2</v>
      </c>
      <c r="L23" s="18"/>
    </row>
    <row r="24" spans="1:15">
      <c r="A24" s="16"/>
      <c r="B24" s="11" t="str">
        <f>+'[4]Población Bogotá'!J752</f>
        <v>Villavicencio</v>
      </c>
      <c r="C24" s="25">
        <f>+'[4]Población Bogotá'!K752</f>
        <v>0.432</v>
      </c>
      <c r="D24" s="25">
        <f>+'[4]Población Bogotá'!L752</f>
        <v>0.57166666666666666</v>
      </c>
      <c r="E24" s="25">
        <f>+'[4]Población Bogotá'!M752</f>
        <v>0.146423</v>
      </c>
      <c r="F24" s="25">
        <f>+'[4]Población Bogotá'!N752</f>
        <v>0.126</v>
      </c>
      <c r="G24" s="26">
        <f>+'[4]Población Bogotá'!O752</f>
        <v>0.127</v>
      </c>
      <c r="H24" s="28">
        <f t="shared" si="8"/>
        <v>0.79365079365079083</v>
      </c>
      <c r="I24" s="27">
        <f t="shared" si="9"/>
        <v>-13.947945336456701</v>
      </c>
      <c r="J24" s="28">
        <f t="shared" si="10"/>
        <v>1.5458126531865853E-2</v>
      </c>
      <c r="K24" s="27">
        <f t="shared" si="11"/>
        <v>1.5052600476108178E-2</v>
      </c>
      <c r="L24" s="18"/>
    </row>
    <row r="25" spans="1:15">
      <c r="A25" s="16"/>
      <c r="B25" s="11" t="str">
        <f>+'[4]Población Bogotá'!J753</f>
        <v>Cartagena</v>
      </c>
      <c r="C25" s="25">
        <f>+'[4]Población Bogotá'!K753</f>
        <v>0</v>
      </c>
      <c r="D25" s="25">
        <f>+'[4]Población Bogotá'!L753</f>
        <v>0</v>
      </c>
      <c r="E25" s="25">
        <f>+'[4]Población Bogotá'!M753</f>
        <v>0</v>
      </c>
      <c r="F25" s="25">
        <f>+'[4]Población Bogotá'!N753</f>
        <v>0.11633333333333333</v>
      </c>
      <c r="G25" s="26">
        <f>+'[4]Población Bogotá'!O753</f>
        <v>0</v>
      </c>
      <c r="H25" s="28">
        <v>0</v>
      </c>
      <c r="I25" s="27">
        <v>0</v>
      </c>
      <c r="J25" s="28">
        <v>0</v>
      </c>
      <c r="K25" s="27">
        <f t="shared" si="11"/>
        <v>1.389777133905226E-2</v>
      </c>
      <c r="L25" s="18"/>
    </row>
    <row r="26" spans="1:15">
      <c r="A26" s="16"/>
      <c r="B26" s="11" t="str">
        <f>+'[4]Población Bogotá'!J754</f>
        <v>Pasto</v>
      </c>
      <c r="C26" s="25">
        <f>+'[4]Población Bogotá'!K754</f>
        <v>0.18866666666666665</v>
      </c>
      <c r="D26" s="25">
        <f>+'[4]Población Bogotá'!L754</f>
        <v>0.16600000000000001</v>
      </c>
      <c r="E26" s="25">
        <f>+'[4]Población Bogotá'!M754</f>
        <v>0.17833333333333334</v>
      </c>
      <c r="F26" s="25">
        <f>+'[4]Población Bogotá'!N754</f>
        <v>0</v>
      </c>
      <c r="G26" s="26">
        <f>+'[4]Población Bogotá'!O754</f>
        <v>0</v>
      </c>
      <c r="H26" s="28">
        <v>0</v>
      </c>
      <c r="I26" s="27">
        <v>0</v>
      </c>
      <c r="J26" s="28">
        <v>0</v>
      </c>
      <c r="K26" s="27">
        <v>0</v>
      </c>
      <c r="L26" s="18"/>
    </row>
    <row r="27" spans="1:15">
      <c r="A27" s="16"/>
      <c r="B27" s="11" t="str">
        <f>+'[4]Población Bogotá'!J755</f>
        <v>Barranquilla</v>
      </c>
      <c r="C27" s="25">
        <f>+'[4]Población Bogotá'!K755</f>
        <v>0</v>
      </c>
      <c r="D27" s="25">
        <f>+'[4]Población Bogotá'!L755</f>
        <v>0.42566666666666664</v>
      </c>
      <c r="E27" s="25">
        <f>+'[4]Población Bogotá'!M755</f>
        <v>0</v>
      </c>
      <c r="F27" s="25">
        <f>+'[4]Población Bogotá'!N755</f>
        <v>0</v>
      </c>
      <c r="G27" s="26">
        <f>+'[4]Población Bogotá'!O755</f>
        <v>0</v>
      </c>
      <c r="H27" s="28">
        <v>0</v>
      </c>
      <c r="I27" s="27">
        <v>0</v>
      </c>
      <c r="J27" s="28">
        <v>0</v>
      </c>
      <c r="K27" s="27" t="str">
        <f t="shared" si="11"/>
        <v/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67" t="str">
        <f>+Índice!$B$49</f>
        <v>Fuente: Departamento Administrativo Nacional de Estadística, Gran Encuesta Integrada de Hogares (GEIH) Abril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>
  <sheetPr published="0" codeName="Hoja41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G19" sqref="G19"/>
      <selection pane="bottomLeft" activeCell="I17" sqref="I1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69" t="s">
        <v>127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61"/>
      <c r="C8" s="167" t="s">
        <v>172</v>
      </c>
      <c r="D8" s="167"/>
      <c r="E8" s="167"/>
      <c r="F8" s="167"/>
      <c r="G8" s="167"/>
      <c r="H8" s="167"/>
      <c r="I8" s="167"/>
      <c r="J8" s="167"/>
      <c r="K8" s="167"/>
      <c r="L8" s="18"/>
    </row>
    <row r="9" spans="1:15">
      <c r="A9" s="16"/>
      <c r="B9" s="10"/>
      <c r="C9" s="68"/>
      <c r="D9" s="68"/>
      <c r="E9" s="68"/>
      <c r="F9" s="68"/>
      <c r="G9" s="68"/>
      <c r="H9" s="10"/>
      <c r="I9" s="10"/>
      <c r="J9" s="10"/>
      <c r="K9" s="10"/>
      <c r="L9" s="18"/>
    </row>
    <row r="10" spans="1:15" ht="15.75" customHeight="1">
      <c r="A10" s="16"/>
      <c r="B10" s="11"/>
      <c r="C10" s="168" t="s">
        <v>1</v>
      </c>
      <c r="D10" s="168"/>
      <c r="E10" s="168"/>
      <c r="F10" s="168"/>
      <c r="G10" s="168"/>
      <c r="H10" s="170" t="s">
        <v>163</v>
      </c>
      <c r="I10" s="170" t="s">
        <v>110</v>
      </c>
      <c r="J10" s="170" t="s">
        <v>164</v>
      </c>
      <c r="K10" s="170" t="s">
        <v>109</v>
      </c>
      <c r="L10" s="18"/>
    </row>
    <row r="11" spans="1:15">
      <c r="A11" s="16"/>
      <c r="B11" s="11"/>
      <c r="C11" s="156">
        <f>+'Población total'!C11</f>
        <v>2008</v>
      </c>
      <c r="D11" s="156">
        <f>+'Población total'!D11</f>
        <v>2009</v>
      </c>
      <c r="E11" s="156">
        <f>+'Población total'!E11</f>
        <v>2010</v>
      </c>
      <c r="F11" s="156">
        <f>+'Población total'!F11</f>
        <v>2011</v>
      </c>
      <c r="G11" s="156">
        <f>+'Población total'!G11</f>
        <v>2012</v>
      </c>
      <c r="H11" s="170"/>
      <c r="I11" s="170"/>
      <c r="J11" s="170"/>
      <c r="K11" s="170"/>
      <c r="L11" s="18"/>
      <c r="O11" s="76"/>
    </row>
    <row r="12" spans="1:15" ht="12" customHeight="1">
      <c r="A12" s="16"/>
      <c r="B12" s="11"/>
      <c r="C12" s="68"/>
      <c r="D12" s="68"/>
      <c r="E12" s="68"/>
      <c r="F12" s="68"/>
      <c r="G12" s="68"/>
      <c r="H12" s="68"/>
      <c r="I12" s="68"/>
      <c r="J12" s="68"/>
      <c r="K12" s="68"/>
      <c r="L12" s="18"/>
    </row>
    <row r="13" spans="1:15">
      <c r="A13" s="16"/>
      <c r="B13" s="12" t="str">
        <f>+'[4]Población Bogotá'!J774</f>
        <v>Colombia</v>
      </c>
      <c r="C13" s="26">
        <f>+'[4]Población Bogotá'!K774</f>
        <v>5.496666666666667</v>
      </c>
      <c r="D13" s="26">
        <f>+'[4]Población Bogotá'!L774</f>
        <v>15.700333333333333</v>
      </c>
      <c r="E13" s="26">
        <f>+'[4]Población Bogotá'!M774</f>
        <v>12.673666666666668</v>
      </c>
      <c r="F13" s="26">
        <f>+'[4]Población Bogotá'!N774</f>
        <v>24.412000000000003</v>
      </c>
      <c r="G13" s="26">
        <f>+'[4]Población Bogotá'!O774</f>
        <v>24.837666666666667</v>
      </c>
      <c r="H13" s="28">
        <f t="shared" ref="H13" si="0">IF(OR(OR(G13=0,F13=0),G13=""),"",(G13/F13-1)*100)</f>
        <v>1.7436779725817919</v>
      </c>
      <c r="I13" s="27">
        <f>IF(OR(OR(G13=0,F13=0),F13=""),"",(F13/E13-1)*100)</f>
        <v>92.619867967702078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3</v>
      </c>
      <c r="C14" s="25">
        <f>C13-SUM(C15:C27)</f>
        <v>2.4873333333333338</v>
      </c>
      <c r="D14" s="25">
        <f t="shared" ref="D14:G14" si="3">D13-SUM(D15:D27)</f>
        <v>7.6369999999999987</v>
      </c>
      <c r="E14" s="25">
        <f t="shared" si="3"/>
        <v>3.3240856666666669</v>
      </c>
      <c r="F14" s="25">
        <f t="shared" si="3"/>
        <v>10.959000000000003</v>
      </c>
      <c r="G14" s="26">
        <f t="shared" si="3"/>
        <v>14.218999999999999</v>
      </c>
      <c r="H14" s="28">
        <f t="shared" ref="H14:H16" si="4">IF(OR(OR(G14=0,F14=0),G14=""),"",(G14/F14-1)*100)</f>
        <v>29.747239711652472</v>
      </c>
      <c r="I14" s="27">
        <f t="shared" ref="I14:I16" si="5">IF(OR(OR(G14=0,F14=0),F14=""),"",(F14/E14-1)*100)</f>
        <v>229.68464410814931</v>
      </c>
      <c r="J14" s="28">
        <f t="shared" ref="J14:J16" si="6">IF(G14=0,"",G14/$G$13*100)</f>
        <v>57.247728584273879</v>
      </c>
      <c r="K14" s="27">
        <f t="shared" ref="K14:K16" si="7">IF(F14=0,"",F14/$F$13*100)</f>
        <v>44.891856464034092</v>
      </c>
      <c r="L14" s="18"/>
    </row>
    <row r="15" spans="1:15">
      <c r="A15" s="16"/>
      <c r="B15" s="12" t="str">
        <f>+'[4]Población Bogotá'!J775</f>
        <v>Bogotá</v>
      </c>
      <c r="C15" s="99">
        <f>+'[4]Población Bogotá'!K775</f>
        <v>1.6890000000000001</v>
      </c>
      <c r="D15" s="99">
        <f>+'[4]Población Bogotá'!L775</f>
        <v>1.774</v>
      </c>
      <c r="E15" s="99">
        <f>+'[4]Población Bogotá'!M775</f>
        <v>3.0076666666666667</v>
      </c>
      <c r="F15" s="99">
        <f>+'[4]Población Bogotá'!N775</f>
        <v>7.4139999999999988</v>
      </c>
      <c r="G15" s="99">
        <f>+'[4]Población Bogotá'!O775</f>
        <v>5.7383333333333333</v>
      </c>
      <c r="H15" s="48">
        <f t="shared" si="4"/>
        <v>-22.601384767556866</v>
      </c>
      <c r="I15" s="34">
        <f t="shared" si="5"/>
        <v>146.50338025047097</v>
      </c>
      <c r="J15" s="48">
        <f t="shared" si="6"/>
        <v>23.103351093097849</v>
      </c>
      <c r="K15" s="34">
        <f t="shared" si="7"/>
        <v>30.370309683762077</v>
      </c>
      <c r="L15" s="18"/>
    </row>
    <row r="16" spans="1:15">
      <c r="A16" s="16"/>
      <c r="B16" s="11" t="str">
        <f>+'[4]Población Bogotá'!J776</f>
        <v>Bucaramanga</v>
      </c>
      <c r="C16" s="53">
        <f>+'[4]Población Bogotá'!K776</f>
        <v>0</v>
      </c>
      <c r="D16" s="53">
        <f>+'[4]Población Bogotá'!L776</f>
        <v>1.9363333333333335</v>
      </c>
      <c r="E16" s="53">
        <f>+'[4]Población Bogotá'!M776</f>
        <v>0.98866666666666669</v>
      </c>
      <c r="F16" s="53">
        <f>+'[4]Población Bogotá'!N776</f>
        <v>1.6436666666666666</v>
      </c>
      <c r="G16" s="54">
        <f>+'[4]Población Bogotá'!O776</f>
        <v>1.3823333333333334</v>
      </c>
      <c r="H16" s="28">
        <f t="shared" si="4"/>
        <v>-15.899411883999182</v>
      </c>
      <c r="I16" s="27">
        <f t="shared" si="5"/>
        <v>66.250842886041795</v>
      </c>
      <c r="J16" s="28">
        <f t="shared" si="6"/>
        <v>5.5654717968676612</v>
      </c>
      <c r="K16" s="27">
        <f t="shared" si="7"/>
        <v>6.7330274728275699</v>
      </c>
      <c r="L16" s="18"/>
      <c r="N16" s="23" t="s">
        <v>2</v>
      </c>
      <c r="O16" s="32">
        <f>J15</f>
        <v>23.103351093097849</v>
      </c>
    </row>
    <row r="17" spans="1:15">
      <c r="A17" s="16"/>
      <c r="B17" s="11" t="str">
        <f>+'[4]Población Bogotá'!J777</f>
        <v>Medellín</v>
      </c>
      <c r="C17" s="53">
        <f>+'[4]Población Bogotá'!K777</f>
        <v>0.24399999999999999</v>
      </c>
      <c r="D17" s="53">
        <f>+'[4]Población Bogotá'!L777</f>
        <v>0.92600000000000005</v>
      </c>
      <c r="E17" s="53">
        <f>+'[4]Población Bogotá'!M777</f>
        <v>1.3129999999999999</v>
      </c>
      <c r="F17" s="53">
        <f>+'[4]Población Bogotá'!N777</f>
        <v>1.1726666666666665</v>
      </c>
      <c r="G17" s="54">
        <f>+'[4]Población Bogotá'!O777</f>
        <v>0.72833333333333317</v>
      </c>
      <c r="H17" s="28">
        <f t="shared" ref="H17:H23" si="8">IF(OR(OR(G17=0,F17=0),G17=""),"",(G17/F17-1)*100)</f>
        <v>-37.890847072200117</v>
      </c>
      <c r="I17" s="27">
        <f t="shared" ref="I17:I22" si="9">IF(OR(OR(G17=0,F17=0),F17=""),"",(F17/E17-1)*100)</f>
        <v>-10.687991876110692</v>
      </c>
      <c r="J17" s="28">
        <f t="shared" ref="J17:J23" si="10">IF(G17=0,"",G17/$G$13*100)</f>
        <v>2.9323742165796562</v>
      </c>
      <c r="K17" s="27">
        <f t="shared" ref="K17:K25" si="11">IF(F17=0,"",F17/$F$13*100)</f>
        <v>4.8036484788901621</v>
      </c>
      <c r="L17" s="18"/>
      <c r="N17" s="23" t="s">
        <v>12</v>
      </c>
      <c r="O17" s="32">
        <f>100-O16</f>
        <v>76.896648906902158</v>
      </c>
    </row>
    <row r="18" spans="1:15">
      <c r="A18" s="16"/>
      <c r="B18" s="11" t="str">
        <f>+'[4]Población Bogotá'!J778</f>
        <v>Pasto</v>
      </c>
      <c r="C18" s="53">
        <f>+'[4]Población Bogotá'!K778</f>
        <v>9.3666666666666676E-2</v>
      </c>
      <c r="D18" s="53">
        <f>+'[4]Población Bogotá'!L778</f>
        <v>0.11633333333333333</v>
      </c>
      <c r="E18" s="53">
        <f>+'[4]Población Bogotá'!M778</f>
        <v>6.0666666666666667E-2</v>
      </c>
      <c r="F18" s="53">
        <f>+'[4]Población Bogotá'!N778</f>
        <v>0.35899999999999999</v>
      </c>
      <c r="G18" s="54">
        <f>+'[4]Población Bogotá'!O778</f>
        <v>0.6323333333333333</v>
      </c>
      <c r="H18" s="28">
        <f t="shared" si="8"/>
        <v>76.137418755803154</v>
      </c>
      <c r="I18" s="27">
        <f t="shared" si="9"/>
        <v>491.7582417582417</v>
      </c>
      <c r="J18" s="28">
        <f t="shared" si="10"/>
        <v>2.5458644800236199</v>
      </c>
      <c r="K18" s="27">
        <f t="shared" si="11"/>
        <v>1.4705882352941175</v>
      </c>
      <c r="L18" s="18"/>
    </row>
    <row r="19" spans="1:15">
      <c r="A19" s="16"/>
      <c r="B19" s="11" t="str">
        <f>+'[4]Población Bogotá'!J779</f>
        <v>Cali</v>
      </c>
      <c r="C19" s="53">
        <f>+'[4]Población Bogotá'!K779</f>
        <v>0.33633333333333332</v>
      </c>
      <c r="D19" s="53">
        <f>+'[4]Población Bogotá'!L779</f>
        <v>1.7296666666666667</v>
      </c>
      <c r="E19" s="53">
        <f>+'[4]Población Bogotá'!M779</f>
        <v>1.5090000000000001</v>
      </c>
      <c r="F19" s="53">
        <f>+'[4]Población Bogotá'!N779</f>
        <v>0</v>
      </c>
      <c r="G19" s="54">
        <f>+'[4]Población Bogotá'!O779</f>
        <v>0.56399999999999995</v>
      </c>
      <c r="H19" s="28" t="str">
        <f t="shared" si="8"/>
        <v/>
      </c>
      <c r="I19" s="27">
        <v>0</v>
      </c>
      <c r="J19" s="28">
        <f t="shared" si="10"/>
        <v>2.2707447022667182</v>
      </c>
      <c r="K19" s="27" t="str">
        <f t="shared" si="11"/>
        <v/>
      </c>
      <c r="L19" s="18"/>
    </row>
    <row r="20" spans="1:15">
      <c r="A20" s="16"/>
      <c r="B20" s="11" t="str">
        <f>+'[4]Población Bogotá'!J780</f>
        <v>Ibagué</v>
      </c>
      <c r="C20" s="53">
        <f>+'[4]Población Bogotá'!K780</f>
        <v>0.20133333333333334</v>
      </c>
      <c r="D20" s="53">
        <f>+'[4]Población Bogotá'!L780</f>
        <v>8.6000000000000007E-2</v>
      </c>
      <c r="E20" s="53">
        <f>+'[4]Población Bogotá'!M780</f>
        <v>0.49733333333333335</v>
      </c>
      <c r="F20" s="53">
        <f>+'[4]Población Bogotá'!N780</f>
        <v>0.33166666666666667</v>
      </c>
      <c r="G20" s="54">
        <f>+'[4]Población Bogotá'!O780</f>
        <v>0.45933333333333337</v>
      </c>
      <c r="H20" s="28">
        <f t="shared" si="8"/>
        <v>38.492462311557809</v>
      </c>
      <c r="I20" s="27">
        <f t="shared" si="9"/>
        <v>-33.310991957104562</v>
      </c>
      <c r="J20" s="28">
        <f t="shared" si="10"/>
        <v>1.849341725604928</v>
      </c>
      <c r="K20" s="27">
        <f t="shared" si="11"/>
        <v>1.3586214430061716</v>
      </c>
      <c r="L20" s="18"/>
    </row>
    <row r="21" spans="1:15">
      <c r="A21" s="16"/>
      <c r="B21" s="11" t="str">
        <f>+'[4]Población Bogotá'!J781</f>
        <v>Barranquilla</v>
      </c>
      <c r="C21" s="53">
        <f>+'[4]Población Bogotá'!K781</f>
        <v>0</v>
      </c>
      <c r="D21" s="53">
        <f>+'[4]Población Bogotá'!L781</f>
        <v>0</v>
      </c>
      <c r="E21" s="53">
        <f>+'[4]Población Bogotá'!M781</f>
        <v>0</v>
      </c>
      <c r="F21" s="53">
        <f>+'[4]Población Bogotá'!N781</f>
        <v>0.58133333333333326</v>
      </c>
      <c r="G21" s="54">
        <f>+'[4]Población Bogotá'!O781</f>
        <v>0.39533333333333331</v>
      </c>
      <c r="H21" s="28">
        <f t="shared" si="8"/>
        <v>-31.995412844036696</v>
      </c>
      <c r="I21" s="27" t="s">
        <v>166</v>
      </c>
      <c r="J21" s="28">
        <f t="shared" si="10"/>
        <v>1.5916685679009031</v>
      </c>
      <c r="K21" s="27">
        <f t="shared" si="11"/>
        <v>2.3813425091485056</v>
      </c>
      <c r="L21" s="18"/>
    </row>
    <row r="22" spans="1:15">
      <c r="A22" s="16"/>
      <c r="B22" s="11" t="str">
        <f>+'[4]Población Bogotá'!J782</f>
        <v>Villavicencio</v>
      </c>
      <c r="C22" s="53">
        <f>+'[4]Población Bogotá'!K782</f>
        <v>7.0333333333333331E-2</v>
      </c>
      <c r="D22" s="53">
        <f>+'[4]Población Bogotá'!L782</f>
        <v>5.8666666666666666E-2</v>
      </c>
      <c r="E22" s="53">
        <f>+'[4]Población Bogotá'!M782</f>
        <v>0.29480233333333333</v>
      </c>
      <c r="F22" s="53">
        <f>+'[4]Población Bogotá'!N782</f>
        <v>0</v>
      </c>
      <c r="G22" s="54">
        <f>+'[4]Población Bogotá'!O782</f>
        <v>0.32466666666666666</v>
      </c>
      <c r="H22" s="28" t="str">
        <f t="shared" si="8"/>
        <v/>
      </c>
      <c r="I22" s="27" t="str">
        <f t="shared" si="9"/>
        <v/>
      </c>
      <c r="J22" s="28">
        <f t="shared" si="10"/>
        <v>1.3071544562693758</v>
      </c>
      <c r="K22" s="27" t="str">
        <f t="shared" si="11"/>
        <v/>
      </c>
      <c r="L22" s="18"/>
    </row>
    <row r="23" spans="1:15">
      <c r="A23" s="16"/>
      <c r="B23" s="11" t="str">
        <f>+'[4]Población Bogotá'!J783</f>
        <v>Cúcuta</v>
      </c>
      <c r="C23" s="53">
        <f>+'[4]Población Bogotá'!K783</f>
        <v>0.21133333333333335</v>
      </c>
      <c r="D23" s="53">
        <f>+'[4]Población Bogotá'!L783</f>
        <v>1.0766666666666664</v>
      </c>
      <c r="E23" s="53">
        <f>+'[4]Población Bogotá'!M783</f>
        <v>1.3093333333333332</v>
      </c>
      <c r="F23" s="53">
        <f>+'[4]Población Bogotá'!N783</f>
        <v>1.0946666666666667</v>
      </c>
      <c r="G23" s="54">
        <f>+'[4]Población Bogotá'!O783</f>
        <v>0.26300000000000001</v>
      </c>
      <c r="H23" s="28">
        <f t="shared" si="8"/>
        <v>-75.974421437271616</v>
      </c>
      <c r="I23" s="27">
        <v>0</v>
      </c>
      <c r="J23" s="28">
        <f t="shared" si="10"/>
        <v>1.0588756324399768</v>
      </c>
      <c r="K23" s="27">
        <f t="shared" si="11"/>
        <v>4.4841334862635858</v>
      </c>
      <c r="L23" s="18"/>
    </row>
    <row r="24" spans="1:15">
      <c r="A24" s="16"/>
      <c r="B24" s="11" t="str">
        <f>+'[4]Población Bogotá'!J784</f>
        <v>Cartagena</v>
      </c>
      <c r="C24" s="53">
        <f>+'[4]Población Bogotá'!K784</f>
        <v>0</v>
      </c>
      <c r="D24" s="53">
        <f>+'[4]Población Bogotá'!L784</f>
        <v>7.0333333333333331E-2</v>
      </c>
      <c r="E24" s="53">
        <f>+'[4]Población Bogotá'!M784</f>
        <v>0.112112</v>
      </c>
      <c r="F24" s="53">
        <f>+'[4]Población Bogotá'!N784</f>
        <v>0.32600000000000001</v>
      </c>
      <c r="G24" s="54">
        <f>+'[4]Población Bogotá'!O784</f>
        <v>0.13100000000000001</v>
      </c>
      <c r="H24" s="28">
        <v>0</v>
      </c>
      <c r="I24" s="27">
        <v>0</v>
      </c>
      <c r="J24" s="28">
        <v>0</v>
      </c>
      <c r="K24" s="27">
        <v>0</v>
      </c>
      <c r="L24" s="18"/>
    </row>
    <row r="25" spans="1:15">
      <c r="A25" s="16"/>
      <c r="B25" s="11" t="str">
        <f>+'[4]Población Bogotá'!J785</f>
        <v>Montería</v>
      </c>
      <c r="C25" s="53">
        <f>+'[4]Población Bogotá'!K785</f>
        <v>0.115</v>
      </c>
      <c r="D25" s="53">
        <f>+'[4]Población Bogotá'!L785</f>
        <v>4.0333333333333332E-2</v>
      </c>
      <c r="E25" s="53">
        <f>+'[4]Población Bogotá'!M785</f>
        <v>0</v>
      </c>
      <c r="F25" s="53">
        <f>+'[4]Población Bogotá'!N785</f>
        <v>8.7333333333333332E-2</v>
      </c>
      <c r="G25" s="54">
        <f>+'[4]Población Bogotá'!O785</f>
        <v>0</v>
      </c>
      <c r="H25" s="28">
        <v>0</v>
      </c>
      <c r="I25" s="27">
        <v>0</v>
      </c>
      <c r="J25" s="28">
        <v>0</v>
      </c>
      <c r="K25" s="27">
        <f t="shared" si="11"/>
        <v>0.35774755584685125</v>
      </c>
      <c r="L25" s="18"/>
    </row>
    <row r="26" spans="1:15">
      <c r="A26" s="16"/>
      <c r="B26" s="11" t="str">
        <f>+'[4]Población Bogotá'!J786</f>
        <v>Manizales</v>
      </c>
      <c r="C26" s="53">
        <f>+'[4]Población Bogotá'!K786</f>
        <v>4.8333333333333332E-2</v>
      </c>
      <c r="D26" s="53">
        <f>+'[4]Población Bogotá'!L786</f>
        <v>0.249</v>
      </c>
      <c r="E26" s="53">
        <f>+'[4]Población Bogotá'!M786</f>
        <v>0</v>
      </c>
      <c r="F26" s="53">
        <f>+'[4]Población Bogotá'!N786</f>
        <v>5.4666666666666669E-2</v>
      </c>
      <c r="G26" s="54">
        <f>+'[4]Población Bogotá'!O786</f>
        <v>0</v>
      </c>
      <c r="H26" s="28">
        <v>0</v>
      </c>
      <c r="I26" s="27">
        <v>0</v>
      </c>
      <c r="J26" s="28">
        <v>0</v>
      </c>
      <c r="K26" s="27">
        <v>0</v>
      </c>
      <c r="L26" s="18"/>
    </row>
    <row r="27" spans="1:15">
      <c r="A27" s="16"/>
      <c r="B27" s="11" t="str">
        <f>+'[4]Población Bogotá'!J787</f>
        <v>Pereira</v>
      </c>
      <c r="C27" s="53">
        <f>+'[4]Población Bogotá'!K787</f>
        <v>0</v>
      </c>
      <c r="D27" s="53">
        <f>+'[4]Población Bogotá'!L787</f>
        <v>0</v>
      </c>
      <c r="E27" s="53">
        <f>+'[4]Población Bogotá'!M787</f>
        <v>0.25700000000000001</v>
      </c>
      <c r="F27" s="53">
        <f>+'[4]Población Bogotá'!N787</f>
        <v>0.38799999999999996</v>
      </c>
      <c r="G27" s="54">
        <f>+'[4]Población Bogotá'!O787</f>
        <v>0</v>
      </c>
      <c r="H27" s="28">
        <v>0</v>
      </c>
      <c r="I27" s="27">
        <v>0</v>
      </c>
      <c r="J27" s="28">
        <v>0</v>
      </c>
      <c r="K27" s="27">
        <v>0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67" t="str">
        <f>+Índice!$B$49</f>
        <v>Fuente: Departamento Administrativo Nacional de Estadística, Gran Encuesta Integrada de Hogares (GEIH) Abril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>
  <sheetPr published="0" codeName="Hoja47">
    <tabColor rgb="FF53722D"/>
  </sheetPr>
  <dimension ref="A1:N46"/>
  <sheetViews>
    <sheetView zoomScaleNormal="100" zoomScaleSheetLayoutView="100" workbookViewId="0">
      <pane ySplit="11" topLeftCell="A12" activePane="bottomLeft" state="frozen"/>
      <selection activeCell="G19" sqref="G19"/>
      <selection pane="bottomLeft" activeCell="H46" sqref="H46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56"/>
    <col min="12" max="12" width="11.42578125" style="23" customWidth="1"/>
    <col min="13" max="13" width="10.85546875" style="23" customWidth="1"/>
    <col min="14" max="14" width="10.85546875" style="56"/>
    <col min="15" max="16384" width="10.85546875" style="9"/>
  </cols>
  <sheetData>
    <row r="1" spans="1:14">
      <c r="A1" s="13"/>
      <c r="B1" s="14"/>
      <c r="C1" s="14"/>
      <c r="D1" s="14"/>
      <c r="E1" s="14"/>
      <c r="F1" s="14"/>
      <c r="G1" s="14"/>
      <c r="H1" s="157"/>
      <c r="I1" s="157"/>
      <c r="J1" s="157"/>
      <c r="K1" s="159"/>
      <c r="L1" s="11"/>
      <c r="M1" s="11"/>
      <c r="N1" s="9"/>
    </row>
    <row r="2" spans="1:14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9"/>
      <c r="L2" s="11"/>
      <c r="M2" s="11"/>
      <c r="N2" s="9"/>
    </row>
    <row r="3" spans="1:14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9"/>
      <c r="L3" s="11"/>
      <c r="M3" s="11"/>
      <c r="N3" s="9"/>
    </row>
    <row r="4" spans="1:14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9"/>
      <c r="L4" s="11"/>
      <c r="M4" s="11"/>
      <c r="N4" s="9"/>
    </row>
    <row r="5" spans="1:14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9"/>
      <c r="L5" s="11"/>
      <c r="M5" s="11"/>
      <c r="N5" s="9"/>
    </row>
    <row r="6" spans="1:14">
      <c r="A6" s="16"/>
      <c r="B6" s="161"/>
      <c r="C6" s="161"/>
      <c r="D6" s="161"/>
      <c r="E6" s="161"/>
      <c r="F6" s="161"/>
      <c r="G6" s="161"/>
      <c r="H6" s="10"/>
      <c r="I6" s="10"/>
      <c r="J6" s="18"/>
    </row>
    <row r="7" spans="1:14">
      <c r="A7" s="16"/>
      <c r="B7" s="167" t="s">
        <v>128</v>
      </c>
      <c r="C7" s="167"/>
      <c r="D7" s="167"/>
      <c r="E7" s="167"/>
      <c r="F7" s="167"/>
      <c r="G7" s="167"/>
      <c r="H7" s="167"/>
      <c r="I7" s="167"/>
      <c r="J7" s="18"/>
    </row>
    <row r="8" spans="1:14">
      <c r="A8" s="16"/>
      <c r="B8" s="167" t="s">
        <v>172</v>
      </c>
      <c r="C8" s="167"/>
      <c r="D8" s="167"/>
      <c r="E8" s="167"/>
      <c r="F8" s="167"/>
      <c r="G8" s="167"/>
      <c r="H8" s="167"/>
      <c r="I8" s="167"/>
      <c r="J8" s="18"/>
    </row>
    <row r="9" spans="1:14">
      <c r="A9" s="16"/>
      <c r="B9" s="10"/>
      <c r="C9" s="68"/>
      <c r="D9" s="68"/>
      <c r="E9" s="68"/>
      <c r="F9" s="68"/>
      <c r="G9" s="10"/>
      <c r="H9" s="10"/>
      <c r="I9" s="10"/>
      <c r="J9" s="18"/>
    </row>
    <row r="10" spans="1:14" ht="15.75" customHeight="1">
      <c r="A10" s="16"/>
      <c r="B10" s="11"/>
      <c r="C10" s="168" t="s">
        <v>1</v>
      </c>
      <c r="D10" s="168"/>
      <c r="E10" s="168"/>
      <c r="F10" s="168"/>
      <c r="G10" s="170" t="s">
        <v>165</v>
      </c>
      <c r="H10" s="170"/>
      <c r="I10" s="170" t="s">
        <v>164</v>
      </c>
      <c r="J10" s="18"/>
    </row>
    <row r="11" spans="1:14">
      <c r="A11" s="16"/>
      <c r="B11" s="11"/>
      <c r="C11" s="156">
        <v>2009</v>
      </c>
      <c r="D11" s="160">
        <v>2010</v>
      </c>
      <c r="E11" s="160">
        <v>2011</v>
      </c>
      <c r="F11" s="160">
        <v>2012</v>
      </c>
      <c r="G11" s="150" t="s">
        <v>59</v>
      </c>
      <c r="H11" s="150" t="s">
        <v>60</v>
      </c>
      <c r="I11" s="170"/>
      <c r="J11" s="18"/>
      <c r="M11" s="76"/>
    </row>
    <row r="12" spans="1:14" ht="12" customHeight="1">
      <c r="A12" s="16"/>
      <c r="B12" s="11"/>
      <c r="C12" s="68"/>
      <c r="D12" s="68"/>
      <c r="E12" s="68"/>
      <c r="F12" s="68"/>
      <c r="G12" s="68"/>
      <c r="H12" s="68"/>
      <c r="I12" s="68"/>
      <c r="J12" s="18"/>
      <c r="L12" s="23" t="s">
        <v>98</v>
      </c>
      <c r="M12" s="32">
        <f>SUM(F13:F14)</f>
        <v>3878.8506666666667</v>
      </c>
    </row>
    <row r="13" spans="1:14">
      <c r="A13" s="16"/>
      <c r="B13" s="11" t="s">
        <v>65</v>
      </c>
      <c r="C13" s="25">
        <f>+'[4]Resumen Bogotá'!I73</f>
        <v>1879.4383333333333</v>
      </c>
      <c r="D13" s="25">
        <f>+'[4]Resumen Bogotá'!J73</f>
        <v>1891.8273333333332</v>
      </c>
      <c r="E13" s="25">
        <f>+'[4]Resumen Bogotá'!K73</f>
        <v>1985.0636666666667</v>
      </c>
      <c r="F13" s="29">
        <f>+'[4]Resumen Bogotá'!L73</f>
        <v>2104.7876666666666</v>
      </c>
      <c r="G13" s="66">
        <f>IF(OR(OR(F13=0,E13=0),F13=""),"",(F13/E13-1)*100)</f>
        <v>6.0312423228742862</v>
      </c>
      <c r="H13" s="26">
        <f>F13-E13</f>
        <v>119.72399999999993</v>
      </c>
      <c r="I13" s="28">
        <f>IF(F13=0,"",F13/$M$12*100)</f>
        <v>54.26317864604566</v>
      </c>
      <c r="J13" s="18"/>
      <c r="L13" s="23" t="s">
        <v>61</v>
      </c>
    </row>
    <row r="14" spans="1:14">
      <c r="A14" s="16"/>
      <c r="B14" s="11" t="s">
        <v>45</v>
      </c>
      <c r="C14" s="25">
        <f>+'[4]Resumen Bogotá'!I74</f>
        <v>1442.7146666666665</v>
      </c>
      <c r="D14" s="25">
        <f>+'[4]Resumen Bogotá'!J74</f>
        <v>1548.9476666666669</v>
      </c>
      <c r="E14" s="25">
        <f>+'[4]Resumen Bogotá'!K74</f>
        <v>1702.1849999999997</v>
      </c>
      <c r="F14" s="29">
        <f>+'[4]Resumen Bogotá'!L74</f>
        <v>1774.0630000000001</v>
      </c>
      <c r="G14" s="66">
        <f t="shared" ref="G14" si="0">IF(OR(OR(F14=0,E14=0),F14=""),"",(F14/E14-1)*100)</f>
        <v>4.2226902481222961</v>
      </c>
      <c r="H14" s="26">
        <f t="shared" ref="H14" si="1">F14-E14</f>
        <v>71.878000000000384</v>
      </c>
      <c r="I14" s="28">
        <f>IF(F14=0,"",F14/$M$12*100)</f>
        <v>45.736821353954333</v>
      </c>
      <c r="J14" s="18"/>
      <c r="L14" s="23" t="s">
        <v>62</v>
      </c>
      <c r="M14" s="32"/>
    </row>
    <row r="15" spans="1:14" ht="14.25" customHeight="1">
      <c r="A15" s="16"/>
      <c r="B15" s="12"/>
      <c r="C15" s="4"/>
      <c r="D15" s="4"/>
      <c r="E15" s="4"/>
      <c r="F15" s="4"/>
      <c r="G15" s="24"/>
      <c r="H15" s="24"/>
      <c r="I15" s="24"/>
      <c r="J15" s="18"/>
    </row>
    <row r="16" spans="1:14">
      <c r="A16" s="16"/>
      <c r="B16" s="11"/>
      <c r="C16" s="4"/>
      <c r="D16" s="4"/>
      <c r="E16" s="4"/>
      <c r="F16" s="5"/>
      <c r="G16" s="8"/>
      <c r="H16" s="8"/>
      <c r="I16" s="8"/>
      <c r="J16" s="18"/>
      <c r="L16" s="23" t="str">
        <f>IF(F16="","",1)</f>
        <v/>
      </c>
    </row>
    <row r="17" spans="1:13">
      <c r="A17" s="16"/>
      <c r="B17" s="11"/>
      <c r="C17" s="4"/>
      <c r="D17" s="4"/>
      <c r="E17" s="4"/>
      <c r="F17" s="5"/>
      <c r="G17" s="8"/>
      <c r="H17" s="8"/>
      <c r="I17" s="8"/>
      <c r="J17" s="18"/>
      <c r="L17" s="23" t="str">
        <f>IF(F17="","",1)</f>
        <v/>
      </c>
    </row>
    <row r="18" spans="1:13">
      <c r="A18" s="16"/>
      <c r="B18" s="11"/>
      <c r="C18" s="4"/>
      <c r="D18" s="4"/>
      <c r="E18" s="4"/>
      <c r="F18" s="5"/>
      <c r="G18" s="8"/>
      <c r="H18" s="8"/>
      <c r="I18" s="8"/>
      <c r="J18" s="18"/>
      <c r="L18" s="23" t="str">
        <f>IF(F18="","",1)</f>
        <v/>
      </c>
    </row>
    <row r="19" spans="1:13">
      <c r="A19" s="16"/>
      <c r="B19" s="11"/>
      <c r="C19" s="4"/>
      <c r="D19" s="4"/>
      <c r="E19" s="4"/>
      <c r="F19" s="5"/>
      <c r="G19" s="8"/>
      <c r="H19" s="8"/>
      <c r="I19" s="8"/>
      <c r="J19" s="18"/>
      <c r="L19" s="23" t="str">
        <f>IF(F19="","",1)</f>
        <v/>
      </c>
    </row>
    <row r="20" spans="1:13">
      <c r="A20" s="16"/>
      <c r="B20" s="11"/>
      <c r="C20" s="4"/>
      <c r="D20" s="4"/>
      <c r="E20" s="4"/>
      <c r="F20" s="5"/>
      <c r="G20" s="8"/>
      <c r="H20" s="8"/>
      <c r="I20" s="8"/>
      <c r="J20" s="18"/>
      <c r="L20" s="23" t="str">
        <f>IF(F20="","",1)</f>
        <v/>
      </c>
    </row>
    <row r="21" spans="1:13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>
      <c r="A22" s="16"/>
      <c r="B22" s="11"/>
      <c r="C22" s="4"/>
      <c r="D22" s="4"/>
      <c r="E22" s="4"/>
      <c r="F22" s="5"/>
      <c r="G22" s="8"/>
      <c r="H22" s="8"/>
      <c r="I22" s="8"/>
      <c r="J22" s="18"/>
      <c r="L22" s="23" t="str">
        <f>IF(F22="","",1)</f>
        <v/>
      </c>
    </row>
    <row r="23" spans="1:13">
      <c r="A23" s="16"/>
      <c r="B23" s="11"/>
      <c r="C23" s="4"/>
      <c r="D23" s="4"/>
      <c r="E23" s="4"/>
      <c r="F23" s="5"/>
      <c r="G23" s="8"/>
      <c r="H23" s="8"/>
      <c r="I23" s="8"/>
      <c r="J23" s="18"/>
      <c r="L23" s="23" t="str">
        <f>IF(F23="","",1)</f>
        <v/>
      </c>
    </row>
    <row r="24" spans="1:13">
      <c r="A24" s="16"/>
      <c r="B24" s="11"/>
      <c r="C24" s="4"/>
      <c r="D24" s="4"/>
      <c r="E24" s="4"/>
      <c r="F24" s="5"/>
      <c r="G24" s="8"/>
      <c r="H24" s="8"/>
      <c r="I24" s="8"/>
      <c r="J24" s="18"/>
      <c r="L24" s="23" t="str">
        <f>IF(F24="","",1)</f>
        <v/>
      </c>
    </row>
    <row r="25" spans="1:13" s="56" customFormat="1">
      <c r="A25" s="81"/>
      <c r="B25" s="167" t="s">
        <v>129</v>
      </c>
      <c r="C25" s="167"/>
      <c r="D25" s="167"/>
      <c r="E25" s="167"/>
      <c r="F25" s="167"/>
      <c r="G25" s="167"/>
      <c r="H25" s="167"/>
      <c r="I25" s="167"/>
      <c r="J25" s="83"/>
      <c r="K25" s="72"/>
      <c r="L25" s="23"/>
      <c r="M25" s="23"/>
    </row>
    <row r="26" spans="1:13" s="56" customFormat="1">
      <c r="A26" s="81"/>
      <c r="B26" s="167" t="s">
        <v>177</v>
      </c>
      <c r="C26" s="167"/>
      <c r="D26" s="167"/>
      <c r="E26" s="167"/>
      <c r="F26" s="167"/>
      <c r="G26" s="167"/>
      <c r="H26" s="167"/>
      <c r="I26" s="167"/>
      <c r="J26" s="82"/>
      <c r="L26" s="23"/>
      <c r="M26" s="23"/>
    </row>
    <row r="27" spans="1:13" s="56" customFormat="1">
      <c r="A27" s="81"/>
      <c r="B27" s="59"/>
      <c r="C27" s="63"/>
      <c r="D27" s="63"/>
      <c r="E27" s="63"/>
      <c r="F27" s="64"/>
      <c r="G27" s="65"/>
      <c r="H27" s="65"/>
      <c r="I27" s="65"/>
      <c r="J27" s="82"/>
      <c r="L27" s="23"/>
      <c r="M27" s="23"/>
    </row>
    <row r="28" spans="1:13">
      <c r="A28" s="16"/>
      <c r="B28" s="11"/>
      <c r="C28" s="168" t="s">
        <v>1</v>
      </c>
      <c r="D28" s="168"/>
      <c r="E28" s="168"/>
      <c r="F28" s="168"/>
      <c r="G28" s="168"/>
      <c r="H28" s="3"/>
      <c r="I28" s="3"/>
      <c r="J28" s="18"/>
    </row>
    <row r="29" spans="1:13">
      <c r="A29" s="16"/>
      <c r="B29" s="11"/>
      <c r="C29" s="156">
        <v>2008</v>
      </c>
      <c r="D29" s="160">
        <v>2009</v>
      </c>
      <c r="E29" s="160">
        <v>2010</v>
      </c>
      <c r="F29" s="160">
        <v>2011</v>
      </c>
      <c r="G29" s="160">
        <v>2012</v>
      </c>
      <c r="H29" s="11"/>
      <c r="I29" s="11"/>
      <c r="J29" s="18"/>
    </row>
    <row r="30" spans="1:13">
      <c r="A30" s="16"/>
      <c r="B30" s="11"/>
      <c r="C30" s="68"/>
      <c r="D30" s="68"/>
      <c r="E30" s="68"/>
      <c r="F30" s="68"/>
      <c r="G30" s="68"/>
      <c r="H30" s="68"/>
      <c r="I30" s="68"/>
      <c r="J30" s="18"/>
    </row>
    <row r="31" spans="1:13">
      <c r="A31" s="16"/>
      <c r="B31" s="11" t="s">
        <v>46</v>
      </c>
      <c r="C31" s="50">
        <f>+'[3]Resumen Bogotá'!V73</f>
        <v>59.943036466954894</v>
      </c>
      <c r="D31" s="50">
        <f>+'[3]Resumen Bogotá'!W73</f>
        <v>54.681768398832261</v>
      </c>
      <c r="E31" s="50">
        <f>+'[3]Resumen Bogotá'!X73</f>
        <v>53.993252813347041</v>
      </c>
      <c r="F31" s="50">
        <f>+'[3]Resumen Bogotá'!Y73</f>
        <v>53.54183966029791</v>
      </c>
      <c r="G31" s="34">
        <f>+'[3]Resumen Bogotá'!Z73</f>
        <v>51.47735837956656</v>
      </c>
      <c r="H31" s="8"/>
      <c r="I31" s="79"/>
      <c r="J31" s="18"/>
    </row>
    <row r="32" spans="1:13">
      <c r="A32" s="16"/>
      <c r="B32" s="11" t="s">
        <v>47</v>
      </c>
      <c r="C32" s="50">
        <f>+'[3]Resumen Bogotá'!V74</f>
        <v>40.056963533045106</v>
      </c>
      <c r="D32" s="50">
        <f>+'[3]Resumen Bogotá'!W74</f>
        <v>45.318231601167739</v>
      </c>
      <c r="E32" s="50">
        <f>+'[3]Resumen Bogotá'!X74</f>
        <v>46.006747186652966</v>
      </c>
      <c r="F32" s="50">
        <f>+'[3]Resumen Bogotá'!Y74</f>
        <v>46.45816033970209</v>
      </c>
      <c r="G32" s="34">
        <f>+'[3]Resumen Bogotá'!Z74</f>
        <v>48.52264162043344</v>
      </c>
      <c r="H32" s="8"/>
      <c r="I32" s="79"/>
      <c r="J32" s="18"/>
    </row>
    <row r="33" spans="1:10">
      <c r="A33" s="16"/>
      <c r="B33" s="12"/>
      <c r="C33" s="4"/>
      <c r="D33" s="4"/>
      <c r="E33" s="4"/>
      <c r="F33" s="4"/>
      <c r="G33" s="24"/>
      <c r="H33" s="24"/>
      <c r="I33" s="24"/>
      <c r="J33" s="18"/>
    </row>
    <row r="34" spans="1:10">
      <c r="A34" s="16"/>
      <c r="B34" s="11"/>
      <c r="C34" s="4"/>
      <c r="D34" s="4"/>
      <c r="E34" s="4"/>
      <c r="F34" s="5"/>
      <c r="G34" s="8"/>
      <c r="H34" s="8"/>
      <c r="I34" s="8"/>
      <c r="J34" s="18"/>
    </row>
    <row r="35" spans="1:10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0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0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0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>
      <c r="A44" s="16"/>
      <c r="B44" s="67" t="str">
        <f>+Índice!$B$49</f>
        <v>Fuente: Departamento Administrativo Nacional de Estadística, Gran Encuesta Integrada de Hogares (GEIH) Abril 2012.</v>
      </c>
      <c r="C44" s="5"/>
      <c r="D44" s="5"/>
      <c r="E44" s="5"/>
      <c r="F44" s="5"/>
      <c r="G44" s="6"/>
      <c r="H44" s="6"/>
      <c r="I44" s="6"/>
      <c r="J44" s="18"/>
    </row>
    <row r="45" spans="1:10">
      <c r="A45" s="16"/>
      <c r="B45" s="67" t="s">
        <v>66</v>
      </c>
      <c r="C45" s="5"/>
      <c r="D45" s="5"/>
      <c r="E45" s="5"/>
      <c r="F45" s="5"/>
      <c r="G45" s="6"/>
      <c r="H45" s="6"/>
      <c r="I45" s="6"/>
      <c r="J45" s="18"/>
    </row>
    <row r="46" spans="1:10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2"/>
    </row>
  </sheetData>
  <mergeCells count="8">
    <mergeCell ref="B7:I7"/>
    <mergeCell ref="B25:I25"/>
    <mergeCell ref="B26:I26"/>
    <mergeCell ref="C28:G28"/>
    <mergeCell ref="C10:F10"/>
    <mergeCell ref="G10:H10"/>
    <mergeCell ref="I10:I11"/>
    <mergeCell ref="B8:I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>
  <sheetPr published="0" codeName="Hoja42">
    <tabColor rgb="FF53722D"/>
  </sheetPr>
  <dimension ref="A1:O47"/>
  <sheetViews>
    <sheetView zoomScaleNormal="100" zoomScaleSheetLayoutView="100" workbookViewId="0">
      <pane ySplit="11" topLeftCell="A24" activePane="bottomLeft" state="frozen"/>
      <selection activeCell="G19" sqref="G19"/>
      <selection pane="bottomLeft" activeCell="J17" sqref="J1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  <c r="M6" s="16"/>
    </row>
    <row r="7" spans="1:15">
      <c r="A7" s="16"/>
      <c r="B7" s="161"/>
      <c r="C7" s="169" t="s">
        <v>131</v>
      </c>
      <c r="D7" s="169"/>
      <c r="E7" s="169"/>
      <c r="F7" s="169"/>
      <c r="G7" s="169"/>
      <c r="H7" s="169"/>
      <c r="I7" s="169"/>
      <c r="J7" s="169"/>
      <c r="K7" s="169"/>
      <c r="L7" s="18"/>
      <c r="M7" s="16"/>
    </row>
    <row r="8" spans="1:15">
      <c r="A8" s="16"/>
      <c r="B8" s="161"/>
      <c r="C8" s="167" t="s">
        <v>172</v>
      </c>
      <c r="D8" s="167"/>
      <c r="E8" s="167"/>
      <c r="F8" s="167"/>
      <c r="G8" s="167"/>
      <c r="H8" s="167"/>
      <c r="I8" s="167"/>
      <c r="J8" s="167"/>
      <c r="K8" s="167"/>
      <c r="L8" s="18"/>
      <c r="M8" s="16"/>
    </row>
    <row r="9" spans="1:15">
      <c r="A9" s="61"/>
      <c r="B9" s="10"/>
      <c r="C9" s="58"/>
      <c r="D9" s="58"/>
      <c r="E9" s="58"/>
      <c r="F9" s="58"/>
      <c r="G9" s="58"/>
      <c r="H9" s="10"/>
      <c r="I9" s="10"/>
      <c r="J9" s="10"/>
      <c r="K9" s="10"/>
      <c r="L9" s="18"/>
      <c r="M9" s="16"/>
    </row>
    <row r="10" spans="1:15" ht="15.75" customHeight="1">
      <c r="A10" s="61"/>
      <c r="B10" s="11"/>
      <c r="C10" s="168" t="s">
        <v>1</v>
      </c>
      <c r="D10" s="168"/>
      <c r="E10" s="168"/>
      <c r="F10" s="168"/>
      <c r="G10" s="168"/>
      <c r="H10" s="170" t="s">
        <v>163</v>
      </c>
      <c r="I10" s="170" t="s">
        <v>110</v>
      </c>
      <c r="J10" s="170" t="s">
        <v>164</v>
      </c>
      <c r="K10" s="170" t="s">
        <v>109</v>
      </c>
      <c r="L10" s="18"/>
      <c r="M10" s="16"/>
    </row>
    <row r="11" spans="1:15">
      <c r="A11" s="61"/>
      <c r="B11" s="11"/>
      <c r="C11" s="156">
        <f>+'Población total'!C11</f>
        <v>2008</v>
      </c>
      <c r="D11" s="156">
        <f>+'Población total'!D11</f>
        <v>2009</v>
      </c>
      <c r="E11" s="156">
        <f>+'Población total'!E11</f>
        <v>2010</v>
      </c>
      <c r="F11" s="156">
        <f>+'Población total'!F11</f>
        <v>2011</v>
      </c>
      <c r="G11" s="156">
        <f>+'Población total'!G11</f>
        <v>2012</v>
      </c>
      <c r="H11" s="170"/>
      <c r="I11" s="170"/>
      <c r="J11" s="170"/>
      <c r="K11" s="170"/>
      <c r="L11" s="18"/>
      <c r="M11" s="16"/>
      <c r="O11" s="76"/>
    </row>
    <row r="12" spans="1:15" ht="12" customHeight="1">
      <c r="A12" s="61"/>
      <c r="B12" s="11"/>
      <c r="C12" s="58"/>
      <c r="D12" s="58"/>
      <c r="E12" s="58"/>
      <c r="F12" s="58"/>
      <c r="G12" s="58"/>
      <c r="H12" s="58"/>
      <c r="I12" s="58"/>
      <c r="J12" s="58"/>
      <c r="K12" s="58"/>
      <c r="L12" s="18"/>
      <c r="M12" s="16"/>
    </row>
    <row r="13" spans="1:15">
      <c r="A13" s="61"/>
      <c r="B13" s="12" t="str">
        <f>+'[4]Población Bogotá'!J806</f>
        <v>Colombia</v>
      </c>
      <c r="C13" s="26">
        <f>+'[4]Población Bogotá'!K806</f>
        <v>7058.708333333333</v>
      </c>
      <c r="D13" s="26">
        <f>+'[4]Población Bogotá'!L806</f>
        <v>6999.7966666666671</v>
      </c>
      <c r="E13" s="26">
        <f>+'[4]Población Bogotá'!M806</f>
        <v>7215.1619999999994</v>
      </c>
      <c r="F13" s="26">
        <f>+'[4]Población Bogotá'!N806</f>
        <v>7383.8373333333329</v>
      </c>
      <c r="G13" s="26">
        <f>+'[4]Población Bogotá'!O806</f>
        <v>7827.9176666666663</v>
      </c>
      <c r="H13" s="28">
        <f t="shared" ref="H13" si="0">IF(OR(OR(G13=0,F13=0),G13=""),"",(G13/F13-1)*100)</f>
        <v>6.0142215122832354</v>
      </c>
      <c r="I13" s="27">
        <f>IF(OR(OR(G13=0,F13=0),F13=""),"",(F13/E13-1)*100)</f>
        <v>2.3377899669242863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  <c r="M13" s="16"/>
    </row>
    <row r="14" spans="1:15">
      <c r="A14" s="61"/>
      <c r="B14" s="11" t="s">
        <v>3</v>
      </c>
      <c r="C14" s="25">
        <f>C13-SUM(C15:C27)</f>
        <v>2643.2690000000011</v>
      </c>
      <c r="D14" s="25">
        <f t="shared" ref="D14:G14" si="3">D13-SUM(D15:D27)</f>
        <v>2646.4026666666678</v>
      </c>
      <c r="E14" s="25">
        <f t="shared" si="3"/>
        <v>2743.8680000000004</v>
      </c>
      <c r="F14" s="25">
        <f t="shared" si="3"/>
        <v>2729.869333333334</v>
      </c>
      <c r="G14" s="26">
        <f t="shared" si="3"/>
        <v>2906.0203333333311</v>
      </c>
      <c r="H14" s="52">
        <f t="shared" ref="H14:H27" si="4">IF(OR(OR(G14=0,F14=0),G14=""),"",(G14/F14-1)*100)</f>
        <v>6.4527264308620325</v>
      </c>
      <c r="I14" s="51">
        <f t="shared" ref="I14:I27" si="5">IF(OR(OR(G14=0,F14=0),F14=""),"",(F14/E14-1)*100)</f>
        <v>-0.51018003295589809</v>
      </c>
      <c r="J14" s="52">
        <f t="shared" ref="J14:J27" si="6">IF(G14=0,"",G14/$G$13*100)</f>
        <v>37.123797886990182</v>
      </c>
      <c r="K14" s="51">
        <f t="shared" ref="K14:K27" si="7">IF(F14=0,"",F14/$F$13*100)</f>
        <v>36.970875848113678</v>
      </c>
      <c r="L14" s="18"/>
      <c r="M14" s="16"/>
    </row>
    <row r="15" spans="1:15">
      <c r="A15" s="61"/>
      <c r="B15" s="12" t="str">
        <f>+'[4]Población Bogotá'!J807</f>
        <v>Bogotá</v>
      </c>
      <c r="C15" s="99">
        <f>+'[4]Población Bogotá'!K807</f>
        <v>1971.2743333333333</v>
      </c>
      <c r="D15" s="99">
        <f>+'[4]Población Bogotá'!L807</f>
        <v>1879.4383333333333</v>
      </c>
      <c r="E15" s="99">
        <f>+'[4]Población Bogotá'!M807</f>
        <v>1891.8273333333332</v>
      </c>
      <c r="F15" s="99">
        <f>+'[4]Población Bogotá'!N807</f>
        <v>1985.0636666666667</v>
      </c>
      <c r="G15" s="99">
        <f>+'[4]Población Bogotá'!O807</f>
        <v>2104.7876666666666</v>
      </c>
      <c r="H15" s="48">
        <f t="shared" si="4"/>
        <v>6.0312423228742862</v>
      </c>
      <c r="I15" s="34">
        <f t="shared" si="5"/>
        <v>4.9283743653843137</v>
      </c>
      <c r="J15" s="48">
        <f t="shared" si="6"/>
        <v>26.888219272277308</v>
      </c>
      <c r="K15" s="34">
        <f t="shared" si="7"/>
        <v>26.883903004002619</v>
      </c>
      <c r="L15" s="18"/>
      <c r="M15" s="16"/>
      <c r="O15" s="56"/>
    </row>
    <row r="16" spans="1:15">
      <c r="A16" s="61"/>
      <c r="B16" s="11" t="str">
        <f>+'[4]Población Bogotá'!J808</f>
        <v>Medellín</v>
      </c>
      <c r="C16" s="53">
        <f>+'[4]Población Bogotá'!K808</f>
        <v>776.34766666666656</v>
      </c>
      <c r="D16" s="53">
        <f>+'[4]Población Bogotá'!L808</f>
        <v>766.18166666666673</v>
      </c>
      <c r="E16" s="53">
        <f>+'[4]Población Bogotá'!M808</f>
        <v>829.721</v>
      </c>
      <c r="F16" s="53">
        <f>+'[4]Población Bogotá'!N808</f>
        <v>888.26933333333329</v>
      </c>
      <c r="G16" s="54">
        <f>+'[4]Población Bogotá'!O808</f>
        <v>962.48933333333321</v>
      </c>
      <c r="H16" s="52">
        <f t="shared" si="4"/>
        <v>8.3555738349629713</v>
      </c>
      <c r="I16" s="51">
        <f t="shared" si="5"/>
        <v>7.0563880308360583</v>
      </c>
      <c r="J16" s="52">
        <f t="shared" si="6"/>
        <v>12.295598578302199</v>
      </c>
      <c r="K16" s="51">
        <f t="shared" si="7"/>
        <v>12.029914707402366</v>
      </c>
      <c r="L16" s="18"/>
      <c r="M16" s="16"/>
      <c r="N16" s="23" t="s">
        <v>2</v>
      </c>
      <c r="O16" s="32">
        <f>J15</f>
        <v>26.888219272277308</v>
      </c>
    </row>
    <row r="17" spans="1:15">
      <c r="A17" s="61"/>
      <c r="B17" s="11" t="str">
        <f>+'[4]Población Bogotá'!J809</f>
        <v>Cali</v>
      </c>
      <c r="C17" s="53">
        <f>+'[4]Población Bogotá'!K809</f>
        <v>499.42066666666665</v>
      </c>
      <c r="D17" s="53">
        <f>+'[4]Población Bogotá'!L809</f>
        <v>495.07466666666664</v>
      </c>
      <c r="E17" s="53">
        <f>+'[4]Población Bogotá'!M809</f>
        <v>499.15333333333331</v>
      </c>
      <c r="F17" s="53">
        <f>+'[4]Población Bogotá'!N809</f>
        <v>494.6686666666667</v>
      </c>
      <c r="G17" s="54">
        <f>+'[4]Población Bogotá'!O809</f>
        <v>501.58533333333332</v>
      </c>
      <c r="H17" s="28">
        <f t="shared" si="4"/>
        <v>1.3982423251657883</v>
      </c>
      <c r="I17" s="27">
        <f t="shared" si="5"/>
        <v>-0.89845471665351839</v>
      </c>
      <c r="J17" s="28">
        <f t="shared" si="6"/>
        <v>6.4076470230290701</v>
      </c>
      <c r="K17" s="27">
        <f t="shared" si="7"/>
        <v>6.6993440447767183</v>
      </c>
      <c r="L17" s="18"/>
      <c r="M17" s="16"/>
      <c r="N17" s="23" t="s">
        <v>12</v>
      </c>
      <c r="O17" s="32">
        <f>100-O16</f>
        <v>73.111780727722689</v>
      </c>
    </row>
    <row r="18" spans="1:15">
      <c r="A18" s="61"/>
      <c r="B18" s="11" t="str">
        <f>+'[4]Población Bogotá'!J810</f>
        <v>Barranquilla</v>
      </c>
      <c r="C18" s="53">
        <f>+'[4]Población Bogotá'!K810</f>
        <v>254.78133333333335</v>
      </c>
      <c r="D18" s="53">
        <f>+'[4]Población Bogotá'!L810</f>
        <v>278.62433333333331</v>
      </c>
      <c r="E18" s="53">
        <f>+'[4]Población Bogotá'!M810</f>
        <v>283.87433333333331</v>
      </c>
      <c r="F18" s="53">
        <f>+'[4]Población Bogotá'!N810</f>
        <v>299.09066666666666</v>
      </c>
      <c r="G18" s="54">
        <f>+'[4]Población Bogotá'!O810</f>
        <v>321.76</v>
      </c>
      <c r="H18" s="28">
        <f t="shared" si="4"/>
        <v>7.5794185040879425</v>
      </c>
      <c r="I18" s="27">
        <f t="shared" si="5"/>
        <v>5.3602356911450322</v>
      </c>
      <c r="J18" s="28">
        <f t="shared" si="6"/>
        <v>4.1104162524618619</v>
      </c>
      <c r="K18" s="27">
        <f t="shared" si="7"/>
        <v>4.0506128881856913</v>
      </c>
      <c r="L18" s="18"/>
      <c r="M18" s="16"/>
    </row>
    <row r="19" spans="1:15">
      <c r="A19" s="61"/>
      <c r="B19" s="11" t="str">
        <f>+'[4]Población Bogotá'!J811</f>
        <v>Bucaramanga</v>
      </c>
      <c r="C19" s="53">
        <f>+'[4]Población Bogotá'!K811</f>
        <v>192.10433333333333</v>
      </c>
      <c r="D19" s="53">
        <f>+'[4]Población Bogotá'!L811</f>
        <v>206.94366666666667</v>
      </c>
      <c r="E19" s="53">
        <f>+'[4]Población Bogotá'!M811</f>
        <v>213.39099999999999</v>
      </c>
      <c r="F19" s="53">
        <f>+'[4]Población Bogotá'!N811</f>
        <v>206.00899999999999</v>
      </c>
      <c r="G19" s="54">
        <f>+'[4]Población Bogotá'!O811</f>
        <v>224.68766666666664</v>
      </c>
      <c r="H19" s="28">
        <f t="shared" si="4"/>
        <v>9.0669177883814012</v>
      </c>
      <c r="I19" s="27">
        <f t="shared" si="5"/>
        <v>-3.4593773870500666</v>
      </c>
      <c r="J19" s="28">
        <f t="shared" si="6"/>
        <v>2.8703376330009944</v>
      </c>
      <c r="K19" s="27">
        <f t="shared" si="7"/>
        <v>2.7899991657454355</v>
      </c>
      <c r="L19" s="18"/>
      <c r="M19" s="16"/>
    </row>
    <row r="20" spans="1:15">
      <c r="A20" s="61"/>
      <c r="B20" s="11" t="str">
        <f>+'[4]Población Bogotá'!J812</f>
        <v>Cartagena</v>
      </c>
      <c r="C20" s="53">
        <f>+'[4]Población Bogotá'!K812</f>
        <v>129.27600000000001</v>
      </c>
      <c r="D20" s="53">
        <f>+'[4]Población Bogotá'!L812</f>
        <v>126.46233333333335</v>
      </c>
      <c r="E20" s="53">
        <f>+'[4]Población Bogotá'!M812</f>
        <v>140.16466666666668</v>
      </c>
      <c r="F20" s="53">
        <f>+'[4]Población Bogotá'!N812</f>
        <v>141.34300000000002</v>
      </c>
      <c r="G20" s="54">
        <f>+'[4]Población Bogotá'!O812</f>
        <v>142.27266666666668</v>
      </c>
      <c r="H20" s="28">
        <f t="shared" si="4"/>
        <v>0.65773803206856662</v>
      </c>
      <c r="I20" s="27">
        <f t="shared" si="5"/>
        <v>0.84067786936319333</v>
      </c>
      <c r="J20" s="28">
        <f t="shared" si="6"/>
        <v>1.817503360727734</v>
      </c>
      <c r="K20" s="27">
        <f t="shared" si="7"/>
        <v>1.914221476168309</v>
      </c>
      <c r="L20" s="18"/>
      <c r="M20" s="16"/>
    </row>
    <row r="21" spans="1:15">
      <c r="A21" s="61"/>
      <c r="B21" s="11" t="str">
        <f>+'[4]Población Bogotá'!J813</f>
        <v>Pereira</v>
      </c>
      <c r="C21" s="53">
        <f>+'[4]Población Bogotá'!K813</f>
        <v>129.66033333333334</v>
      </c>
      <c r="D21" s="53">
        <f>+'[4]Población Bogotá'!L813</f>
        <v>122.75133333333333</v>
      </c>
      <c r="E21" s="53">
        <f>+'[4]Población Bogotá'!M813</f>
        <v>120.14933333333335</v>
      </c>
      <c r="F21" s="53">
        <f>+'[4]Población Bogotá'!N813</f>
        <v>136.06299999999999</v>
      </c>
      <c r="G21" s="54">
        <f>+'[4]Población Bogotá'!O813</f>
        <v>137.74933333333331</v>
      </c>
      <c r="H21" s="28">
        <f t="shared" si="4"/>
        <v>1.2393768572891428</v>
      </c>
      <c r="I21" s="27">
        <f t="shared" si="5"/>
        <v>13.244906338778396</v>
      </c>
      <c r="J21" s="28">
        <f t="shared" si="6"/>
        <v>1.7597187297958721</v>
      </c>
      <c r="K21" s="27">
        <f t="shared" si="7"/>
        <v>1.8427139420550613</v>
      </c>
      <c r="L21" s="18"/>
      <c r="M21" s="16"/>
    </row>
    <row r="22" spans="1:15">
      <c r="A22" s="61"/>
      <c r="B22" s="11" t="str">
        <f>+'[4]Población Bogotá'!J814</f>
        <v>Cúcuta</v>
      </c>
      <c r="C22" s="53">
        <f>+'[4]Población Bogotá'!K814</f>
        <v>92.532666666666671</v>
      </c>
      <c r="D22" s="53">
        <f>+'[4]Población Bogotá'!L814</f>
        <v>124.01733333333335</v>
      </c>
      <c r="E22" s="53">
        <f>+'[4]Población Bogotá'!M814</f>
        <v>124.991</v>
      </c>
      <c r="F22" s="53">
        <f>+'[4]Población Bogotá'!N814</f>
        <v>113.53566666666666</v>
      </c>
      <c r="G22" s="54">
        <f>+'[4]Población Bogotá'!O814</f>
        <v>109.32199999999999</v>
      </c>
      <c r="H22" s="28">
        <f t="shared" si="4"/>
        <v>-3.7113153869415494</v>
      </c>
      <c r="I22" s="27">
        <f t="shared" si="5"/>
        <v>-9.1649265413776497</v>
      </c>
      <c r="J22" s="28">
        <f t="shared" si="6"/>
        <v>1.3965655319232833</v>
      </c>
      <c r="K22" s="27">
        <f t="shared" si="7"/>
        <v>1.5376241585675956</v>
      </c>
      <c r="L22" s="18"/>
      <c r="M22" s="16"/>
    </row>
    <row r="23" spans="1:15">
      <c r="A23" s="61"/>
      <c r="B23" s="11" t="str">
        <f>+'[4]Población Bogotá'!J815</f>
        <v>Ibagué</v>
      </c>
      <c r="C23" s="53">
        <f>+'[4]Población Bogotá'!K815</f>
        <v>96.546999999999997</v>
      </c>
      <c r="D23" s="53">
        <f>+'[4]Población Bogotá'!L815</f>
        <v>90.978999999999985</v>
      </c>
      <c r="E23" s="53">
        <f>+'[4]Población Bogotá'!M815</f>
        <v>90.739666666666665</v>
      </c>
      <c r="F23" s="53">
        <f>+'[4]Población Bogotá'!N815</f>
        <v>100.35966666666667</v>
      </c>
      <c r="G23" s="54">
        <f>+'[4]Población Bogotá'!O815</f>
        <v>104.54133333333334</v>
      </c>
      <c r="H23" s="28">
        <f t="shared" si="4"/>
        <v>4.1666805057808842</v>
      </c>
      <c r="I23" s="27">
        <f t="shared" si="5"/>
        <v>10.601758143259655</v>
      </c>
      <c r="J23" s="28">
        <f t="shared" si="6"/>
        <v>1.3354935218403978</v>
      </c>
      <c r="K23" s="27">
        <f t="shared" si="7"/>
        <v>1.3591803575304477</v>
      </c>
      <c r="L23" s="18"/>
      <c r="M23" s="16"/>
    </row>
    <row r="24" spans="1:15">
      <c r="A24" s="61"/>
      <c r="B24" s="11" t="str">
        <f>+'[4]Población Bogotá'!J816</f>
        <v>Manizales</v>
      </c>
      <c r="C24" s="53">
        <f>+'[4]Población Bogotá'!K816</f>
        <v>92.98633333333332</v>
      </c>
      <c r="D24" s="53">
        <f>+'[4]Población Bogotá'!L816</f>
        <v>88.102000000000004</v>
      </c>
      <c r="E24" s="53">
        <f>+'[4]Población Bogotá'!M816</f>
        <v>93.138000000000005</v>
      </c>
      <c r="F24" s="53">
        <f>+'[4]Población Bogotá'!N816</f>
        <v>94.467333333333329</v>
      </c>
      <c r="G24" s="54">
        <f>+'[4]Población Bogotá'!O816</f>
        <v>102.471</v>
      </c>
      <c r="H24" s="28">
        <f t="shared" si="4"/>
        <v>8.4724172729903291</v>
      </c>
      <c r="I24" s="27">
        <f t="shared" si="5"/>
        <v>1.4272727923439588</v>
      </c>
      <c r="J24" s="28">
        <f t="shared" si="6"/>
        <v>1.3090454494219899</v>
      </c>
      <c r="K24" s="27">
        <f t="shared" si="7"/>
        <v>1.2793799357804561</v>
      </c>
      <c r="L24" s="18"/>
      <c r="M24" s="16"/>
    </row>
    <row r="25" spans="1:15">
      <c r="A25" s="61"/>
      <c r="B25" s="11" t="str">
        <f>+'[4]Población Bogotá'!J817</f>
        <v>Villavicencio</v>
      </c>
      <c r="C25" s="53">
        <f>+'[4]Población Bogotá'!K817</f>
        <v>72.479333333333329</v>
      </c>
      <c r="D25" s="53">
        <f>+'[4]Población Bogotá'!L817</f>
        <v>69.863666666666674</v>
      </c>
      <c r="E25" s="53">
        <f>+'[4]Población Bogotá'!M817</f>
        <v>74.164333333333346</v>
      </c>
      <c r="F25" s="53">
        <f>+'[4]Población Bogotá'!N817</f>
        <v>76.814999999999998</v>
      </c>
      <c r="G25" s="54">
        <f>+'[4]Población Bogotá'!O817</f>
        <v>85.206666666666663</v>
      </c>
      <c r="H25" s="28">
        <f t="shared" si="4"/>
        <v>10.924515611100261</v>
      </c>
      <c r="I25" s="27">
        <f t="shared" si="5"/>
        <v>3.5740450261356305</v>
      </c>
      <c r="J25" s="28">
        <f t="shared" si="6"/>
        <v>1.0884972261460935</v>
      </c>
      <c r="K25" s="27">
        <f t="shared" si="7"/>
        <v>1.0403127335055051</v>
      </c>
      <c r="L25" s="18"/>
      <c r="M25" s="16"/>
    </row>
    <row r="26" spans="1:15">
      <c r="A26" s="61"/>
      <c r="B26" s="11" t="str">
        <f>+'[4]Población Bogotá'!J818</f>
        <v>Pasto</v>
      </c>
      <c r="C26" s="53">
        <f>+'[4]Población Bogotá'!K818</f>
        <v>59.288333333333341</v>
      </c>
      <c r="D26" s="53">
        <f>+'[4]Población Bogotá'!L818</f>
        <v>58.197666666666663</v>
      </c>
      <c r="E26" s="53">
        <f>+'[4]Población Bogotá'!M818</f>
        <v>61.930999999999997</v>
      </c>
      <c r="F26" s="53">
        <f>+'[4]Población Bogotá'!N818</f>
        <v>67.156999999999996</v>
      </c>
      <c r="G26" s="54">
        <f>+'[4]Población Bogotá'!O818</f>
        <v>69.983666666666679</v>
      </c>
      <c r="H26" s="28">
        <f t="shared" si="4"/>
        <v>4.2090424924679182</v>
      </c>
      <c r="I26" s="27">
        <f t="shared" si="5"/>
        <v>8.4384234066945396</v>
      </c>
      <c r="J26" s="28">
        <f t="shared" si="6"/>
        <v>0.89402660639464249</v>
      </c>
      <c r="K26" s="27">
        <f t="shared" si="7"/>
        <v>0.90951353569002424</v>
      </c>
      <c r="L26" s="18"/>
      <c r="M26" s="16"/>
    </row>
    <row r="27" spans="1:15">
      <c r="A27" s="61"/>
      <c r="B27" s="11" t="str">
        <f>+'[4]Población Bogotá'!J819</f>
        <v>Montería</v>
      </c>
      <c r="C27" s="53">
        <f>+'[4]Población Bogotá'!K819</f>
        <v>48.740999999999993</v>
      </c>
      <c r="D27" s="53">
        <f>+'[4]Población Bogotá'!L819</f>
        <v>46.757999999999996</v>
      </c>
      <c r="E27" s="53">
        <f>+'[4]Población Bogotá'!M819</f>
        <v>48.048999999999999</v>
      </c>
      <c r="F27" s="53">
        <f>+'[4]Población Bogotá'!N819</f>
        <v>51.126000000000005</v>
      </c>
      <c r="G27" s="54">
        <f>+'[4]Población Bogotá'!O819</f>
        <v>55.040666666666667</v>
      </c>
      <c r="H27" s="28">
        <f t="shared" si="4"/>
        <v>7.65689994653731</v>
      </c>
      <c r="I27" s="27">
        <f t="shared" si="5"/>
        <v>6.4038793731399313</v>
      </c>
      <c r="J27" s="28">
        <f t="shared" si="6"/>
        <v>0.7031329276883469</v>
      </c>
      <c r="K27" s="27">
        <f t="shared" si="7"/>
        <v>0.69240420247611101</v>
      </c>
      <c r="L27" s="18"/>
      <c r="M27" s="16"/>
    </row>
    <row r="28" spans="1:15" ht="14.25" customHeight="1">
      <c r="A28" s="61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16"/>
    </row>
    <row r="29" spans="1:15">
      <c r="A29" s="61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16"/>
      <c r="N29" s="23" t="str">
        <f>IF(G29="","",1)</f>
        <v/>
      </c>
    </row>
    <row r="30" spans="1:15">
      <c r="A30" s="61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3" t="str">
        <f>IF(G30="","",1)</f>
        <v/>
      </c>
    </row>
    <row r="31" spans="1:15">
      <c r="A31" s="61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3" t="str">
        <f>IF(G31="","",1)</f>
        <v/>
      </c>
    </row>
    <row r="32" spans="1:15">
      <c r="A32" s="61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3" t="str">
        <f>IF(G32="","",1)</f>
        <v/>
      </c>
    </row>
    <row r="33" spans="1:14">
      <c r="A33" s="61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  <c r="N33" s="23" t="str">
        <f>IF(G33="","",1)</f>
        <v/>
      </c>
    </row>
    <row r="34" spans="1:14">
      <c r="A34" s="61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</row>
    <row r="35" spans="1:14">
      <c r="A35" s="61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3" t="str">
        <f>IF(G35="","",1)</f>
        <v/>
      </c>
    </row>
    <row r="36" spans="1:14">
      <c r="A36" s="61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3" t="str">
        <f>IF(G36="","",1)</f>
        <v/>
      </c>
    </row>
    <row r="37" spans="1:14">
      <c r="A37" s="61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3" t="str">
        <f>IF(G37="","",1)</f>
        <v/>
      </c>
    </row>
    <row r="38" spans="1:14">
      <c r="A38" s="61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  <c r="N38" s="23" t="str">
        <f>IF(G38="","",1)</f>
        <v/>
      </c>
    </row>
    <row r="39" spans="1:14">
      <c r="A39" s="61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>
      <c r="A40" s="61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</row>
    <row r="41" spans="1:14">
      <c r="A41" s="61"/>
      <c r="C41" s="5"/>
      <c r="D41" s="5"/>
      <c r="E41" s="5"/>
      <c r="F41" s="5"/>
      <c r="G41" s="5"/>
      <c r="H41" s="6"/>
      <c r="I41" s="6"/>
      <c r="J41" s="6"/>
      <c r="K41" s="6"/>
      <c r="L41" s="18"/>
      <c r="M41" s="16"/>
    </row>
    <row r="42" spans="1:14">
      <c r="A42" s="61"/>
      <c r="B42" s="67" t="str">
        <f>+Índice!$B$49</f>
        <v>Fuente: Departamento Administrativo Nacional de Estadística, Gran Encuesta Integrada de Hogares (GEIH) Abril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>
      <c r="A43" s="61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>
      <c r="A44" s="61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>
      <c r="A45" s="61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16"/>
    </row>
    <row r="46" spans="1:14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16"/>
    </row>
    <row r="47" spans="1:14">
      <c r="A47" s="91"/>
      <c r="B47" s="91"/>
      <c r="C47" s="91"/>
      <c r="D47" s="91"/>
      <c r="E47" s="91"/>
      <c r="F47" s="91"/>
      <c r="G47" s="91"/>
      <c r="H47" s="91"/>
      <c r="I47" s="91"/>
      <c r="J47" s="91"/>
      <c r="K47" s="91"/>
      <c r="L47" s="9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>
  <sheetPr published="0" codeName="Hoja43">
    <tabColor rgb="FF53722D"/>
  </sheetPr>
  <dimension ref="A1:O53"/>
  <sheetViews>
    <sheetView zoomScaleNormal="100" zoomScaleSheetLayoutView="100" workbookViewId="0">
      <pane ySplit="11" topLeftCell="A30" activePane="bottomLeft" state="frozen"/>
      <selection activeCell="G19" sqref="G19"/>
      <selection pane="bottomLeft" activeCell="C8" sqref="C8:K8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69" t="s">
        <v>132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61"/>
      <c r="C8" s="167" t="s">
        <v>172</v>
      </c>
      <c r="D8" s="167"/>
      <c r="E8" s="167"/>
      <c r="F8" s="167"/>
      <c r="G8" s="167"/>
      <c r="H8" s="167"/>
      <c r="I8" s="167"/>
      <c r="J8" s="167"/>
      <c r="K8" s="167"/>
      <c r="L8" s="18"/>
    </row>
    <row r="9" spans="1:15">
      <c r="A9" s="16"/>
      <c r="B9" s="10"/>
      <c r="C9" s="68"/>
      <c r="D9" s="68"/>
      <c r="E9" s="68"/>
      <c r="F9" s="68"/>
      <c r="G9" s="68"/>
      <c r="H9" s="10"/>
      <c r="I9" s="10"/>
      <c r="J9" s="10"/>
      <c r="K9" s="10"/>
      <c r="L9" s="18"/>
    </row>
    <row r="10" spans="1:15" ht="15.75" customHeight="1">
      <c r="A10" s="16"/>
      <c r="B10" s="11"/>
      <c r="C10" s="168" t="s">
        <v>1</v>
      </c>
      <c r="D10" s="168"/>
      <c r="E10" s="168"/>
      <c r="F10" s="168"/>
      <c r="G10" s="168"/>
      <c r="H10" s="170" t="s">
        <v>163</v>
      </c>
      <c r="I10" s="170" t="s">
        <v>110</v>
      </c>
      <c r="J10" s="170" t="s">
        <v>164</v>
      </c>
      <c r="K10" s="170" t="s">
        <v>109</v>
      </c>
      <c r="L10" s="18"/>
    </row>
    <row r="11" spans="1:15">
      <c r="A11" s="16"/>
      <c r="B11" s="11"/>
      <c r="C11" s="156">
        <f>+'Población total'!C11</f>
        <v>2008</v>
      </c>
      <c r="D11" s="156">
        <f>+'Población total'!D11</f>
        <v>2009</v>
      </c>
      <c r="E11" s="156">
        <f>+'Población total'!E11</f>
        <v>2010</v>
      </c>
      <c r="F11" s="156">
        <f>+'Población total'!F11</f>
        <v>2011</v>
      </c>
      <c r="G11" s="156">
        <f>+'Población total'!G11</f>
        <v>2012</v>
      </c>
      <c r="H11" s="170"/>
      <c r="I11" s="170"/>
      <c r="J11" s="170"/>
      <c r="K11" s="170"/>
      <c r="L11" s="18"/>
      <c r="O11" s="76"/>
    </row>
    <row r="12" spans="1:15" ht="12" customHeight="1">
      <c r="A12" s="16"/>
      <c r="B12" s="11"/>
      <c r="C12" s="68"/>
      <c r="D12" s="68"/>
      <c r="E12" s="68"/>
      <c r="F12" s="68"/>
      <c r="G12" s="68"/>
      <c r="H12" s="68"/>
      <c r="I12" s="68"/>
      <c r="J12" s="68"/>
      <c r="K12" s="68"/>
      <c r="L12" s="18"/>
    </row>
    <row r="13" spans="1:15">
      <c r="A13" s="16"/>
      <c r="B13" s="12" t="str">
        <f>+'[4]Población Bogotá'!J838</f>
        <v>Colombia</v>
      </c>
      <c r="C13" s="26">
        <f>+'[4]Población Bogotá'!K838</f>
        <v>10198.100333333336</v>
      </c>
      <c r="D13" s="26">
        <f>+'[4]Población Bogotá'!L838</f>
        <v>10650.070000000002</v>
      </c>
      <c r="E13" s="26">
        <f>+'[4]Población Bogotá'!M838</f>
        <v>11409.723333333335</v>
      </c>
      <c r="F13" s="26">
        <f>+'[4]Población Bogotá'!N838</f>
        <v>11814.548000000003</v>
      </c>
      <c r="G13" s="26">
        <f>+'[4]Población Bogotá'!O838</f>
        <v>12360.396666666666</v>
      </c>
      <c r="H13" s="28">
        <f t="shared" ref="H13" si="0">IF(OR(OR(G13=0,F13=0),G13=""),"",(G13/F13-1)*100)</f>
        <v>4.6201400736334719</v>
      </c>
      <c r="I13" s="27">
        <f>IF(OR(OR(G13=0,F13=0),F13=""),"",(F13/E13-1)*100)</f>
        <v>3.5480673355503534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3</v>
      </c>
      <c r="C14" s="25">
        <f>C13-SUM(C15:C38)</f>
        <v>6162.7816666666677</v>
      </c>
      <c r="D14" s="25">
        <f>D13-SUM(D15:D38)</f>
        <v>6440.3546666666689</v>
      </c>
      <c r="E14" s="25">
        <f>E13-SUM(E15:E38)</f>
        <v>6924.5296666666682</v>
      </c>
      <c r="F14" s="25">
        <f>F13-SUM(F15:F38)</f>
        <v>6214.5220000000027</v>
      </c>
      <c r="G14" s="26">
        <f>G13-SUM(G15:G38)</f>
        <v>6551.3269999999993</v>
      </c>
      <c r="H14" s="52">
        <f t="shared" ref="H14:H16" si="3">IF(OR(OR(G14=0,F14=0),G14=""),"",(G14/F14-1)*100)</f>
        <v>5.4196445036319263</v>
      </c>
      <c r="I14" s="51">
        <f t="shared" ref="I14:I16" si="4">IF(OR(OR(G14=0,F14=0),F14=""),"",(F14/E14-1)*100)</f>
        <v>-10.253514691178289</v>
      </c>
      <c r="J14" s="52">
        <f t="shared" ref="J14:J16" si="5">IF(G14=0,"",G14/$G$13*100)</f>
        <v>53.00256275486305</v>
      </c>
      <c r="K14" s="51">
        <f t="shared" ref="K14:K16" si="6">IF(F14=0,"",F14/$F$13*100)</f>
        <v>52.600590390762314</v>
      </c>
      <c r="L14" s="18"/>
    </row>
    <row r="15" spans="1:15">
      <c r="A15" s="16"/>
      <c r="B15" s="12" t="str">
        <f>+'[4]Población Bogotá'!J839</f>
        <v>Bogotá</v>
      </c>
      <c r="C15" s="29">
        <f>+'[4]Población Bogotá'!K839</f>
        <v>1351.4113333333335</v>
      </c>
      <c r="D15" s="29">
        <f>+'[4]Población Bogotá'!L839</f>
        <v>1442.7146666666665</v>
      </c>
      <c r="E15" s="29">
        <f>+'[4]Población Bogotá'!M839</f>
        <v>1548.9476666666669</v>
      </c>
      <c r="F15" s="29">
        <f>+'[4]Población Bogotá'!N839</f>
        <v>1702.1849999999997</v>
      </c>
      <c r="G15" s="99">
        <f>+'[4]Población Bogotá'!O839</f>
        <v>1774.0630000000001</v>
      </c>
      <c r="H15" s="48">
        <f t="shared" si="3"/>
        <v>4.2226902481222961</v>
      </c>
      <c r="I15" s="34">
        <f t="shared" si="4"/>
        <v>9.8929961696575077</v>
      </c>
      <c r="J15" s="48">
        <f t="shared" si="5"/>
        <v>14.352799896659199</v>
      </c>
      <c r="K15" s="34">
        <f t="shared" si="6"/>
        <v>14.407533830325118</v>
      </c>
      <c r="L15" s="18"/>
    </row>
    <row r="16" spans="1:15">
      <c r="A16" s="16"/>
      <c r="B16" s="11" t="str">
        <f>+'[4]Población Bogotá'!J840</f>
        <v>Medellín</v>
      </c>
      <c r="C16" s="53">
        <f>+'[4]Población Bogotá'!K840</f>
        <v>612.49166666666679</v>
      </c>
      <c r="D16" s="53">
        <f>+'[4]Población Bogotá'!L840</f>
        <v>637.40199999999993</v>
      </c>
      <c r="E16" s="53">
        <f>+'[4]Población Bogotá'!M840</f>
        <v>666.58500000000026</v>
      </c>
      <c r="F16" s="53">
        <f>+'[4]Población Bogotá'!N840</f>
        <v>643.44899999999996</v>
      </c>
      <c r="G16" s="54">
        <f>+'[4]Población Bogotá'!O840</f>
        <v>662.01733333333323</v>
      </c>
      <c r="H16" s="52">
        <f t="shared" si="3"/>
        <v>2.8857505930280913</v>
      </c>
      <c r="I16" s="51">
        <f t="shared" si="4"/>
        <v>-3.4708251760841136</v>
      </c>
      <c r="J16" s="52">
        <f t="shared" si="5"/>
        <v>5.3559554048831757</v>
      </c>
      <c r="K16" s="51">
        <f t="shared" si="6"/>
        <v>5.4462430555955237</v>
      </c>
      <c r="L16" s="18"/>
      <c r="N16" s="23" t="s">
        <v>2</v>
      </c>
      <c r="O16" s="32">
        <f>J15</f>
        <v>14.352799896659199</v>
      </c>
    </row>
    <row r="17" spans="1:15">
      <c r="A17" s="16"/>
      <c r="B17" s="11" t="str">
        <f>+'[4]Población Bogotá'!J841</f>
        <v>Cali</v>
      </c>
      <c r="C17" s="53">
        <f>+'[4]Población Bogotá'!K841</f>
        <v>519.96633333333341</v>
      </c>
      <c r="D17" s="53">
        <f>+'[4]Población Bogotá'!L841</f>
        <v>540.03866666666681</v>
      </c>
      <c r="E17" s="53">
        <f>+'[4]Población Bogotá'!M841</f>
        <v>567.03533333333337</v>
      </c>
      <c r="F17" s="53">
        <f>+'[4]Población Bogotá'!N841</f>
        <v>503.40866666666659</v>
      </c>
      <c r="G17" s="54">
        <f>+'[4]Población Bogotá'!O841</f>
        <v>526.53100000000006</v>
      </c>
      <c r="H17" s="52">
        <f t="shared" ref="H17:H37" si="7">IF(OR(OR(G17=0,F17=0),G17=""),"",(G17/F17-1)*100)</f>
        <v>4.5931536074733437</v>
      </c>
      <c r="I17" s="51">
        <f t="shared" ref="I17:I35" si="8">IF(OR(OR(G17=0,F17=0),F17=""),"",(F17/E17-1)*100)</f>
        <v>-11.220935085761873</v>
      </c>
      <c r="J17" s="52">
        <f t="shared" ref="J17:J37" si="9">IF(G17=0,"",G17/$G$13*100)</f>
        <v>4.2598228374008498</v>
      </c>
      <c r="K17" s="51">
        <f t="shared" ref="K17:K38" si="10">IF(F17=0,"",F17/$F$13*100)</f>
        <v>4.2609219300363117</v>
      </c>
      <c r="L17" s="18"/>
      <c r="N17" s="23" t="s">
        <v>12</v>
      </c>
      <c r="O17" s="32">
        <f>100-O16</f>
        <v>85.647200103340793</v>
      </c>
    </row>
    <row r="18" spans="1:15">
      <c r="A18" s="16"/>
      <c r="B18" s="11" t="str">
        <f>+'[4]Población Bogotá'!J842</f>
        <v>Barranquilla</v>
      </c>
      <c r="C18" s="53">
        <f>+'[4]Población Bogotá'!K842</f>
        <v>379.96066666666673</v>
      </c>
      <c r="D18" s="53">
        <f>+'[4]Población Bogotá'!L842</f>
        <v>355.31400000000008</v>
      </c>
      <c r="E18" s="53">
        <f>+'[4]Población Bogotá'!M842</f>
        <v>423.32366666666667</v>
      </c>
      <c r="F18" s="53">
        <f>+'[4]Población Bogotá'!N842</f>
        <v>425.7713333333333</v>
      </c>
      <c r="G18" s="54">
        <f>+'[4]Población Bogotá'!O842</f>
        <v>424.38633333333325</v>
      </c>
      <c r="H18" s="52">
        <f t="shared" si="7"/>
        <v>-0.32529197988906411</v>
      </c>
      <c r="I18" s="51">
        <f t="shared" si="8"/>
        <v>0.57820217941983998</v>
      </c>
      <c r="J18" s="52">
        <f t="shared" si="9"/>
        <v>3.4334361977056291</v>
      </c>
      <c r="K18" s="51">
        <f t="shared" si="10"/>
        <v>3.6037885946490142</v>
      </c>
      <c r="L18" s="18"/>
    </row>
    <row r="19" spans="1:15">
      <c r="A19" s="16"/>
      <c r="B19" s="11" t="str">
        <f>+'[4]Población Bogotá'!J843</f>
        <v>Bucaramanga</v>
      </c>
      <c r="C19" s="53">
        <f>+'[4]Población Bogotá'!K843</f>
        <v>247.48066666666665</v>
      </c>
      <c r="D19" s="53">
        <f>+'[4]Población Bogotá'!L843</f>
        <v>274.56633333333332</v>
      </c>
      <c r="E19" s="53">
        <f>+'[4]Población Bogotá'!M843</f>
        <v>304.46566666666672</v>
      </c>
      <c r="F19" s="53">
        <f>+'[4]Población Bogotá'!N843</f>
        <v>305.33699999999999</v>
      </c>
      <c r="G19" s="54">
        <f>+'[4]Población Bogotá'!O843</f>
        <v>296.95499999999998</v>
      </c>
      <c r="H19" s="52">
        <f t="shared" si="7"/>
        <v>-2.7451635406125052</v>
      </c>
      <c r="I19" s="51">
        <f t="shared" si="8"/>
        <v>0.28618443020940187</v>
      </c>
      <c r="J19" s="52">
        <f t="shared" si="9"/>
        <v>2.402471441720182</v>
      </c>
      <c r="K19" s="51">
        <f t="shared" si="10"/>
        <v>2.5844154173312419</v>
      </c>
      <c r="L19" s="18"/>
    </row>
    <row r="20" spans="1:15">
      <c r="A20" s="16"/>
      <c r="B20" s="11" t="str">
        <f>+'[4]Población Bogotá'!J844</f>
        <v>Cartagena</v>
      </c>
      <c r="C20" s="53">
        <f>+'[4]Población Bogotá'!K844</f>
        <v>184.58433333333329</v>
      </c>
      <c r="D20" s="53">
        <f>+'[4]Población Bogotá'!L844</f>
        <v>209.45400000000001</v>
      </c>
      <c r="E20" s="53">
        <f>+'[4]Población Bogotá'!M844</f>
        <v>204.36566666666664</v>
      </c>
      <c r="F20" s="53">
        <f>+'[4]Población Bogotá'!N844</f>
        <v>216.46433333333334</v>
      </c>
      <c r="G20" s="54">
        <f>+'[4]Población Bogotá'!O844</f>
        <v>250.464</v>
      </c>
      <c r="H20" s="52">
        <f t="shared" si="7"/>
        <v>15.706821601095179</v>
      </c>
      <c r="I20" s="51">
        <f t="shared" si="8"/>
        <v>5.9201072587208969</v>
      </c>
      <c r="J20" s="52">
        <f t="shared" si="9"/>
        <v>2.0263427360340915</v>
      </c>
      <c r="K20" s="51">
        <f t="shared" si="10"/>
        <v>1.8321846365458356</v>
      </c>
      <c r="L20" s="18"/>
    </row>
    <row r="21" spans="1:15">
      <c r="A21" s="16"/>
      <c r="B21" s="11" t="str">
        <f>+'[4]Población Bogotá'!J845</f>
        <v>Cúcuta</v>
      </c>
      <c r="C21" s="53">
        <f>+'[4]Población Bogotá'!K845</f>
        <v>208.36466666666666</v>
      </c>
      <c r="D21" s="53">
        <f>+'[4]Población Bogotá'!L845</f>
        <v>186.78433333333334</v>
      </c>
      <c r="E21" s="53">
        <f>+'[4]Población Bogotá'!M845</f>
        <v>182.17533333333336</v>
      </c>
      <c r="F21" s="53">
        <f>+'[4]Población Bogotá'!N845</f>
        <v>205.73200000000003</v>
      </c>
      <c r="G21" s="54">
        <f>+'[4]Población Bogotá'!O845</f>
        <v>221.41433333333333</v>
      </c>
      <c r="H21" s="52">
        <f t="shared" si="7"/>
        <v>7.6227000823077207</v>
      </c>
      <c r="I21" s="51">
        <f t="shared" si="8"/>
        <v>12.930766331336475</v>
      </c>
      <c r="J21" s="52">
        <f t="shared" si="9"/>
        <v>1.7913206129576749</v>
      </c>
      <c r="K21" s="51">
        <f t="shared" si="10"/>
        <v>1.7413446540654791</v>
      </c>
      <c r="L21" s="18"/>
    </row>
    <row r="22" spans="1:15">
      <c r="A22" s="16"/>
      <c r="B22" s="11" t="str">
        <f>+'[4]Población Bogotá'!J846</f>
        <v>Santa Marta</v>
      </c>
      <c r="C22" s="53">
        <f>+'[4]Población Bogotá'!K846</f>
        <v>0</v>
      </c>
      <c r="D22" s="53">
        <f>+'[4]Población Bogotá'!L846</f>
        <v>0</v>
      </c>
      <c r="E22" s="53">
        <f>+'[4]Población Bogotá'!M846</f>
        <v>0</v>
      </c>
      <c r="F22" s="53">
        <f>+'[4]Población Bogotá'!N846</f>
        <v>169.90733333333333</v>
      </c>
      <c r="G22" s="54">
        <f>+'[4]Población Bogotá'!O846</f>
        <v>182.102</v>
      </c>
      <c r="H22" s="52">
        <f t="shared" si="7"/>
        <v>7.1772456358564218</v>
      </c>
      <c r="I22" s="51">
        <v>0</v>
      </c>
      <c r="J22" s="52">
        <f t="shared" si="9"/>
        <v>1.4732698707889367</v>
      </c>
      <c r="K22" s="51">
        <f t="shared" si="10"/>
        <v>1.4381196244945917</v>
      </c>
      <c r="L22" s="18"/>
    </row>
    <row r="23" spans="1:15">
      <c r="A23" s="16"/>
      <c r="B23" s="11" t="str">
        <f>+'[4]Población Bogotá'!J847</f>
        <v>Valledupar</v>
      </c>
      <c r="C23" s="53">
        <f>+'[4]Población Bogotá'!K847</f>
        <v>0</v>
      </c>
      <c r="D23" s="53">
        <f>+'[4]Población Bogotá'!L847</f>
        <v>0</v>
      </c>
      <c r="E23" s="53">
        <f>+'[4]Población Bogotá'!M847</f>
        <v>0</v>
      </c>
      <c r="F23" s="53">
        <f>+'[4]Población Bogotá'!N847</f>
        <v>137.798</v>
      </c>
      <c r="G23" s="54">
        <f>+'[4]Población Bogotá'!O847</f>
        <v>148.65366666666668</v>
      </c>
      <c r="H23" s="52">
        <f t="shared" si="7"/>
        <v>7.8779566224957298</v>
      </c>
      <c r="I23" s="51">
        <v>0</v>
      </c>
      <c r="J23" s="52">
        <f t="shared" si="9"/>
        <v>1.2026609717757173</v>
      </c>
      <c r="K23" s="51">
        <f t="shared" si="10"/>
        <v>1.1663417000802736</v>
      </c>
      <c r="L23" s="18"/>
    </row>
    <row r="24" spans="1:15">
      <c r="A24" s="16"/>
      <c r="B24" s="11" t="str">
        <f>+'[4]Población Bogotá'!J848</f>
        <v>Neiva</v>
      </c>
      <c r="C24" s="53">
        <f>+'[4]Población Bogotá'!K848</f>
        <v>0</v>
      </c>
      <c r="D24" s="53">
        <f>+'[4]Población Bogotá'!L848</f>
        <v>0</v>
      </c>
      <c r="E24" s="53">
        <f>+'[4]Población Bogotá'!M848</f>
        <v>0</v>
      </c>
      <c r="F24" s="53">
        <f>+'[4]Población Bogotá'!N848</f>
        <v>138.92333333333332</v>
      </c>
      <c r="G24" s="54">
        <f>+'[4]Población Bogotá'!O848</f>
        <v>144.477</v>
      </c>
      <c r="H24" s="52">
        <f t="shared" si="7"/>
        <v>3.9976485831513919</v>
      </c>
      <c r="I24" s="51">
        <v>0</v>
      </c>
      <c r="J24" s="52">
        <f t="shared" si="9"/>
        <v>1.1688702547032608</v>
      </c>
      <c r="K24" s="51">
        <f t="shared" si="10"/>
        <v>1.1758666800738657</v>
      </c>
      <c r="L24" s="18"/>
    </row>
    <row r="25" spans="1:15">
      <c r="A25" s="16"/>
      <c r="B25" s="11" t="str">
        <f>+'[4]Población Bogotá'!J849</f>
        <v>Pereira</v>
      </c>
      <c r="C25" s="53">
        <f>+'[4]Población Bogotá'!K849</f>
        <v>96.246000000000009</v>
      </c>
      <c r="D25" s="53">
        <f>+'[4]Población Bogotá'!L849</f>
        <v>111.44333333333331</v>
      </c>
      <c r="E25" s="53">
        <f>+'[4]Población Bogotá'!M849</f>
        <v>119.63033333333331</v>
      </c>
      <c r="F25" s="53">
        <f>+'[4]Población Bogotá'!N849</f>
        <v>122.99600000000004</v>
      </c>
      <c r="G25" s="54">
        <f>+'[4]Población Bogotá'!O849</f>
        <v>128.14733333333339</v>
      </c>
      <c r="H25" s="52">
        <f t="shared" si="7"/>
        <v>4.1882120827777758</v>
      </c>
      <c r="I25" s="51">
        <f t="shared" si="8"/>
        <v>2.8133890234082637</v>
      </c>
      <c r="J25" s="52">
        <f t="shared" si="9"/>
        <v>1.036757450340726</v>
      </c>
      <c r="K25" s="51">
        <f t="shared" si="10"/>
        <v>1.0410554851527118</v>
      </c>
      <c r="L25" s="18"/>
    </row>
    <row r="26" spans="1:15">
      <c r="A26" s="16"/>
      <c r="B26" s="11" t="str">
        <f>+'[4]Población Bogotá'!J850</f>
        <v>Ibagué</v>
      </c>
      <c r="C26" s="53">
        <f>+'[4]Población Bogotá'!K850</f>
        <v>112.73766666666668</v>
      </c>
      <c r="D26" s="53">
        <f>+'[4]Población Bogotá'!L850</f>
        <v>120.80733333333336</v>
      </c>
      <c r="E26" s="53">
        <f>+'[4]Población Bogotá'!M850</f>
        <v>123.81699999999998</v>
      </c>
      <c r="F26" s="53">
        <f>+'[4]Población Bogotá'!N850</f>
        <v>119.12466666666666</v>
      </c>
      <c r="G26" s="54">
        <f>+'[4]Población Bogotá'!O850</f>
        <v>125.87233333333333</v>
      </c>
      <c r="H26" s="52">
        <f t="shared" si="7"/>
        <v>5.664374017136109</v>
      </c>
      <c r="I26" s="51">
        <f t="shared" si="8"/>
        <v>-3.7897326969102196</v>
      </c>
      <c r="J26" s="52">
        <f t="shared" si="9"/>
        <v>1.0183518921588008</v>
      </c>
      <c r="K26" s="51">
        <f t="shared" si="10"/>
        <v>1.0082879740017698</v>
      </c>
      <c r="L26" s="18"/>
    </row>
    <row r="27" spans="1:15">
      <c r="A27" s="16"/>
      <c r="B27" s="11" t="str">
        <f>+'[4]Población Bogotá'!J851</f>
        <v>Armenia</v>
      </c>
      <c r="C27" s="53">
        <f>+'[4]Población Bogotá'!K851</f>
        <v>0</v>
      </c>
      <c r="D27" s="53">
        <f>+'[4]Población Bogotá'!L851</f>
        <v>0</v>
      </c>
      <c r="E27" s="53">
        <f>+'[4]Población Bogotá'!M851</f>
        <v>0</v>
      </c>
      <c r="F27" s="53">
        <f>+'[4]Población Bogotá'!N851</f>
        <v>109.863</v>
      </c>
      <c r="G27" s="54">
        <f>+'[4]Población Bogotá'!O851</f>
        <v>122.67766666666667</v>
      </c>
      <c r="H27" s="52">
        <f t="shared" si="7"/>
        <v>11.664224230784392</v>
      </c>
      <c r="I27" s="51">
        <v>0</v>
      </c>
      <c r="J27" s="52">
        <f t="shared" si="9"/>
        <v>0.99250590393673999</v>
      </c>
      <c r="K27" s="51">
        <f t="shared" si="10"/>
        <v>0.92989592153673561</v>
      </c>
      <c r="L27" s="18"/>
    </row>
    <row r="28" spans="1:15">
      <c r="A28" s="16"/>
      <c r="B28" s="11" t="str">
        <f>+'[4]Población Bogotá'!J852</f>
        <v>Villavicencio</v>
      </c>
      <c r="C28" s="53">
        <f>+'[4]Población Bogotá'!K852</f>
        <v>96.837333333333333</v>
      </c>
      <c r="D28" s="53">
        <f>+'[4]Población Bogotá'!L852</f>
        <v>98.889666666666656</v>
      </c>
      <c r="E28" s="53">
        <f>+'[4]Población Bogotá'!M852</f>
        <v>108.86466666666665</v>
      </c>
      <c r="F28" s="53">
        <f>+'[4]Población Bogotá'!N852</f>
        <v>102.96166666666664</v>
      </c>
      <c r="G28" s="54">
        <f>+'[4]Población Bogotá'!O852</f>
        <v>107.623</v>
      </c>
      <c r="H28" s="52">
        <f t="shared" si="7"/>
        <v>4.5272512423717881</v>
      </c>
      <c r="I28" s="51">
        <f t="shared" si="8"/>
        <v>-5.4223286404526778</v>
      </c>
      <c r="J28" s="52">
        <f t="shared" si="9"/>
        <v>0.87070830251132736</v>
      </c>
      <c r="K28" s="51">
        <f t="shared" si="10"/>
        <v>0.87148206318740773</v>
      </c>
      <c r="L28" s="18"/>
    </row>
    <row r="29" spans="1:15">
      <c r="A29" s="16"/>
      <c r="B29" s="11" t="str">
        <f>+'[4]Población Bogotá'!J853</f>
        <v>Sincelejo</v>
      </c>
      <c r="C29" s="53">
        <f>+'[4]Población Bogotá'!K853</f>
        <v>0</v>
      </c>
      <c r="D29" s="53">
        <f>+'[4]Población Bogotá'!L853</f>
        <v>0</v>
      </c>
      <c r="E29" s="53">
        <f>+'[4]Población Bogotá'!M853</f>
        <v>0</v>
      </c>
      <c r="F29" s="53">
        <f>+'[4]Población Bogotá'!N853</f>
        <v>102.62733333333334</v>
      </c>
      <c r="G29" s="54">
        <f>+'[4]Población Bogotá'!O853</f>
        <v>107.32233333333333</v>
      </c>
      <c r="H29" s="52">
        <f t="shared" si="7"/>
        <v>4.5748046329437742</v>
      </c>
      <c r="I29" s="51">
        <v>0</v>
      </c>
      <c r="J29" s="52">
        <f t="shared" si="9"/>
        <v>0.86827580236772339</v>
      </c>
      <c r="K29" s="51">
        <f t="shared" si="10"/>
        <v>0.86865221871656306</v>
      </c>
      <c r="L29" s="18"/>
    </row>
    <row r="30" spans="1:15">
      <c r="A30" s="16"/>
      <c r="B30" s="11" t="str">
        <f>+'[4]Población Bogotá'!J854</f>
        <v>Popayán</v>
      </c>
      <c r="C30" s="53">
        <f>+'[4]Población Bogotá'!K854</f>
        <v>0</v>
      </c>
      <c r="D30" s="53">
        <f>+'[4]Población Bogotá'!L854</f>
        <v>0</v>
      </c>
      <c r="E30" s="53">
        <f>+'[4]Población Bogotá'!M854</f>
        <v>0</v>
      </c>
      <c r="F30" s="53">
        <f>+'[4]Población Bogotá'!N854</f>
        <v>92.045000000000002</v>
      </c>
      <c r="G30" s="54">
        <f>+'[4]Población Bogotá'!O854</f>
        <v>96.668999999999997</v>
      </c>
      <c r="H30" s="52">
        <f t="shared" si="7"/>
        <v>5.0236297463197355</v>
      </c>
      <c r="I30" s="51">
        <v>0</v>
      </c>
      <c r="J30" s="52">
        <f t="shared" si="9"/>
        <v>0.782086551159766</v>
      </c>
      <c r="K30" s="51">
        <f t="shared" si="10"/>
        <v>0.7790818573846412</v>
      </c>
      <c r="L30" s="18"/>
    </row>
    <row r="31" spans="1:15">
      <c r="A31" s="16"/>
      <c r="B31" s="11" t="str">
        <f>+'[4]Población Bogotá'!J855</f>
        <v>Montería</v>
      </c>
      <c r="C31" s="53">
        <f>+'[4]Población Bogotá'!K855</f>
        <v>80.362333333333339</v>
      </c>
      <c r="D31" s="53">
        <f>+'[4]Población Bogotá'!L855</f>
        <v>86.109666666666683</v>
      </c>
      <c r="E31" s="53">
        <f>+'[4]Población Bogotá'!M855</f>
        <v>80.696666666666658</v>
      </c>
      <c r="F31" s="53">
        <f>+'[4]Población Bogotá'!N855</f>
        <v>90.761333333333312</v>
      </c>
      <c r="G31" s="54">
        <f>+'[4]Población Bogotá'!O855</f>
        <v>92.864999999999995</v>
      </c>
      <c r="H31" s="52">
        <f t="shared" si="7"/>
        <v>2.3178005317977091</v>
      </c>
      <c r="I31" s="51">
        <f t="shared" si="8"/>
        <v>12.472221074806878</v>
      </c>
      <c r="J31" s="52">
        <f t="shared" si="9"/>
        <v>0.75131083980853908</v>
      </c>
      <c r="K31" s="51">
        <f t="shared" si="10"/>
        <v>0.76821672173436761</v>
      </c>
      <c r="L31" s="18"/>
    </row>
    <row r="32" spans="1:15">
      <c r="A32" s="16"/>
      <c r="B32" s="11" t="str">
        <f>+'[4]Población Bogotá'!J856</f>
        <v>Pasto</v>
      </c>
      <c r="C32" s="53">
        <f>+'[4]Población Bogotá'!K856</f>
        <v>77.716999999999999</v>
      </c>
      <c r="D32" s="53">
        <f>+'[4]Población Bogotá'!L856</f>
        <v>77.947000000000003</v>
      </c>
      <c r="E32" s="53">
        <f>+'[4]Población Bogotá'!M856</f>
        <v>88.830666666666687</v>
      </c>
      <c r="F32" s="53">
        <f>+'[4]Población Bogotá'!N856</f>
        <v>86.720333333333357</v>
      </c>
      <c r="G32" s="54">
        <f>+'[4]Población Bogotá'!O856</f>
        <v>91.970999999999989</v>
      </c>
      <c r="H32" s="52">
        <f t="shared" si="7"/>
        <v>6.0547122743223936</v>
      </c>
      <c r="I32" s="51">
        <f t="shared" si="8"/>
        <v>-2.3756810711015652</v>
      </c>
      <c r="J32" s="52">
        <f t="shared" si="9"/>
        <v>0.74407806221968598</v>
      </c>
      <c r="K32" s="51">
        <f t="shared" si="10"/>
        <v>0.73401312799553009</v>
      </c>
      <c r="L32" s="18"/>
    </row>
    <row r="33" spans="1:14">
      <c r="A33" s="16"/>
      <c r="B33" s="11" t="str">
        <f>+'[4]Población Bogotá'!J857</f>
        <v>Riohacha</v>
      </c>
      <c r="C33" s="53">
        <f>+'[4]Población Bogotá'!K857</f>
        <v>0</v>
      </c>
      <c r="D33" s="53">
        <f>+'[4]Población Bogotá'!L857</f>
        <v>0</v>
      </c>
      <c r="E33" s="53">
        <f>+'[4]Población Bogotá'!M857</f>
        <v>0</v>
      </c>
      <c r="F33" s="53">
        <f>+'[4]Población Bogotá'!N857</f>
        <v>73.397666666666666</v>
      </c>
      <c r="G33" s="54">
        <f>+'[4]Población Bogotá'!O857</f>
        <v>73.784666666666666</v>
      </c>
      <c r="H33" s="52">
        <f t="shared" si="7"/>
        <v>0.52726471777031492</v>
      </c>
      <c r="I33" s="51">
        <v>0</v>
      </c>
      <c r="J33" s="52">
        <f t="shared" si="9"/>
        <v>0.59694416495263514</v>
      </c>
      <c r="K33" s="51">
        <f t="shared" si="10"/>
        <v>0.62124819897186623</v>
      </c>
      <c r="L33" s="18"/>
    </row>
    <row r="34" spans="1:14">
      <c r="A34" s="16"/>
      <c r="B34" s="11" t="str">
        <f>+'[4]Población Bogotá'!J858</f>
        <v>Tunja</v>
      </c>
      <c r="C34" s="53">
        <f>+'[4]Población Bogotá'!K858</f>
        <v>0</v>
      </c>
      <c r="D34" s="53">
        <f>+'[4]Población Bogotá'!L858</f>
        <v>0</v>
      </c>
      <c r="E34" s="53">
        <f>+'[4]Población Bogotá'!M858</f>
        <v>0</v>
      </c>
      <c r="F34" s="53">
        <f>+'[4]Población Bogotá'!N858</f>
        <v>68.786333333333332</v>
      </c>
      <c r="G34" s="54">
        <f>+'[4]Población Bogotá'!O858</f>
        <v>72.590333333333334</v>
      </c>
      <c r="H34" s="52">
        <f t="shared" si="7"/>
        <v>5.5301682989353562</v>
      </c>
      <c r="I34" s="51">
        <v>0</v>
      </c>
      <c r="J34" s="52">
        <f t="shared" si="9"/>
        <v>0.58728158400525987</v>
      </c>
      <c r="K34" s="51">
        <f t="shared" si="10"/>
        <v>0.58221722348864569</v>
      </c>
      <c r="L34" s="18"/>
    </row>
    <row r="35" spans="1:14">
      <c r="A35" s="16"/>
      <c r="B35" s="11" t="str">
        <f>+'[4]Población Bogotá'!J859</f>
        <v>Manizales</v>
      </c>
      <c r="C35" s="53">
        <f>+'[4]Población Bogotá'!K859</f>
        <v>67.15866666666669</v>
      </c>
      <c r="D35" s="53">
        <f>+'[4]Población Bogotá'!L859</f>
        <v>68.244333333333316</v>
      </c>
      <c r="E35" s="53">
        <f>+'[4]Población Bogotá'!M859</f>
        <v>66.456000000000017</v>
      </c>
      <c r="F35" s="53">
        <f>+'[4]Población Bogotá'!N859</f>
        <v>70.814000000000021</v>
      </c>
      <c r="G35" s="54">
        <f>+'[4]Población Bogotá'!O859</f>
        <v>67.486333333333334</v>
      </c>
      <c r="H35" s="52">
        <f t="shared" si="7"/>
        <v>-4.6991649485506937</v>
      </c>
      <c r="I35" s="51">
        <f t="shared" si="8"/>
        <v>6.5577224027928205</v>
      </c>
      <c r="J35" s="52">
        <f t="shared" si="9"/>
        <v>0.54598841083579042</v>
      </c>
      <c r="K35" s="51">
        <f t="shared" si="10"/>
        <v>0.59937968003515674</v>
      </c>
      <c r="L35" s="18"/>
    </row>
    <row r="36" spans="1:14">
      <c r="A36" s="16"/>
      <c r="B36" s="11" t="str">
        <f>+'[4]Población Bogotá'!J860</f>
        <v>Florencia</v>
      </c>
      <c r="C36" s="53">
        <f>+'[4]Población Bogotá'!K860</f>
        <v>0</v>
      </c>
      <c r="D36" s="53">
        <f>+'[4]Población Bogotá'!L860</f>
        <v>0</v>
      </c>
      <c r="E36" s="53">
        <f>+'[4]Población Bogotá'!M860</f>
        <v>0</v>
      </c>
      <c r="F36" s="53">
        <f>+'[4]Población Bogotá'!N860</f>
        <v>52.157999999999994</v>
      </c>
      <c r="G36" s="54">
        <f>+'[4]Población Bogotá'!O860</f>
        <v>55.921666666666674</v>
      </c>
      <c r="H36" s="52">
        <f t="shared" si="7"/>
        <v>7.2158952925086783</v>
      </c>
      <c r="I36" s="51">
        <v>0</v>
      </c>
      <c r="J36" s="52">
        <f t="shared" si="9"/>
        <v>0.45242614921473673</v>
      </c>
      <c r="K36" s="51">
        <f t="shared" si="10"/>
        <v>0.44147266573380539</v>
      </c>
      <c r="L36" s="18"/>
    </row>
    <row r="37" spans="1:14">
      <c r="A37" s="16"/>
      <c r="B37" s="11" t="str">
        <f>+'[4]Población Bogotá'!J861</f>
        <v>Quibdó</v>
      </c>
      <c r="C37" s="53">
        <f>+'[4]Población Bogotá'!K861</f>
        <v>0</v>
      </c>
      <c r="D37" s="53">
        <f>+'[4]Población Bogotá'!L861</f>
        <v>0</v>
      </c>
      <c r="E37" s="53">
        <f>+'[4]Población Bogotá'!M861</f>
        <v>0</v>
      </c>
      <c r="F37" s="53">
        <f>+'[4]Población Bogotá'!N861</f>
        <v>35.173666666666662</v>
      </c>
      <c r="G37" s="54">
        <f>+'[4]Población Bogotá'!O861</f>
        <v>35.075333333333333</v>
      </c>
      <c r="H37" s="52">
        <f t="shared" si="7"/>
        <v>-0.27956520503026328</v>
      </c>
      <c r="I37" s="51">
        <v>0</v>
      </c>
      <c r="J37" s="52">
        <f t="shared" si="9"/>
        <v>0.28377190699651222</v>
      </c>
      <c r="K37" s="51">
        <f t="shared" si="10"/>
        <v>0.29771487378667938</v>
      </c>
      <c r="L37" s="18"/>
    </row>
    <row r="38" spans="1:14">
      <c r="A38" s="16"/>
      <c r="B38" s="11" t="str">
        <f>+'[4]Población Bogotá'!J862</f>
        <v>San Andrés</v>
      </c>
      <c r="C38" s="53">
        <f>+'[4]Población Bogotá'!K862</f>
        <v>0</v>
      </c>
      <c r="D38" s="53">
        <f>+'[4]Población Bogotá'!L862</f>
        <v>0</v>
      </c>
      <c r="E38" s="53">
        <f>+'[4]Población Bogotá'!M862</f>
        <v>0</v>
      </c>
      <c r="F38" s="53">
        <f>+'[4]Población Bogotá'!N862</f>
        <v>23.620999999999999</v>
      </c>
      <c r="G38" s="54">
        <f>+'[4]Población Bogotá'!O862</f>
        <v>0</v>
      </c>
      <c r="H38" s="52">
        <v>0</v>
      </c>
      <c r="I38" s="51">
        <v>0</v>
      </c>
      <c r="J38" s="52">
        <v>0</v>
      </c>
      <c r="K38" s="51">
        <f t="shared" si="10"/>
        <v>0.19993147431454841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 ht="14.25" customHeight="1">
      <c r="A40" s="16"/>
      <c r="B40" s="12"/>
      <c r="C40" s="4"/>
      <c r="D40" s="4"/>
      <c r="E40" s="4"/>
      <c r="F40" s="4"/>
      <c r="G40" s="4"/>
      <c r="H40" s="24"/>
      <c r="I40" s="24"/>
      <c r="J40" s="24"/>
      <c r="K40" s="24"/>
      <c r="L40" s="18"/>
    </row>
    <row r="41" spans="1:14" ht="14.25" customHeight="1">
      <c r="A41" s="16"/>
      <c r="B41" s="12"/>
      <c r="C41" s="4"/>
      <c r="D41" s="4"/>
      <c r="E41" s="4"/>
      <c r="F41" s="4"/>
      <c r="G41" s="4"/>
      <c r="H41" s="24"/>
      <c r="I41" s="24"/>
      <c r="J41" s="24"/>
      <c r="K41" s="24"/>
      <c r="L41" s="18"/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tr">
        <f>IF(G45="","",1)</f>
        <v/>
      </c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3" t="str">
        <f>IF(G48="","",1)</f>
        <v/>
      </c>
    </row>
    <row r="49" spans="1:12">
      <c r="A49" s="16"/>
      <c r="B49" s="67" t="str">
        <f>+Índice!$B$49</f>
        <v>Fuente: Departamento Administrativo Nacional de Estadística, Gran Encuesta Integrada de Hogares (GEIH) Abril 2012.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7" t="s">
        <v>102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16"/>
      <c r="B51" s="67" t="s">
        <v>107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>
      <c r="A52" s="16"/>
      <c r="B52" s="67" t="s">
        <v>103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>
      <c r="A53" s="20"/>
      <c r="B53" s="84" t="s">
        <v>101</v>
      </c>
      <c r="C53" s="21"/>
      <c r="D53" s="21"/>
      <c r="E53" s="21"/>
      <c r="F53" s="21"/>
      <c r="G53" s="21"/>
      <c r="H53" s="21"/>
      <c r="I53" s="21"/>
      <c r="J53" s="21"/>
      <c r="K53" s="21"/>
      <c r="L53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>
  <sheetPr published="0" codeName="Hoja44">
    <tabColor rgb="FF53722D"/>
  </sheetPr>
  <dimension ref="A1:P47"/>
  <sheetViews>
    <sheetView zoomScaleNormal="100" zoomScaleSheetLayoutView="100" workbookViewId="0">
      <pane ySplit="11" topLeftCell="A30" activePane="bottomLeft" state="frozen"/>
      <selection activeCell="G19" sqref="G19"/>
      <selection pane="bottomLeft" activeCell="C8" sqref="C8:K8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121" customWidth="1"/>
    <col min="12" max="12" width="1.85546875" style="9" customWidth="1"/>
    <col min="13" max="13" width="10.85546875" style="9"/>
    <col min="14" max="14" width="11.42578125" style="56" customWidth="1"/>
    <col min="15" max="15" width="10.85546875" style="56" customWidth="1"/>
    <col min="16" max="16" width="10.85546875" style="56"/>
    <col min="17" max="16384" width="10.85546875" style="9"/>
  </cols>
  <sheetData>
    <row r="1" spans="1:16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  <c r="P1" s="9"/>
    </row>
    <row r="2" spans="1:16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  <c r="P2" s="9"/>
    </row>
    <row r="3" spans="1:16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  <c r="P3" s="9"/>
    </row>
    <row r="4" spans="1:16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  <c r="P4" s="9"/>
    </row>
    <row r="5" spans="1:16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  <c r="P5" s="9"/>
    </row>
    <row r="6" spans="1:16">
      <c r="A6" s="16"/>
      <c r="B6" s="161"/>
      <c r="C6" s="161"/>
      <c r="D6" s="161"/>
      <c r="E6" s="161"/>
      <c r="F6" s="161"/>
      <c r="G6" s="161"/>
      <c r="H6" s="10"/>
      <c r="I6" s="10"/>
      <c r="J6" s="10"/>
      <c r="K6" s="118"/>
      <c r="L6" s="18"/>
    </row>
    <row r="7" spans="1:16">
      <c r="A7" s="16"/>
      <c r="B7" s="161"/>
      <c r="C7" s="169" t="s">
        <v>46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6">
      <c r="A8" s="16"/>
      <c r="B8" s="161"/>
      <c r="C8" s="167" t="s">
        <v>168</v>
      </c>
      <c r="D8" s="167"/>
      <c r="E8" s="167"/>
      <c r="F8" s="167"/>
      <c r="G8" s="167"/>
      <c r="H8" s="167"/>
      <c r="I8" s="167"/>
      <c r="J8" s="167"/>
      <c r="K8" s="167"/>
      <c r="L8" s="18"/>
    </row>
    <row r="9" spans="1:16">
      <c r="A9" s="16"/>
      <c r="B9" s="10"/>
      <c r="C9" s="68"/>
      <c r="D9" s="68"/>
      <c r="E9" s="68"/>
      <c r="F9" s="68"/>
      <c r="G9" s="68"/>
      <c r="H9" s="68"/>
      <c r="I9" s="10"/>
      <c r="J9" s="10"/>
      <c r="K9" s="118"/>
      <c r="L9" s="18"/>
    </row>
    <row r="10" spans="1:16" ht="15.75" customHeight="1">
      <c r="A10" s="16"/>
      <c r="B10" s="11"/>
      <c r="C10" s="171" t="s">
        <v>1</v>
      </c>
      <c r="D10" s="171"/>
      <c r="E10" s="171"/>
      <c r="F10" s="171"/>
      <c r="G10" s="171"/>
      <c r="H10" s="171"/>
      <c r="I10" s="171"/>
      <c r="J10" s="171"/>
      <c r="K10" s="170" t="s">
        <v>167</v>
      </c>
      <c r="L10" s="18"/>
    </row>
    <row r="11" spans="1:16" ht="15.75" customHeight="1">
      <c r="A11" s="16"/>
      <c r="B11" s="11"/>
      <c r="C11" s="156">
        <v>2005</v>
      </c>
      <c r="D11" s="160">
        <v>2006</v>
      </c>
      <c r="E11" s="160">
        <v>2007</v>
      </c>
      <c r="F11" s="162">
        <v>2008</v>
      </c>
      <c r="G11" s="162">
        <v>2009</v>
      </c>
      <c r="H11" s="162">
        <v>2010</v>
      </c>
      <c r="I11" s="162">
        <v>2011</v>
      </c>
      <c r="J11" s="162">
        <v>2012</v>
      </c>
      <c r="K11" s="170"/>
      <c r="L11" s="18"/>
      <c r="O11" s="70"/>
    </row>
    <row r="12" spans="1:16" ht="12" customHeight="1">
      <c r="A12" s="16"/>
      <c r="B12" s="11"/>
      <c r="C12" s="68"/>
      <c r="D12" s="68"/>
      <c r="E12" s="68"/>
      <c r="F12" s="68"/>
      <c r="G12" s="68"/>
      <c r="H12" s="68"/>
      <c r="I12" s="11"/>
      <c r="J12" s="11"/>
      <c r="K12" s="118"/>
      <c r="L12" s="18"/>
    </row>
    <row r="13" spans="1:16">
      <c r="A13" s="16"/>
      <c r="B13" s="62" t="str">
        <f>+'[4]Tasas Bogotá'!N487</f>
        <v>Manizales</v>
      </c>
      <c r="C13" s="123">
        <f>+'[4]Tasas Bogotá'!O487</f>
        <v>53.811645964847003</v>
      </c>
      <c r="D13" s="123">
        <f>+'[4]Tasas Bogotá'!P487</f>
        <v>55.782538263627657</v>
      </c>
      <c r="E13" s="123">
        <f>+'[4]Tasas Bogotá'!Q487</f>
        <v>61.532507918758498</v>
      </c>
      <c r="F13" s="123">
        <f>+'[4]Tasas Bogotá'!R487</f>
        <v>58.063837980163797</v>
      </c>
      <c r="G13" s="123">
        <f>+'[4]Tasas Bogotá'!S487</f>
        <v>56.350538014962517</v>
      </c>
      <c r="H13" s="123">
        <f>+'[4]Tasas Bogotá'!T487</f>
        <v>58.359336817173578</v>
      </c>
      <c r="I13" s="123">
        <f>+'[4]Tasas Bogotá'!U487</f>
        <v>57.155476319164897</v>
      </c>
      <c r="J13" s="151">
        <f>+'[4]Tasas Bogotá'!V487</f>
        <v>60.29219098126589</v>
      </c>
      <c r="K13" s="143">
        <f>+'[4]Tasas Bogotá'!W487</f>
        <v>1</v>
      </c>
      <c r="L13" s="18"/>
    </row>
    <row r="14" spans="1:16" s="49" customFormat="1">
      <c r="A14" s="85"/>
      <c r="B14" s="62" t="str">
        <f>+'[4]Tasas Bogotá'!N488</f>
        <v>Medellín</v>
      </c>
      <c r="C14" s="123">
        <f>+'[4]Tasas Bogotá'!O488</f>
        <v>58.872750780886648</v>
      </c>
      <c r="D14" s="123">
        <f>+'[4]Tasas Bogotá'!P488</f>
        <v>58.74452257621553</v>
      </c>
      <c r="E14" s="123">
        <f>+'[4]Tasas Bogotá'!Q488</f>
        <v>59.026226873446127</v>
      </c>
      <c r="F14" s="123">
        <f>+'[4]Tasas Bogotá'!R488</f>
        <v>55.899026477264705</v>
      </c>
      <c r="G14" s="123">
        <f>+'[4]Tasas Bogotá'!S488</f>
        <v>54.587530822886464</v>
      </c>
      <c r="H14" s="123">
        <f>+'[4]Tasas Bogotá'!T488</f>
        <v>55.451291380239063</v>
      </c>
      <c r="I14" s="123">
        <f>+'[4]Tasas Bogotá'!U488</f>
        <v>57.991689072512244</v>
      </c>
      <c r="J14" s="151">
        <f>+'[4]Tasas Bogotá'!V488</f>
        <v>59.248099935980562</v>
      </c>
      <c r="K14" s="143">
        <f>+'[4]Tasas Bogotá'!W488</f>
        <v>2</v>
      </c>
      <c r="L14" s="86"/>
      <c r="N14" s="73"/>
      <c r="O14" s="73"/>
      <c r="P14" s="73"/>
    </row>
    <row r="15" spans="1:16">
      <c r="A15" s="16"/>
      <c r="B15" s="125" t="str">
        <f>+'[4]Tasas Bogotá'!N489</f>
        <v>Bogotá</v>
      </c>
      <c r="C15" s="144">
        <f>+'[4]Tasas Bogotá'!O489</f>
        <v>59.108099967597632</v>
      </c>
      <c r="D15" s="144">
        <f>+'[4]Tasas Bogotá'!P489</f>
        <v>60.411783927023095</v>
      </c>
      <c r="E15" s="144">
        <f>+'[4]Tasas Bogotá'!Q489</f>
        <v>61.596608995391371</v>
      </c>
      <c r="F15" s="144">
        <f>+'[4]Tasas Bogotá'!R489</f>
        <v>59.327740601804337</v>
      </c>
      <c r="G15" s="144">
        <f>+'[4]Tasas Bogotá'!S489</f>
        <v>56.57290116780694</v>
      </c>
      <c r="H15" s="144">
        <f>+'[4]Tasas Bogotá'!T489</f>
        <v>54.982593553293462</v>
      </c>
      <c r="I15" s="144">
        <f>+'[4]Tasas Bogotá'!U489</f>
        <v>53.835904386161104</v>
      </c>
      <c r="J15" s="144">
        <f>+'[4]Tasas Bogotá'!V489</f>
        <v>54.263178646045667</v>
      </c>
      <c r="K15" s="152">
        <f>+'[4]Tasas Bogotá'!W489</f>
        <v>3</v>
      </c>
      <c r="L15" s="18"/>
    </row>
    <row r="16" spans="1:16">
      <c r="A16" s="16"/>
      <c r="B16" s="62" t="str">
        <f>+'[4]Tasas Bogotá'!N490</f>
        <v>Pereira</v>
      </c>
      <c r="C16" s="123">
        <f>+'[4]Tasas Bogotá'!O490</f>
        <v>56.426197971318658</v>
      </c>
      <c r="D16" s="123">
        <f>+'[4]Tasas Bogotá'!P490</f>
        <v>55.135757338797987</v>
      </c>
      <c r="E16" s="123">
        <f>+'[4]Tasas Bogotá'!Q490</f>
        <v>58.071804691239819</v>
      </c>
      <c r="F16" s="123">
        <f>+'[4]Tasas Bogotá'!R490</f>
        <v>57.395616767421309</v>
      </c>
      <c r="G16" s="123">
        <f>+'[4]Tasas Bogotá'!S490</f>
        <v>52.414230896234479</v>
      </c>
      <c r="H16" s="123">
        <f>+'[4]Tasas Bogotá'!T490</f>
        <v>50.108224355971252</v>
      </c>
      <c r="I16" s="123">
        <f>+'[4]Tasas Bogotá'!U490</f>
        <v>52.52201236011873</v>
      </c>
      <c r="J16" s="151">
        <f>+'[4]Tasas Bogotá'!V490</f>
        <v>51.805588637189871</v>
      </c>
      <c r="K16" s="143">
        <f>+'[4]Tasas Bogotá'!W490</f>
        <v>4</v>
      </c>
      <c r="L16" s="18"/>
    </row>
    <row r="17" spans="1:16">
      <c r="A17" s="16"/>
      <c r="B17" s="62" t="str">
        <f>+'[4]Tasas Bogotá'!N491</f>
        <v>Cali</v>
      </c>
      <c r="C17" s="123">
        <f>+'[4]Tasas Bogotá'!O491</f>
        <v>52.097930865711611</v>
      </c>
      <c r="D17" s="123">
        <f>+'[4]Tasas Bogotá'!P491</f>
        <v>54.253092006033185</v>
      </c>
      <c r="E17" s="123">
        <f>+'[4]Tasas Bogotá'!Q491</f>
        <v>53.681404191205786</v>
      </c>
      <c r="F17" s="123">
        <f>+'[4]Tasas Bogotá'!R491</f>
        <v>48.992253841442611</v>
      </c>
      <c r="G17" s="123">
        <f>+'[4]Tasas Bogotá'!S491</f>
        <v>47.828063915706487</v>
      </c>
      <c r="H17" s="123">
        <f>+'[4]Tasas Bogotá'!T491</f>
        <v>46.816604690977137</v>
      </c>
      <c r="I17" s="123">
        <f>+'[4]Tasas Bogotá'!U491</f>
        <v>49.562158176119958</v>
      </c>
      <c r="J17" s="151">
        <f>+'[4]Tasas Bogotá'!V491</f>
        <v>48.78682665288526</v>
      </c>
      <c r="K17" s="143">
        <f>+'[4]Tasas Bogotá'!W491</f>
        <v>5</v>
      </c>
      <c r="L17" s="18"/>
    </row>
    <row r="18" spans="1:16">
      <c r="A18" s="16"/>
      <c r="B18" s="62" t="str">
        <f>+'[4]Tasas Bogotá'!N492</f>
        <v>Ibagué</v>
      </c>
      <c r="C18" s="123">
        <f>+'[4]Tasas Bogotá'!O492</f>
        <v>44.061348380431518</v>
      </c>
      <c r="D18" s="123">
        <f>+'[4]Tasas Bogotá'!P492</f>
        <v>47.450680393615855</v>
      </c>
      <c r="E18" s="123">
        <f>+'[4]Tasas Bogotá'!Q492</f>
        <v>49.529313563904076</v>
      </c>
      <c r="F18" s="123">
        <f>+'[4]Tasas Bogotá'!R492</f>
        <v>46.131903276876464</v>
      </c>
      <c r="G18" s="123">
        <f>+'[4]Tasas Bogotá'!S492</f>
        <v>42.957918279272022</v>
      </c>
      <c r="H18" s="123">
        <f>+'[4]Tasas Bogotá'!T492</f>
        <v>42.291702269796644</v>
      </c>
      <c r="I18" s="123">
        <f>+'[4]Tasas Bogotá'!U492</f>
        <v>45.725207417993389</v>
      </c>
      <c r="J18" s="151">
        <f>+'[4]Tasas Bogotá'!V492</f>
        <v>45.371151306129128</v>
      </c>
      <c r="K18" s="143">
        <f>+'[4]Tasas Bogotá'!W492</f>
        <v>6</v>
      </c>
      <c r="L18" s="18"/>
    </row>
    <row r="19" spans="1:16">
      <c r="A19" s="16"/>
      <c r="B19" s="62" t="str">
        <f>+'[4]Tasas Bogotá'!N493</f>
        <v>Villavicencio</v>
      </c>
      <c r="C19" s="123">
        <f>+'[4]Tasas Bogotá'!O493</f>
        <v>42.290287980451815</v>
      </c>
      <c r="D19" s="123">
        <f>+'[4]Tasas Bogotá'!P493</f>
        <v>41.366218620704437</v>
      </c>
      <c r="E19" s="123">
        <f>+'[4]Tasas Bogotá'!Q493</f>
        <v>45.134791884333602</v>
      </c>
      <c r="F19" s="123">
        <f>+'[4]Tasas Bogotá'!R493</f>
        <v>42.806969189880888</v>
      </c>
      <c r="G19" s="123">
        <f>+'[4]Tasas Bogotá'!S493</f>
        <v>41.39987358274405</v>
      </c>
      <c r="H19" s="123">
        <f>+'[4]Tasas Bogotá'!T493</f>
        <v>40.520536818391264</v>
      </c>
      <c r="I19" s="123">
        <f>+'[4]Tasas Bogotá'!U493</f>
        <v>42.728014388222427</v>
      </c>
      <c r="J19" s="151">
        <f>+'[4]Tasas Bogotá'!V493</f>
        <v>44.187529927103192</v>
      </c>
      <c r="K19" s="143">
        <f>+'[4]Tasas Bogotá'!W493</f>
        <v>7</v>
      </c>
      <c r="L19" s="18"/>
    </row>
    <row r="20" spans="1:16">
      <c r="A20" s="16"/>
      <c r="B20" s="62" t="str">
        <f>+'[4]Tasas Bogotá'!N494</f>
        <v>Pasto</v>
      </c>
      <c r="C20" s="123">
        <f>+'[4]Tasas Bogotá'!O494</f>
        <v>44.137132467769902</v>
      </c>
      <c r="D20" s="123">
        <f>+'[4]Tasas Bogotá'!P494</f>
        <v>45.884798480746277</v>
      </c>
      <c r="E20" s="123">
        <f>+'[4]Tasas Bogotá'!Q494</f>
        <v>47.905836439596733</v>
      </c>
      <c r="F20" s="123">
        <f>+'[4]Tasas Bogotá'!R494</f>
        <v>43.274471066819785</v>
      </c>
      <c r="G20" s="123">
        <f>+'[4]Tasas Bogotá'!S494</f>
        <v>42.746930960693767</v>
      </c>
      <c r="H20" s="123">
        <f>+'[4]Tasas Bogotá'!T494</f>
        <v>41.078744596880277</v>
      </c>
      <c r="I20" s="123">
        <f>+'[4]Tasas Bogotá'!U494</f>
        <v>43.643204977124626</v>
      </c>
      <c r="J20" s="151">
        <f>+'[4]Tasas Bogotá'!V494</f>
        <v>43.211886453822473</v>
      </c>
      <c r="K20" s="143">
        <f>+'[4]Tasas Bogotá'!W494</f>
        <v>8</v>
      </c>
      <c r="L20" s="18"/>
    </row>
    <row r="21" spans="1:16">
      <c r="A21" s="16"/>
      <c r="B21" s="62" t="str">
        <f>+'[4]Tasas Bogotá'!N495</f>
        <v>Barranquilla</v>
      </c>
      <c r="C21" s="123">
        <f>+'[4]Tasas Bogotá'!O495</f>
        <v>40.415736200474292</v>
      </c>
      <c r="D21" s="123">
        <f>+'[4]Tasas Bogotá'!P495</f>
        <v>41.469954564853502</v>
      </c>
      <c r="E21" s="123">
        <f>+'[4]Tasas Bogotá'!Q495</f>
        <v>40.038082654287948</v>
      </c>
      <c r="F21" s="123">
        <f>+'[4]Tasas Bogotá'!R495</f>
        <v>40.139353207024797</v>
      </c>
      <c r="G21" s="123">
        <f>+'[4]Tasas Bogotá'!S495</f>
        <v>43.951330702513118</v>
      </c>
      <c r="H21" s="123">
        <f>+'[4]Tasas Bogotá'!T495</f>
        <v>40.140714953002316</v>
      </c>
      <c r="I21" s="123">
        <f>+'[4]Tasas Bogotá'!U495</f>
        <v>41.261739016070187</v>
      </c>
      <c r="J21" s="151">
        <f>+'[4]Tasas Bogotá'!V495</f>
        <v>43.122908419662103</v>
      </c>
      <c r="K21" s="143">
        <f>+'[4]Tasas Bogotá'!W495</f>
        <v>9</v>
      </c>
      <c r="L21" s="18"/>
    </row>
    <row r="22" spans="1:16" s="49" customFormat="1">
      <c r="A22" s="85"/>
      <c r="B22" s="62" t="str">
        <f>+'[4]Tasas Bogotá'!N496</f>
        <v>Bucaramanga</v>
      </c>
      <c r="C22" s="123">
        <f>+'[4]Tasas Bogotá'!O496</f>
        <v>50.303671700885246</v>
      </c>
      <c r="D22" s="123">
        <f>+'[4]Tasas Bogotá'!P496</f>
        <v>54.267857380032154</v>
      </c>
      <c r="E22" s="123">
        <f>+'[4]Tasas Bogotá'!Q496</f>
        <v>50.42405789996517</v>
      </c>
      <c r="F22" s="123">
        <f>+'[4]Tasas Bogotá'!R496</f>
        <v>43.701294023529776</v>
      </c>
      <c r="G22" s="123">
        <f>+'[4]Tasas Bogotá'!S496</f>
        <v>42.978062068631324</v>
      </c>
      <c r="H22" s="123">
        <f>+'[4]Tasas Bogotá'!T496</f>
        <v>41.206575822138682</v>
      </c>
      <c r="I22" s="123">
        <f>+'[4]Tasas Bogotá'!U496</f>
        <v>40.287593918794705</v>
      </c>
      <c r="J22" s="151">
        <f>+'[4]Tasas Bogotá'!V496</f>
        <v>43.073099848683128</v>
      </c>
      <c r="K22" s="143">
        <f>+'[4]Tasas Bogotá'!W496</f>
        <v>10</v>
      </c>
      <c r="L22" s="86"/>
      <c r="N22" s="73"/>
      <c r="O22" s="73"/>
      <c r="P22" s="73"/>
    </row>
    <row r="23" spans="1:16">
      <c r="A23" s="16"/>
      <c r="B23" s="125" t="str">
        <f>+'[4]Tasas Bogotá'!N497</f>
        <v>Colombia</v>
      </c>
      <c r="C23" s="124">
        <f>+'[4]Tasas Bogotá'!O497</f>
        <v>40.44192674920523</v>
      </c>
      <c r="D23" s="124">
        <f>+'[4]Tasas Bogotá'!P497</f>
        <v>42.134615290691933</v>
      </c>
      <c r="E23" s="124">
        <f>+'[4]Tasas Bogotá'!Q497</f>
        <v>43.82828725892707</v>
      </c>
      <c r="F23" s="124">
        <f>+'[4]Tasas Bogotá'!R497</f>
        <v>40.903903321174134</v>
      </c>
      <c r="G23" s="124">
        <f>+'[4]Tasas Bogotá'!S497</f>
        <v>39.659204224394522</v>
      </c>
      <c r="H23" s="124">
        <f>+'[4]Tasas Bogotá'!T497</f>
        <v>38.73936333496173</v>
      </c>
      <c r="I23" s="124">
        <f>+'[4]Tasas Bogotá'!U497</f>
        <v>38.4607205508741</v>
      </c>
      <c r="J23" s="144">
        <f>+'[4]Tasas Bogotá'!V497</f>
        <v>38.774498640244737</v>
      </c>
      <c r="K23" s="143" t="str">
        <f>+'[4]Tasas Bogotá'!W497</f>
        <v/>
      </c>
      <c r="L23" s="18"/>
      <c r="O23" s="71"/>
    </row>
    <row r="24" spans="1:16" s="49" customFormat="1">
      <c r="A24" s="85"/>
      <c r="B24" s="62" t="str">
        <f>+'[4]Tasas Bogotá'!N498</f>
        <v>Montería</v>
      </c>
      <c r="C24" s="123">
        <f>+'[4]Tasas Bogotá'!O498</f>
        <v>37.244491333490053</v>
      </c>
      <c r="D24" s="123">
        <f>+'[4]Tasas Bogotá'!P498</f>
        <v>38.064717662086998</v>
      </c>
      <c r="E24" s="123">
        <f>+'[4]Tasas Bogotá'!Q498</f>
        <v>40.269322647761427</v>
      </c>
      <c r="F24" s="123">
        <f>+'[4]Tasas Bogotá'!R498</f>
        <v>37.753479125248511</v>
      </c>
      <c r="G24" s="123">
        <f>+'[4]Tasas Bogotá'!S498</f>
        <v>35.191405985404018</v>
      </c>
      <c r="H24" s="123">
        <f>+'[4]Tasas Bogotá'!T498</f>
        <v>37.320867757361412</v>
      </c>
      <c r="I24" s="123">
        <f>+'[4]Tasas Bogotá'!U498</f>
        <v>36.03281476852527</v>
      </c>
      <c r="J24" s="151">
        <f>+'[4]Tasas Bogotá'!V498</f>
        <v>37.213358965286432</v>
      </c>
      <c r="K24" s="143">
        <f>+'[4]Tasas Bogotá'!W498</f>
        <v>11</v>
      </c>
      <c r="L24" s="86"/>
      <c r="N24" s="73"/>
      <c r="O24" s="122"/>
      <c r="P24" s="73"/>
    </row>
    <row r="25" spans="1:16">
      <c r="A25" s="16"/>
      <c r="B25" s="62" t="str">
        <f>+'[4]Tasas Bogotá'!N499</f>
        <v>Cartagena</v>
      </c>
      <c r="C25" s="123">
        <f>+'[4]Tasas Bogotá'!O499</f>
        <v>34.831177461303149</v>
      </c>
      <c r="D25" s="123">
        <f>+'[4]Tasas Bogotá'!P499</f>
        <v>38.538551161379537</v>
      </c>
      <c r="E25" s="123">
        <f>+'[4]Tasas Bogotá'!Q499</f>
        <v>40.378880861317739</v>
      </c>
      <c r="F25" s="123">
        <f>+'[4]Tasas Bogotá'!R499</f>
        <v>41.189021443720726</v>
      </c>
      <c r="G25" s="123">
        <f>+'[4]Tasas Bogotá'!S499</f>
        <v>37.646973601561506</v>
      </c>
      <c r="H25" s="123">
        <f>+'[4]Tasas Bogotá'!T499</f>
        <v>40.682823283097477</v>
      </c>
      <c r="I25" s="123">
        <f>+'[4]Tasas Bogotá'!U499</f>
        <v>39.502544199764863</v>
      </c>
      <c r="J25" s="151">
        <f>+'[4]Tasas Bogotá'!V499</f>
        <v>36.225969903497685</v>
      </c>
      <c r="K25" s="143">
        <f>+'[4]Tasas Bogotá'!W499</f>
        <v>12</v>
      </c>
      <c r="L25" s="18"/>
    </row>
    <row r="26" spans="1:16">
      <c r="A26" s="16"/>
      <c r="B26" s="62" t="str">
        <f>+'[4]Tasas Bogotá'!N500</f>
        <v>Cúcuta</v>
      </c>
      <c r="C26" s="123">
        <f>+'[4]Tasas Bogotá'!O500</f>
        <v>41.630220392762205</v>
      </c>
      <c r="D26" s="123">
        <f>+'[4]Tasas Bogotá'!P500</f>
        <v>48.23456071713079</v>
      </c>
      <c r="E26" s="123">
        <f>+'[4]Tasas Bogotá'!Q500</f>
        <v>44.42158990415053</v>
      </c>
      <c r="F26" s="123">
        <f>+'[4]Tasas Bogotá'!R500</f>
        <v>30.752238858879881</v>
      </c>
      <c r="G26" s="123">
        <f>+'[4]Tasas Bogotá'!S500</f>
        <v>39.902402925767241</v>
      </c>
      <c r="H26" s="123">
        <f>+'[4]Tasas Bogotá'!T500</f>
        <v>40.691633957280473</v>
      </c>
      <c r="I26" s="123">
        <f>+'[4]Tasas Bogotá'!U500</f>
        <v>35.561279302737617</v>
      </c>
      <c r="J26" s="151">
        <f>+'[4]Tasas Bogotá'!V500</f>
        <v>33.054124685424135</v>
      </c>
      <c r="K26" s="143">
        <f>+'[4]Tasas Bogotá'!W500</f>
        <v>13</v>
      </c>
      <c r="L26" s="18"/>
    </row>
    <row r="27" spans="1:16">
      <c r="A27" s="16"/>
      <c r="B27" s="11"/>
      <c r="C27" s="4"/>
      <c r="D27" s="4"/>
      <c r="E27" s="4"/>
      <c r="F27" s="5"/>
      <c r="G27" s="5"/>
      <c r="H27" s="5"/>
      <c r="I27" s="8"/>
      <c r="J27" s="8"/>
      <c r="K27" s="119"/>
      <c r="L27" s="18"/>
      <c r="N27" s="56" t="str">
        <f>IF(F27="","",1)</f>
        <v/>
      </c>
    </row>
    <row r="28" spans="1:16">
      <c r="A28" s="16"/>
      <c r="B28" s="11"/>
      <c r="C28" s="4"/>
      <c r="D28" s="4"/>
      <c r="E28" s="4"/>
      <c r="F28" s="5"/>
      <c r="G28" s="5"/>
      <c r="H28" s="5"/>
      <c r="I28" s="8"/>
      <c r="J28" s="8"/>
      <c r="K28" s="119"/>
      <c r="L28" s="18"/>
      <c r="N28" s="56" t="str">
        <f>IF(F28="","",1)</f>
        <v/>
      </c>
    </row>
    <row r="29" spans="1:16">
      <c r="A29" s="16"/>
      <c r="B29" s="11"/>
      <c r="C29" s="4"/>
      <c r="D29" s="4"/>
      <c r="E29" s="4"/>
      <c r="F29" s="5"/>
      <c r="G29" s="5"/>
      <c r="H29" s="5"/>
      <c r="I29" s="8"/>
      <c r="J29" s="8"/>
      <c r="K29" s="119"/>
      <c r="L29" s="18"/>
      <c r="N29" s="56" t="str">
        <f>IF(F29="","",1)</f>
        <v/>
      </c>
    </row>
    <row r="30" spans="1:16">
      <c r="A30" s="16"/>
      <c r="B30" s="11"/>
      <c r="C30" s="4"/>
      <c r="D30" s="4"/>
      <c r="E30" s="4"/>
      <c r="F30" s="5"/>
      <c r="G30" s="5"/>
      <c r="H30" s="5"/>
      <c r="I30" s="8"/>
      <c r="J30" s="8"/>
      <c r="K30" s="119"/>
      <c r="L30" s="18"/>
      <c r="N30" s="56" t="str">
        <f>IF(F30="","",1)</f>
        <v/>
      </c>
    </row>
    <row r="31" spans="1:16">
      <c r="A31" s="16"/>
      <c r="B31" s="11"/>
      <c r="C31" s="4"/>
      <c r="D31" s="4"/>
      <c r="E31" s="4"/>
      <c r="F31" s="5"/>
      <c r="G31" s="5"/>
      <c r="H31" s="5"/>
      <c r="I31" s="8"/>
      <c r="J31" s="8"/>
      <c r="K31" s="119"/>
      <c r="L31" s="18"/>
    </row>
    <row r="32" spans="1:16">
      <c r="A32" s="16"/>
      <c r="B32" s="11"/>
      <c r="C32" s="4"/>
      <c r="D32" s="4"/>
      <c r="E32" s="4"/>
      <c r="F32" s="5"/>
      <c r="G32" s="5"/>
      <c r="H32" s="5"/>
      <c r="I32" s="8"/>
      <c r="J32" s="8"/>
      <c r="K32" s="119"/>
      <c r="L32" s="18"/>
      <c r="N32" s="56" t="str">
        <f>IF(F32="","",1)</f>
        <v/>
      </c>
    </row>
    <row r="33" spans="1:14">
      <c r="A33" s="16"/>
      <c r="B33" s="11"/>
      <c r="C33" s="4"/>
      <c r="D33" s="4"/>
      <c r="E33" s="4"/>
      <c r="F33" s="5"/>
      <c r="G33" s="5"/>
      <c r="H33" s="5"/>
      <c r="I33" s="8"/>
      <c r="J33" s="8"/>
      <c r="K33" s="119"/>
      <c r="L33" s="18"/>
      <c r="N33" s="56" t="str">
        <f>IF(F33="","",1)</f>
        <v/>
      </c>
    </row>
    <row r="34" spans="1:14">
      <c r="A34" s="16"/>
      <c r="B34" s="11"/>
      <c r="C34" s="4"/>
      <c r="D34" s="4"/>
      <c r="E34" s="4"/>
      <c r="F34" s="5"/>
      <c r="G34" s="5"/>
      <c r="H34" s="5"/>
      <c r="I34" s="8"/>
      <c r="J34" s="8"/>
      <c r="K34" s="119"/>
      <c r="L34" s="18"/>
      <c r="N34" s="56" t="str">
        <f>IF(F34="","",1)</f>
        <v/>
      </c>
    </row>
    <row r="35" spans="1:14">
      <c r="A35" s="16"/>
      <c r="B35" s="11"/>
      <c r="C35" s="4"/>
      <c r="D35" s="4"/>
      <c r="E35" s="4"/>
      <c r="F35" s="5"/>
      <c r="G35" s="5"/>
      <c r="H35" s="5"/>
      <c r="I35" s="8"/>
      <c r="J35" s="8"/>
      <c r="K35" s="119"/>
      <c r="L35" s="18"/>
      <c r="N35" s="56" t="str">
        <f>IF(F35="","",1)</f>
        <v/>
      </c>
    </row>
    <row r="36" spans="1:14">
      <c r="A36" s="16"/>
      <c r="B36" s="11"/>
      <c r="C36" s="4"/>
      <c r="D36" s="4"/>
      <c r="E36" s="4"/>
      <c r="F36" s="5"/>
      <c r="G36" s="5"/>
      <c r="H36" s="5"/>
      <c r="I36" s="8"/>
      <c r="J36" s="8"/>
      <c r="K36" s="119"/>
      <c r="L36" s="18"/>
    </row>
    <row r="37" spans="1:14">
      <c r="A37" s="16"/>
      <c r="B37" s="11"/>
      <c r="C37" s="4"/>
      <c r="D37" s="4"/>
      <c r="E37" s="4"/>
      <c r="F37" s="5"/>
      <c r="G37" s="5"/>
      <c r="H37" s="5"/>
      <c r="I37" s="8"/>
      <c r="J37" s="8"/>
      <c r="K37" s="119"/>
      <c r="L37" s="18"/>
    </row>
    <row r="38" spans="1:14">
      <c r="A38" s="16"/>
      <c r="C38" s="5"/>
      <c r="D38" s="5"/>
      <c r="E38" s="5"/>
      <c r="F38" s="5"/>
      <c r="G38" s="5"/>
      <c r="H38" s="5"/>
      <c r="I38" s="6"/>
      <c r="J38" s="6"/>
      <c r="K38" s="119"/>
      <c r="L38" s="18"/>
    </row>
    <row r="39" spans="1:14">
      <c r="A39" s="16"/>
      <c r="C39" s="11"/>
      <c r="D39" s="11"/>
      <c r="E39" s="11"/>
      <c r="F39" s="11"/>
      <c r="G39" s="11"/>
      <c r="H39" s="11"/>
      <c r="I39" s="11"/>
      <c r="J39" s="11"/>
      <c r="K39" s="118"/>
      <c r="L39" s="18"/>
    </row>
    <row r="40" spans="1:14">
      <c r="A40" s="16"/>
      <c r="C40" s="11"/>
      <c r="D40" s="11"/>
      <c r="E40" s="11"/>
      <c r="F40" s="11"/>
      <c r="G40" s="11"/>
      <c r="H40" s="11"/>
      <c r="I40" s="11"/>
      <c r="J40" s="11"/>
      <c r="K40" s="118"/>
      <c r="L40" s="18"/>
    </row>
    <row r="41" spans="1:14">
      <c r="A41" s="16"/>
      <c r="B41" s="67" t="str">
        <f>+Índice!$B$49</f>
        <v>Fuente: Departamento Administrativo Nacional de Estadística, Gran Encuesta Integrada de Hogares (GEIH) Abril 2012.</v>
      </c>
      <c r="C41" s="11"/>
      <c r="D41" s="11"/>
      <c r="E41" s="11"/>
      <c r="F41" s="11"/>
      <c r="G41" s="11"/>
      <c r="H41" s="11"/>
      <c r="I41" s="11"/>
      <c r="J41" s="11"/>
      <c r="K41" s="118"/>
      <c r="L41" s="18"/>
    </row>
    <row r="42" spans="1:14">
      <c r="A42" s="16"/>
      <c r="B42" s="67" t="s">
        <v>58</v>
      </c>
      <c r="C42" s="11"/>
      <c r="D42" s="11"/>
      <c r="E42" s="11"/>
      <c r="F42" s="11"/>
      <c r="G42" s="11"/>
      <c r="H42" s="11"/>
      <c r="I42" s="11"/>
      <c r="J42" s="11"/>
      <c r="K42" s="118"/>
      <c r="L42" s="18"/>
    </row>
    <row r="43" spans="1:14">
      <c r="A43" s="16"/>
      <c r="B43" s="67" t="s">
        <v>56</v>
      </c>
      <c r="C43" s="11"/>
      <c r="D43" s="11"/>
      <c r="E43" s="11"/>
      <c r="F43" s="11"/>
      <c r="G43" s="11"/>
      <c r="H43" s="11"/>
      <c r="I43" s="11"/>
      <c r="J43" s="11"/>
      <c r="K43" s="118"/>
      <c r="L43" s="18"/>
    </row>
    <row r="44" spans="1:14">
      <c r="A44" s="16"/>
      <c r="B44" s="67" t="s">
        <v>106</v>
      </c>
      <c r="C44" s="11"/>
      <c r="D44" s="11"/>
      <c r="E44" s="11"/>
      <c r="F44" s="11"/>
      <c r="G44" s="11"/>
      <c r="H44" s="11"/>
      <c r="I44" s="11"/>
      <c r="J44" s="11"/>
      <c r="K44" s="118"/>
      <c r="L44" s="18"/>
    </row>
    <row r="45" spans="1:14">
      <c r="A45" s="20"/>
      <c r="B45" s="84" t="s">
        <v>101</v>
      </c>
      <c r="C45" s="21"/>
      <c r="D45" s="21"/>
      <c r="E45" s="21"/>
      <c r="F45" s="21"/>
      <c r="G45" s="21"/>
      <c r="H45" s="21"/>
      <c r="I45" s="21"/>
      <c r="J45" s="21"/>
      <c r="K45" s="120"/>
      <c r="L45" s="22"/>
    </row>
    <row r="46" spans="1:14">
      <c r="B46" s="23"/>
      <c r="C46" s="23"/>
      <c r="D46" s="23"/>
      <c r="E46" s="23"/>
    </row>
    <row r="47" spans="1:14">
      <c r="B47" s="23"/>
      <c r="C47" s="23"/>
      <c r="D47" s="23"/>
      <c r="E47" s="23"/>
    </row>
  </sheetData>
  <mergeCells count="4">
    <mergeCell ref="C7:K7"/>
    <mergeCell ref="C8:K8"/>
    <mergeCell ref="K10:K11"/>
    <mergeCell ref="C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>
  <sheetPr published="0" codeName="Hoja45">
    <tabColor rgb="FF53722D"/>
  </sheetPr>
  <dimension ref="A1:P55"/>
  <sheetViews>
    <sheetView zoomScaleNormal="100" zoomScaleSheetLayoutView="100" workbookViewId="0">
      <pane ySplit="11" topLeftCell="A30" activePane="bottomLeft" state="frozen"/>
      <selection activeCell="G19" sqref="G19"/>
      <selection pane="bottomLeft" activeCell="J34" sqref="J34"/>
    </sheetView>
  </sheetViews>
  <sheetFormatPr baseColWidth="10" defaultColWidth="10.85546875" defaultRowHeight="15.75"/>
  <cols>
    <col min="1" max="1" width="1.85546875" style="11" customWidth="1"/>
    <col min="2" max="2" width="16.5703125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59" customWidth="1"/>
    <col min="15" max="15" width="10.85546875" style="59" customWidth="1"/>
    <col min="16" max="16" width="10.85546875" style="59"/>
    <col min="17" max="16384" width="10.85546875" style="11"/>
  </cols>
  <sheetData>
    <row r="1" spans="1:16" s="9" customFormat="1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</row>
    <row r="2" spans="1:16" s="9" customFormat="1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</row>
    <row r="3" spans="1:16" s="9" customFormat="1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</row>
    <row r="4" spans="1:16" s="9" customFormat="1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</row>
    <row r="5" spans="1:16" s="9" customFormat="1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</row>
    <row r="6" spans="1:16">
      <c r="A6" s="16"/>
      <c r="B6" s="161"/>
      <c r="C6" s="161"/>
      <c r="D6" s="161"/>
      <c r="E6" s="161"/>
      <c r="F6" s="161"/>
      <c r="G6" s="161"/>
      <c r="H6" s="10"/>
      <c r="I6" s="10"/>
      <c r="J6" s="10"/>
      <c r="K6" s="10"/>
      <c r="L6" s="18"/>
    </row>
    <row r="7" spans="1:16">
      <c r="A7" s="16"/>
      <c r="B7" s="161"/>
      <c r="C7" s="169" t="s">
        <v>47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6">
      <c r="A8" s="16"/>
      <c r="B8" s="161"/>
      <c r="C8" s="167" t="s">
        <v>168</v>
      </c>
      <c r="D8" s="167"/>
      <c r="E8" s="167"/>
      <c r="F8" s="167"/>
      <c r="G8" s="167"/>
      <c r="H8" s="167"/>
      <c r="I8" s="167"/>
      <c r="J8" s="167"/>
      <c r="K8" s="167"/>
      <c r="L8" s="18"/>
    </row>
    <row r="9" spans="1:16">
      <c r="A9" s="16"/>
      <c r="B9" s="10"/>
      <c r="C9" s="68"/>
      <c r="D9" s="68"/>
      <c r="E9" s="68"/>
      <c r="F9" s="68"/>
      <c r="G9" s="68"/>
      <c r="H9" s="68"/>
      <c r="I9" s="10"/>
      <c r="J9" s="10"/>
      <c r="K9" s="10"/>
      <c r="L9" s="18"/>
    </row>
    <row r="10" spans="1:16" ht="15.75" customHeight="1">
      <c r="A10" s="16"/>
      <c r="C10" s="171" t="s">
        <v>1</v>
      </c>
      <c r="D10" s="171"/>
      <c r="E10" s="171"/>
      <c r="F10" s="171"/>
      <c r="G10" s="171"/>
      <c r="H10" s="171"/>
      <c r="I10" s="171"/>
      <c r="J10" s="171"/>
      <c r="K10" s="170" t="s">
        <v>167</v>
      </c>
      <c r="L10" s="18"/>
    </row>
    <row r="11" spans="1:16">
      <c r="A11" s="16"/>
      <c r="C11" s="165">
        <v>2005</v>
      </c>
      <c r="D11" s="165">
        <v>2006</v>
      </c>
      <c r="E11" s="165">
        <v>2007</v>
      </c>
      <c r="F11" s="165">
        <v>2008</v>
      </c>
      <c r="G11" s="165">
        <v>2009</v>
      </c>
      <c r="H11" s="165">
        <v>2010</v>
      </c>
      <c r="I11" s="165">
        <v>2011</v>
      </c>
      <c r="J11" s="165">
        <v>2012</v>
      </c>
      <c r="K11" s="170"/>
      <c r="L11" s="18"/>
      <c r="O11" s="70"/>
    </row>
    <row r="12" spans="1:16" ht="12" customHeight="1">
      <c r="A12" s="16"/>
      <c r="C12" s="115"/>
      <c r="D12" s="115"/>
      <c r="E12" s="115"/>
      <c r="F12" s="115"/>
      <c r="G12" s="115"/>
      <c r="H12" s="115"/>
      <c r="K12" s="118"/>
      <c r="L12" s="18"/>
    </row>
    <row r="13" spans="1:16">
      <c r="A13" s="16"/>
      <c r="B13" s="62" t="str">
        <f>+'[4]Tasas Bogotá'!N519</f>
        <v>Armenia</v>
      </c>
      <c r="C13" s="123">
        <f>+'[4]Tasas Bogotá'!O519</f>
        <v>0</v>
      </c>
      <c r="D13" s="123">
        <f>+'[4]Tasas Bogotá'!P519</f>
        <v>0</v>
      </c>
      <c r="E13" s="123">
        <f>+'[4]Tasas Bogotá'!Q519</f>
        <v>0</v>
      </c>
      <c r="F13" s="123">
        <f>+'[4]Tasas Bogotá'!R519</f>
        <v>0</v>
      </c>
      <c r="G13" s="123">
        <f>+'[4]Tasas Bogotá'!S519</f>
        <v>0</v>
      </c>
      <c r="H13" s="123">
        <f>+'[4]Tasas Bogotá'!T519</f>
        <v>0</v>
      </c>
      <c r="I13" s="123">
        <f>+'[4]Tasas Bogotá'!U519</f>
        <v>100</v>
      </c>
      <c r="J13" s="151">
        <f>+'[4]Tasas Bogotá'!V519</f>
        <v>100</v>
      </c>
      <c r="K13" s="145">
        <f>+'[4]Tasas Bogotá'!W519</f>
        <v>1</v>
      </c>
      <c r="L13" s="18"/>
    </row>
    <row r="14" spans="1:16" s="12" customFormat="1">
      <c r="A14" s="85"/>
      <c r="B14" s="62" t="str">
        <f>+'[4]Tasas Bogotá'!N520</f>
        <v>Neiva</v>
      </c>
      <c r="C14" s="123">
        <f>+'[4]Tasas Bogotá'!O520</f>
        <v>0</v>
      </c>
      <c r="D14" s="123">
        <f>+'[4]Tasas Bogotá'!P520</f>
        <v>0</v>
      </c>
      <c r="E14" s="123">
        <f>+'[4]Tasas Bogotá'!Q520</f>
        <v>0</v>
      </c>
      <c r="F14" s="123">
        <f>+'[4]Tasas Bogotá'!R520</f>
        <v>0</v>
      </c>
      <c r="G14" s="123">
        <f>+'[4]Tasas Bogotá'!S520</f>
        <v>0</v>
      </c>
      <c r="H14" s="123">
        <f>+'[4]Tasas Bogotá'!T520</f>
        <v>0</v>
      </c>
      <c r="I14" s="123">
        <f>+'[4]Tasas Bogotá'!U520</f>
        <v>100</v>
      </c>
      <c r="J14" s="151">
        <f>+'[4]Tasas Bogotá'!V520</f>
        <v>100</v>
      </c>
      <c r="K14" s="145">
        <f>+'[4]Tasas Bogotá'!W520</f>
        <v>2</v>
      </c>
      <c r="L14" s="86"/>
      <c r="N14" s="74"/>
      <c r="O14" s="74"/>
      <c r="P14" s="74"/>
    </row>
    <row r="15" spans="1:16">
      <c r="A15" s="16"/>
      <c r="B15" s="62" t="str">
        <f>+'[4]Tasas Bogotá'!N521</f>
        <v>Popayán</v>
      </c>
      <c r="C15" s="123">
        <f>+'[4]Tasas Bogotá'!O521</f>
        <v>0</v>
      </c>
      <c r="D15" s="123">
        <f>+'[4]Tasas Bogotá'!P521</f>
        <v>0</v>
      </c>
      <c r="E15" s="123">
        <f>+'[4]Tasas Bogotá'!Q521</f>
        <v>0</v>
      </c>
      <c r="F15" s="123">
        <f>+'[4]Tasas Bogotá'!R521</f>
        <v>0</v>
      </c>
      <c r="G15" s="123">
        <f>+'[4]Tasas Bogotá'!S521</f>
        <v>0</v>
      </c>
      <c r="H15" s="123">
        <f>+'[4]Tasas Bogotá'!T521</f>
        <v>0</v>
      </c>
      <c r="I15" s="123">
        <f>+'[4]Tasas Bogotá'!U521</f>
        <v>100</v>
      </c>
      <c r="J15" s="151">
        <f>+'[4]Tasas Bogotá'!V521</f>
        <v>100</v>
      </c>
      <c r="K15" s="145">
        <f>+'[4]Tasas Bogotá'!W521</f>
        <v>3</v>
      </c>
      <c r="L15" s="18"/>
    </row>
    <row r="16" spans="1:16">
      <c r="A16" s="16"/>
      <c r="B16" s="62" t="str">
        <f>+'[4]Tasas Bogotá'!N522</f>
        <v>Quibdó</v>
      </c>
      <c r="C16" s="123">
        <f>+'[4]Tasas Bogotá'!O522</f>
        <v>0</v>
      </c>
      <c r="D16" s="123">
        <f>+'[4]Tasas Bogotá'!P522</f>
        <v>0</v>
      </c>
      <c r="E16" s="123">
        <f>+'[4]Tasas Bogotá'!Q522</f>
        <v>0</v>
      </c>
      <c r="F16" s="123">
        <f>+'[4]Tasas Bogotá'!R522</f>
        <v>0</v>
      </c>
      <c r="G16" s="123">
        <f>+'[4]Tasas Bogotá'!S522</f>
        <v>0</v>
      </c>
      <c r="H16" s="123">
        <f>+'[4]Tasas Bogotá'!T522</f>
        <v>0</v>
      </c>
      <c r="I16" s="123">
        <f>+'[4]Tasas Bogotá'!U522</f>
        <v>100</v>
      </c>
      <c r="J16" s="151">
        <f>+'[4]Tasas Bogotá'!V522</f>
        <v>100</v>
      </c>
      <c r="K16" s="145">
        <f>+'[4]Tasas Bogotá'!W522</f>
        <v>4</v>
      </c>
      <c r="L16" s="18"/>
    </row>
    <row r="17" spans="1:16">
      <c r="A17" s="16"/>
      <c r="B17" s="62" t="str">
        <f>+'[4]Tasas Bogotá'!N523</f>
        <v>Sincelejo</v>
      </c>
      <c r="C17" s="123">
        <f>+'[4]Tasas Bogotá'!O523</f>
        <v>0</v>
      </c>
      <c r="D17" s="123">
        <f>+'[4]Tasas Bogotá'!P523</f>
        <v>0</v>
      </c>
      <c r="E17" s="123">
        <f>+'[4]Tasas Bogotá'!Q523</f>
        <v>0</v>
      </c>
      <c r="F17" s="123">
        <f>+'[4]Tasas Bogotá'!R523</f>
        <v>0</v>
      </c>
      <c r="G17" s="123">
        <f>+'[4]Tasas Bogotá'!S523</f>
        <v>0</v>
      </c>
      <c r="H17" s="123">
        <f>+'[4]Tasas Bogotá'!T523</f>
        <v>0</v>
      </c>
      <c r="I17" s="123">
        <f>+'[4]Tasas Bogotá'!U523</f>
        <v>100</v>
      </c>
      <c r="J17" s="151">
        <f>+'[4]Tasas Bogotá'!V523</f>
        <v>100</v>
      </c>
      <c r="K17" s="145">
        <f>+'[4]Tasas Bogotá'!W523</f>
        <v>5</v>
      </c>
      <c r="L17" s="18"/>
    </row>
    <row r="18" spans="1:16">
      <c r="A18" s="16"/>
      <c r="B18" s="62" t="str">
        <f>+'[4]Tasas Bogotá'!N524</f>
        <v>Tunja</v>
      </c>
      <c r="C18" s="123">
        <f>+'[4]Tasas Bogotá'!O524</f>
        <v>0</v>
      </c>
      <c r="D18" s="123">
        <f>+'[4]Tasas Bogotá'!P524</f>
        <v>0</v>
      </c>
      <c r="E18" s="123">
        <f>+'[4]Tasas Bogotá'!Q524</f>
        <v>0</v>
      </c>
      <c r="F18" s="123">
        <f>+'[4]Tasas Bogotá'!R524</f>
        <v>0</v>
      </c>
      <c r="G18" s="123">
        <f>+'[4]Tasas Bogotá'!S524</f>
        <v>0</v>
      </c>
      <c r="H18" s="123">
        <f>+'[4]Tasas Bogotá'!T524</f>
        <v>0</v>
      </c>
      <c r="I18" s="123">
        <f>+'[4]Tasas Bogotá'!U524</f>
        <v>100</v>
      </c>
      <c r="J18" s="151">
        <f>+'[4]Tasas Bogotá'!V524</f>
        <v>100</v>
      </c>
      <c r="K18" s="145">
        <f>+'[4]Tasas Bogotá'!W524</f>
        <v>6</v>
      </c>
      <c r="L18" s="18"/>
    </row>
    <row r="19" spans="1:16">
      <c r="A19" s="16"/>
      <c r="B19" s="62" t="str">
        <f>+'[4]Tasas Bogotá'!N525</f>
        <v>Valledupar</v>
      </c>
      <c r="C19" s="123">
        <f>+'[4]Tasas Bogotá'!O525</f>
        <v>0</v>
      </c>
      <c r="D19" s="123">
        <f>+'[4]Tasas Bogotá'!P525</f>
        <v>0</v>
      </c>
      <c r="E19" s="123">
        <f>+'[4]Tasas Bogotá'!Q525</f>
        <v>0</v>
      </c>
      <c r="F19" s="123">
        <f>+'[4]Tasas Bogotá'!R525</f>
        <v>0</v>
      </c>
      <c r="G19" s="123">
        <f>+'[4]Tasas Bogotá'!S525</f>
        <v>0</v>
      </c>
      <c r="H19" s="123">
        <f>+'[4]Tasas Bogotá'!T525</f>
        <v>0</v>
      </c>
      <c r="I19" s="123">
        <f>+'[4]Tasas Bogotá'!U525</f>
        <v>100</v>
      </c>
      <c r="J19" s="151">
        <f>+'[4]Tasas Bogotá'!V525</f>
        <v>100</v>
      </c>
      <c r="K19" s="145">
        <f>+'[4]Tasas Bogotá'!W525</f>
        <v>7</v>
      </c>
      <c r="L19" s="18"/>
    </row>
    <row r="20" spans="1:16">
      <c r="A20" s="16"/>
      <c r="B20" s="62" t="str">
        <f>+'[4]Tasas Bogotá'!N526</f>
        <v>Riohacha</v>
      </c>
      <c r="C20" s="123">
        <f>+'[4]Tasas Bogotá'!O526</f>
        <v>0</v>
      </c>
      <c r="D20" s="123">
        <f>+'[4]Tasas Bogotá'!P526</f>
        <v>0</v>
      </c>
      <c r="E20" s="123">
        <f>+'[4]Tasas Bogotá'!Q526</f>
        <v>0</v>
      </c>
      <c r="F20" s="123">
        <f>+'[4]Tasas Bogotá'!R526</f>
        <v>0</v>
      </c>
      <c r="G20" s="123">
        <f>+'[4]Tasas Bogotá'!S526</f>
        <v>0</v>
      </c>
      <c r="H20" s="123">
        <f>+'[4]Tasas Bogotá'!T526</f>
        <v>0</v>
      </c>
      <c r="I20" s="123">
        <f>+'[4]Tasas Bogotá'!U526</f>
        <v>100</v>
      </c>
      <c r="J20" s="151">
        <f>+'[4]Tasas Bogotá'!V526</f>
        <v>100</v>
      </c>
      <c r="K20" s="145">
        <f>+'[4]Tasas Bogotá'!W526</f>
        <v>8</v>
      </c>
      <c r="L20" s="18"/>
    </row>
    <row r="21" spans="1:16">
      <c r="A21" s="16"/>
      <c r="B21" s="62" t="str">
        <f>+'[4]Tasas Bogotá'!N527</f>
        <v>Santa Marta</v>
      </c>
      <c r="C21" s="123">
        <f>+'[4]Tasas Bogotá'!O527</f>
        <v>0</v>
      </c>
      <c r="D21" s="123">
        <f>+'[4]Tasas Bogotá'!P527</f>
        <v>0</v>
      </c>
      <c r="E21" s="123">
        <f>+'[4]Tasas Bogotá'!Q527</f>
        <v>0</v>
      </c>
      <c r="F21" s="123">
        <f>+'[4]Tasas Bogotá'!R527</f>
        <v>0</v>
      </c>
      <c r="G21" s="123">
        <f>+'[4]Tasas Bogotá'!S527</f>
        <v>0</v>
      </c>
      <c r="H21" s="123">
        <f>+'[4]Tasas Bogotá'!T527</f>
        <v>0</v>
      </c>
      <c r="I21" s="123">
        <f>+'[4]Tasas Bogotá'!U527</f>
        <v>100</v>
      </c>
      <c r="J21" s="151">
        <f>+'[4]Tasas Bogotá'!V527</f>
        <v>100</v>
      </c>
      <c r="K21" s="145">
        <f>+'[4]Tasas Bogotá'!W527</f>
        <v>9</v>
      </c>
      <c r="L21" s="18"/>
    </row>
    <row r="22" spans="1:16" s="12" customFormat="1">
      <c r="A22" s="85"/>
      <c r="B22" s="62" t="str">
        <f>+'[4]Tasas Bogotá'!N528</f>
        <v>Florencia</v>
      </c>
      <c r="C22" s="123">
        <f>+'[4]Tasas Bogotá'!O528</f>
        <v>0</v>
      </c>
      <c r="D22" s="123">
        <f>+'[4]Tasas Bogotá'!P528</f>
        <v>0</v>
      </c>
      <c r="E22" s="123">
        <f>+'[4]Tasas Bogotá'!Q528</f>
        <v>0</v>
      </c>
      <c r="F22" s="123">
        <f>+'[4]Tasas Bogotá'!R528</f>
        <v>0</v>
      </c>
      <c r="G22" s="123">
        <f>+'[4]Tasas Bogotá'!S528</f>
        <v>0</v>
      </c>
      <c r="H22" s="123">
        <f>+'[4]Tasas Bogotá'!T528</f>
        <v>0</v>
      </c>
      <c r="I22" s="123">
        <f>+'[4]Tasas Bogotá'!U528</f>
        <v>100</v>
      </c>
      <c r="J22" s="151">
        <f>+'[4]Tasas Bogotá'!V528</f>
        <v>99.999999999999986</v>
      </c>
      <c r="K22" s="145">
        <f>+'[4]Tasas Bogotá'!W528</f>
        <v>10</v>
      </c>
      <c r="L22" s="86"/>
      <c r="N22" s="74"/>
      <c r="O22" s="74"/>
      <c r="P22" s="74"/>
    </row>
    <row r="23" spans="1:16">
      <c r="A23" s="16"/>
      <c r="B23" s="62" t="str">
        <f>+'[4]Tasas Bogotá'!N529</f>
        <v>Cúcuta</v>
      </c>
      <c r="C23" s="123">
        <f>+'[4]Tasas Bogotá'!O529</f>
        <v>58.369779607237795</v>
      </c>
      <c r="D23" s="123">
        <f>+'[4]Tasas Bogotá'!P529</f>
        <v>51.76543928286921</v>
      </c>
      <c r="E23" s="123">
        <f>+'[4]Tasas Bogotá'!Q529</f>
        <v>55.57841009584947</v>
      </c>
      <c r="F23" s="123">
        <f>+'[4]Tasas Bogotá'!R529</f>
        <v>69.247761141120122</v>
      </c>
      <c r="G23" s="123">
        <f>+'[4]Tasas Bogotá'!S529</f>
        <v>60.097597074232766</v>
      </c>
      <c r="H23" s="123">
        <f>+'[4]Tasas Bogotá'!T529</f>
        <v>59.308366042719534</v>
      </c>
      <c r="I23" s="123">
        <f>+'[4]Tasas Bogotá'!U529</f>
        <v>64.438720697262397</v>
      </c>
      <c r="J23" s="151">
        <f>+'[4]Tasas Bogotá'!V529</f>
        <v>66.945875314575858</v>
      </c>
      <c r="K23" s="145">
        <f>+'[4]Tasas Bogotá'!W529</f>
        <v>11</v>
      </c>
      <c r="L23" s="18"/>
      <c r="O23" s="75"/>
    </row>
    <row r="24" spans="1:16">
      <c r="A24" s="16"/>
      <c r="B24" s="62" t="str">
        <f>+'[4]Tasas Bogotá'!N530</f>
        <v>Cartagena</v>
      </c>
      <c r="C24" s="123">
        <f>+'[4]Tasas Bogotá'!O530</f>
        <v>65.168822538696858</v>
      </c>
      <c r="D24" s="123">
        <f>+'[4]Tasas Bogotá'!P530</f>
        <v>61.461448838620463</v>
      </c>
      <c r="E24" s="123">
        <f>+'[4]Tasas Bogotá'!Q530</f>
        <v>59.621119138682261</v>
      </c>
      <c r="F24" s="123">
        <f>+'[4]Tasas Bogotá'!R530</f>
        <v>58.810978556279274</v>
      </c>
      <c r="G24" s="123">
        <f>+'[4]Tasas Bogotá'!S530</f>
        <v>62.353026398438502</v>
      </c>
      <c r="H24" s="123">
        <f>+'[4]Tasas Bogotá'!T530</f>
        <v>59.31717671690253</v>
      </c>
      <c r="I24" s="123">
        <f>+'[4]Tasas Bogotá'!U530</f>
        <v>60.497455800235137</v>
      </c>
      <c r="J24" s="151">
        <f>+'[4]Tasas Bogotá'!V530</f>
        <v>63.774030096502322</v>
      </c>
      <c r="K24" s="145">
        <f>+'[4]Tasas Bogotá'!W530</f>
        <v>12</v>
      </c>
      <c r="L24" s="18"/>
      <c r="O24" s="75"/>
    </row>
    <row r="25" spans="1:16">
      <c r="A25" s="16"/>
      <c r="B25" s="62" t="str">
        <f>+'[4]Tasas Bogotá'!N531</f>
        <v>Montería</v>
      </c>
      <c r="C25" s="123">
        <f>+'[4]Tasas Bogotá'!O531</f>
        <v>62.75550866650994</v>
      </c>
      <c r="D25" s="123">
        <f>+'[4]Tasas Bogotá'!P531</f>
        <v>61.935282337912994</v>
      </c>
      <c r="E25" s="123">
        <f>+'[4]Tasas Bogotá'!Q531</f>
        <v>59.730677352238573</v>
      </c>
      <c r="F25" s="123">
        <f>+'[4]Tasas Bogotá'!R531</f>
        <v>62.246520874751496</v>
      </c>
      <c r="G25" s="123">
        <f>+'[4]Tasas Bogotá'!S531</f>
        <v>64.808594014595982</v>
      </c>
      <c r="H25" s="123">
        <f>+'[4]Tasas Bogotá'!T531</f>
        <v>62.67913224263858</v>
      </c>
      <c r="I25" s="123">
        <f>+'[4]Tasas Bogotá'!U531</f>
        <v>63.96718523147473</v>
      </c>
      <c r="J25" s="151">
        <f>+'[4]Tasas Bogotá'!V531</f>
        <v>62.786641034713568</v>
      </c>
      <c r="K25" s="145">
        <f>+'[4]Tasas Bogotá'!W531</f>
        <v>13</v>
      </c>
      <c r="L25" s="18"/>
    </row>
    <row r="26" spans="1:16">
      <c r="A26" s="16"/>
      <c r="B26" s="125" t="str">
        <f>+'[4]Tasas Bogotá'!N532</f>
        <v>Colombia</v>
      </c>
      <c r="C26" s="124">
        <f>+'[4]Tasas Bogotá'!O532</f>
        <v>59.558073250794763</v>
      </c>
      <c r="D26" s="124">
        <f>+'[4]Tasas Bogotá'!P532</f>
        <v>57.86538470930806</v>
      </c>
      <c r="E26" s="124">
        <f>+'[4]Tasas Bogotá'!Q532</f>
        <v>56.171712741072938</v>
      </c>
      <c r="F26" s="124">
        <f>+'[4]Tasas Bogotá'!R532</f>
        <v>59.096096678825873</v>
      </c>
      <c r="G26" s="124">
        <f>+'[4]Tasas Bogotá'!S532</f>
        <v>60.340795775605486</v>
      </c>
      <c r="H26" s="124">
        <f>+'[4]Tasas Bogotá'!T532</f>
        <v>61.260636665038263</v>
      </c>
      <c r="I26" s="124">
        <f>+'[4]Tasas Bogotá'!U532</f>
        <v>61.5392794491259</v>
      </c>
      <c r="J26" s="144">
        <f>+'[4]Tasas Bogotá'!V532</f>
        <v>61.225501359755256</v>
      </c>
      <c r="K26" s="145" t="str">
        <f>+'[4]Tasas Bogotá'!W532</f>
        <v/>
      </c>
      <c r="L26" s="18"/>
    </row>
    <row r="27" spans="1:16">
      <c r="A27" s="16"/>
      <c r="B27" s="62" t="str">
        <f>+'[4]Tasas Bogotá'!N533</f>
        <v>Bucaramanga</v>
      </c>
      <c r="C27" s="123">
        <f>+'[4]Tasas Bogotá'!O533</f>
        <v>49.696328299114761</v>
      </c>
      <c r="D27" s="123">
        <f>+'[4]Tasas Bogotá'!P533</f>
        <v>45.732142619967853</v>
      </c>
      <c r="E27" s="123">
        <f>+'[4]Tasas Bogotá'!Q533</f>
        <v>49.57594210003483</v>
      </c>
      <c r="F27" s="123">
        <f>+'[4]Tasas Bogotá'!R533</f>
        <v>56.298705976470231</v>
      </c>
      <c r="G27" s="123">
        <f>+'[4]Tasas Bogotá'!S533</f>
        <v>57.021937931368676</v>
      </c>
      <c r="H27" s="123">
        <f>+'[4]Tasas Bogotá'!T533</f>
        <v>58.793424177861326</v>
      </c>
      <c r="I27" s="123">
        <f>+'[4]Tasas Bogotá'!U533</f>
        <v>59.71240608120528</v>
      </c>
      <c r="J27" s="151">
        <f>+'[4]Tasas Bogotá'!V533</f>
        <v>56.926900151316872</v>
      </c>
      <c r="K27" s="145">
        <f>+'[4]Tasas Bogotá'!W533</f>
        <v>14</v>
      </c>
      <c r="L27" s="18"/>
    </row>
    <row r="28" spans="1:16">
      <c r="A28" s="16"/>
      <c r="B28" s="62" t="str">
        <f>+'[4]Tasas Bogotá'!N534</f>
        <v>Barranquilla</v>
      </c>
      <c r="C28" s="123">
        <f>+'[4]Tasas Bogotá'!O534</f>
        <v>59.584263799525715</v>
      </c>
      <c r="D28" s="123">
        <f>+'[4]Tasas Bogotá'!P534</f>
        <v>58.530045435146498</v>
      </c>
      <c r="E28" s="123">
        <f>+'[4]Tasas Bogotá'!Q534</f>
        <v>59.961917345712052</v>
      </c>
      <c r="F28" s="123">
        <f>+'[4]Tasas Bogotá'!R534</f>
        <v>59.860646792975203</v>
      </c>
      <c r="G28" s="123">
        <f>+'[4]Tasas Bogotá'!S534</f>
        <v>56.048669297486882</v>
      </c>
      <c r="H28" s="123">
        <f>+'[4]Tasas Bogotá'!T534</f>
        <v>59.859285046997684</v>
      </c>
      <c r="I28" s="123">
        <f>+'[4]Tasas Bogotá'!U534</f>
        <v>58.738260983929813</v>
      </c>
      <c r="J28" s="151">
        <f>+'[4]Tasas Bogotá'!V534</f>
        <v>56.877091580337897</v>
      </c>
      <c r="K28" s="145">
        <f>+'[4]Tasas Bogotá'!W534</f>
        <v>15</v>
      </c>
      <c r="L28" s="18"/>
    </row>
    <row r="29" spans="1:16">
      <c r="A29" s="16"/>
      <c r="B29" s="62" t="str">
        <f>+'[4]Tasas Bogotá'!N535</f>
        <v>Pasto</v>
      </c>
      <c r="C29" s="123">
        <f>+'[4]Tasas Bogotá'!O535</f>
        <v>55.862867532230098</v>
      </c>
      <c r="D29" s="123">
        <f>+'[4]Tasas Bogotá'!P535</f>
        <v>54.115201519253731</v>
      </c>
      <c r="E29" s="123">
        <f>+'[4]Tasas Bogotá'!Q535</f>
        <v>52.094163560403274</v>
      </c>
      <c r="F29" s="123">
        <f>+'[4]Tasas Bogotá'!R535</f>
        <v>56.725528933180215</v>
      </c>
      <c r="G29" s="123">
        <f>+'[4]Tasas Bogotá'!S535</f>
        <v>57.253069039306233</v>
      </c>
      <c r="H29" s="123">
        <f>+'[4]Tasas Bogotá'!T535</f>
        <v>58.921255403119723</v>
      </c>
      <c r="I29" s="123">
        <f>+'[4]Tasas Bogotá'!U535</f>
        <v>56.356795022875374</v>
      </c>
      <c r="J29" s="151">
        <f>+'[4]Tasas Bogotá'!V535</f>
        <v>56.78811354617752</v>
      </c>
      <c r="K29" s="145">
        <f>+'[4]Tasas Bogotá'!W535</f>
        <v>16</v>
      </c>
      <c r="L29" s="18"/>
    </row>
    <row r="30" spans="1:16">
      <c r="A30" s="16"/>
      <c r="B30" s="62" t="str">
        <f>+'[4]Tasas Bogotá'!N536</f>
        <v>Villavicencio</v>
      </c>
      <c r="C30" s="123">
        <f>+'[4]Tasas Bogotá'!O536</f>
        <v>57.709712019548185</v>
      </c>
      <c r="D30" s="123">
        <f>+'[4]Tasas Bogotá'!P536</f>
        <v>58.633781379295563</v>
      </c>
      <c r="E30" s="123">
        <f>+'[4]Tasas Bogotá'!Q536</f>
        <v>54.865208115666391</v>
      </c>
      <c r="F30" s="123">
        <f>+'[4]Tasas Bogotá'!R536</f>
        <v>57.193030810119112</v>
      </c>
      <c r="G30" s="123">
        <f>+'[4]Tasas Bogotá'!S536</f>
        <v>58.60012641725595</v>
      </c>
      <c r="H30" s="123">
        <f>+'[4]Tasas Bogotá'!T536</f>
        <v>59.479463181608736</v>
      </c>
      <c r="I30" s="123">
        <f>+'[4]Tasas Bogotá'!U536</f>
        <v>57.271985611777573</v>
      </c>
      <c r="J30" s="151">
        <f>+'[4]Tasas Bogotá'!V536</f>
        <v>55.812470072896808</v>
      </c>
      <c r="K30" s="145">
        <f>+'[4]Tasas Bogotá'!W536</f>
        <v>17</v>
      </c>
      <c r="L30" s="18"/>
    </row>
    <row r="31" spans="1:16">
      <c r="A31" s="16"/>
      <c r="B31" s="62" t="str">
        <f>+'[4]Tasas Bogotá'!N537</f>
        <v>Ibagué</v>
      </c>
      <c r="C31" s="123">
        <f>+'[4]Tasas Bogotá'!O537</f>
        <v>55.938651619568482</v>
      </c>
      <c r="D31" s="123">
        <f>+'[4]Tasas Bogotá'!P537</f>
        <v>52.549319606384145</v>
      </c>
      <c r="E31" s="123">
        <f>+'[4]Tasas Bogotá'!Q537</f>
        <v>50.470686436095932</v>
      </c>
      <c r="F31" s="123">
        <f>+'[4]Tasas Bogotá'!R537</f>
        <v>53.868096723123536</v>
      </c>
      <c r="G31" s="123">
        <f>+'[4]Tasas Bogotá'!S537</f>
        <v>57.042081720727971</v>
      </c>
      <c r="H31" s="123">
        <f>+'[4]Tasas Bogotá'!T537</f>
        <v>57.708297730203356</v>
      </c>
      <c r="I31" s="123">
        <f>+'[4]Tasas Bogotá'!U537</f>
        <v>54.274792582006611</v>
      </c>
      <c r="J31" s="151">
        <f>+'[4]Tasas Bogotá'!V537</f>
        <v>54.628848693870879</v>
      </c>
      <c r="K31" s="145">
        <f>+'[4]Tasas Bogotá'!W537</f>
        <v>18</v>
      </c>
      <c r="L31" s="18"/>
    </row>
    <row r="32" spans="1:16">
      <c r="A32" s="16"/>
      <c r="B32" s="62" t="str">
        <f>+'[4]Tasas Bogotá'!N538</f>
        <v>Cali</v>
      </c>
      <c r="C32" s="123">
        <f>+'[4]Tasas Bogotá'!O538</f>
        <v>47.902069134288396</v>
      </c>
      <c r="D32" s="123">
        <f>+'[4]Tasas Bogotá'!P538</f>
        <v>45.746907993966815</v>
      </c>
      <c r="E32" s="123">
        <f>+'[4]Tasas Bogotá'!Q538</f>
        <v>46.318595808794214</v>
      </c>
      <c r="F32" s="123">
        <f>+'[4]Tasas Bogotá'!R538</f>
        <v>51.007746158557381</v>
      </c>
      <c r="G32" s="123">
        <f>+'[4]Tasas Bogotá'!S538</f>
        <v>52.17193608429352</v>
      </c>
      <c r="H32" s="123">
        <f>+'[4]Tasas Bogotá'!T538</f>
        <v>53.183395309022863</v>
      </c>
      <c r="I32" s="123">
        <f>+'[4]Tasas Bogotá'!U538</f>
        <v>50.437841823880042</v>
      </c>
      <c r="J32" s="151">
        <f>+'[4]Tasas Bogotá'!V538</f>
        <v>51.21317334711474</v>
      </c>
      <c r="K32" s="145">
        <f>+'[4]Tasas Bogotá'!W538</f>
        <v>19</v>
      </c>
      <c r="L32" s="18"/>
    </row>
    <row r="33" spans="1:14">
      <c r="A33" s="16"/>
      <c r="B33" s="62" t="str">
        <f>+'[4]Tasas Bogotá'!N539</f>
        <v>Pereira</v>
      </c>
      <c r="C33" s="123">
        <f>+'[4]Tasas Bogotá'!O539</f>
        <v>43.573802028681342</v>
      </c>
      <c r="D33" s="123">
        <f>+'[4]Tasas Bogotá'!P539</f>
        <v>44.864242661202013</v>
      </c>
      <c r="E33" s="123">
        <f>+'[4]Tasas Bogotá'!Q539</f>
        <v>41.928195308760181</v>
      </c>
      <c r="F33" s="123">
        <f>+'[4]Tasas Bogotá'!R539</f>
        <v>42.604383232578691</v>
      </c>
      <c r="G33" s="123">
        <f>+'[4]Tasas Bogotá'!S539</f>
        <v>47.585769103765529</v>
      </c>
      <c r="H33" s="123">
        <f>+'[4]Tasas Bogotá'!T539</f>
        <v>49.891775644028748</v>
      </c>
      <c r="I33" s="123">
        <f>+'[4]Tasas Bogotá'!U539</f>
        <v>47.47798763988127</v>
      </c>
      <c r="J33" s="151">
        <f>+'[4]Tasas Bogotá'!V539</f>
        <v>48.194411362810129</v>
      </c>
      <c r="K33" s="145">
        <f>+'[4]Tasas Bogotá'!W539</f>
        <v>20</v>
      </c>
      <c r="L33" s="18"/>
    </row>
    <row r="34" spans="1:14">
      <c r="A34" s="16"/>
      <c r="B34" s="125" t="str">
        <f>+'[4]Tasas Bogotá'!N540</f>
        <v>Bogotá</v>
      </c>
      <c r="C34" s="144">
        <f>+'[4]Tasas Bogotá'!O540</f>
        <v>40.891900032402376</v>
      </c>
      <c r="D34" s="144">
        <f>+'[4]Tasas Bogotá'!P540</f>
        <v>39.588216072976905</v>
      </c>
      <c r="E34" s="144">
        <f>+'[4]Tasas Bogotá'!Q540</f>
        <v>38.403391004608629</v>
      </c>
      <c r="F34" s="144">
        <f>+'[4]Tasas Bogotá'!R540</f>
        <v>40.672259398195663</v>
      </c>
      <c r="G34" s="144">
        <f>+'[4]Tasas Bogotá'!S540</f>
        <v>43.427098832193053</v>
      </c>
      <c r="H34" s="144">
        <f>+'[4]Tasas Bogotá'!T540</f>
        <v>45.017406446706538</v>
      </c>
      <c r="I34" s="144">
        <f>+'[4]Tasas Bogotá'!U540</f>
        <v>46.164095613838896</v>
      </c>
      <c r="J34" s="144">
        <f>+'[4]Tasas Bogotá'!V540</f>
        <v>45.736821353954333</v>
      </c>
      <c r="K34" s="117">
        <f>+'[4]Tasas Bogotá'!W540</f>
        <v>21</v>
      </c>
      <c r="L34" s="18"/>
    </row>
    <row r="35" spans="1:14">
      <c r="A35" s="16"/>
      <c r="B35" s="62" t="str">
        <f>+'[4]Tasas Bogotá'!N541</f>
        <v>Medellín</v>
      </c>
      <c r="C35" s="123">
        <f>+'[4]Tasas Bogotá'!O541</f>
        <v>41.127249219113352</v>
      </c>
      <c r="D35" s="123">
        <f>+'[4]Tasas Bogotá'!P541</f>
        <v>41.25547742378447</v>
      </c>
      <c r="E35" s="123">
        <f>+'[4]Tasas Bogotá'!Q541</f>
        <v>40.973773126553873</v>
      </c>
      <c r="F35" s="123">
        <f>+'[4]Tasas Bogotá'!R541</f>
        <v>44.100973522735302</v>
      </c>
      <c r="G35" s="123">
        <f>+'[4]Tasas Bogotá'!S541</f>
        <v>45.412469177113529</v>
      </c>
      <c r="H35" s="123">
        <f>+'[4]Tasas Bogotá'!T541</f>
        <v>44.548708619760944</v>
      </c>
      <c r="I35" s="123">
        <f>+'[4]Tasas Bogotá'!U541</f>
        <v>42.008310927487756</v>
      </c>
      <c r="J35" s="151">
        <f>+'[4]Tasas Bogotá'!V541</f>
        <v>40.751900064019438</v>
      </c>
      <c r="K35" s="145">
        <f>+'[4]Tasas Bogotá'!W541</f>
        <v>22</v>
      </c>
      <c r="L35" s="18"/>
    </row>
    <row r="36" spans="1:14">
      <c r="A36" s="16"/>
      <c r="B36" s="62" t="str">
        <f>+'[4]Tasas Bogotá'!N542</f>
        <v>Manizales</v>
      </c>
      <c r="C36" s="123">
        <f>+'[4]Tasas Bogotá'!O542</f>
        <v>46.188354035152997</v>
      </c>
      <c r="D36" s="123">
        <f>+'[4]Tasas Bogotá'!P542</f>
        <v>44.217461736372343</v>
      </c>
      <c r="E36" s="123">
        <f>+'[4]Tasas Bogotá'!Q542</f>
        <v>38.467492081241502</v>
      </c>
      <c r="F36" s="123">
        <f>+'[4]Tasas Bogotá'!R542</f>
        <v>41.936162019836196</v>
      </c>
      <c r="G36" s="123">
        <f>+'[4]Tasas Bogotá'!S542</f>
        <v>43.649461985037483</v>
      </c>
      <c r="H36" s="123">
        <f>+'[4]Tasas Bogotá'!T542</f>
        <v>41.64066318282643</v>
      </c>
      <c r="I36" s="123">
        <f>+'[4]Tasas Bogotá'!U542</f>
        <v>42.84452368083511</v>
      </c>
      <c r="J36" s="151">
        <f>+'[4]Tasas Bogotá'!V542</f>
        <v>39.70780901873411</v>
      </c>
      <c r="K36" s="145">
        <f>+'[4]Tasas Bogotá'!W542</f>
        <v>23</v>
      </c>
      <c r="L36" s="18"/>
    </row>
    <row r="37" spans="1:14">
      <c r="A37" s="16"/>
      <c r="B37" s="62" t="str">
        <f>+'[4]Tasas Bogotá'!N543</f>
        <v>San Andrés</v>
      </c>
      <c r="C37" s="123">
        <f>+'[4]Tasas Bogotá'!O543</f>
        <v>0</v>
      </c>
      <c r="D37" s="123">
        <f>+'[4]Tasas Bogotá'!P543</f>
        <v>0</v>
      </c>
      <c r="E37" s="123">
        <f>+'[4]Tasas Bogotá'!Q543</f>
        <v>0</v>
      </c>
      <c r="F37" s="123">
        <f>+'[4]Tasas Bogotá'!R543</f>
        <v>0</v>
      </c>
      <c r="G37" s="123">
        <f>+'[4]Tasas Bogotá'!S543</f>
        <v>0</v>
      </c>
      <c r="H37" s="123">
        <f>+'[4]Tasas Bogotá'!T543</f>
        <v>0</v>
      </c>
      <c r="I37" s="123">
        <f>+'[4]Tasas Bogotá'!U543</f>
        <v>100</v>
      </c>
      <c r="J37" s="151">
        <f>+'[4]Tasas Bogotá'!V543</f>
        <v>0</v>
      </c>
      <c r="K37" s="145">
        <f>+'[4]Tasas Bogotá'!W543</f>
        <v>24</v>
      </c>
      <c r="L37" s="18"/>
    </row>
    <row r="38" spans="1:14">
      <c r="A38" s="16"/>
      <c r="C38" s="4"/>
      <c r="D38" s="4"/>
      <c r="E38" s="4"/>
      <c r="F38" s="5"/>
      <c r="G38" s="5"/>
      <c r="H38" s="5"/>
      <c r="I38" s="8"/>
      <c r="J38" s="8"/>
      <c r="K38" s="8"/>
      <c r="L38" s="18"/>
      <c r="N38" s="59" t="str">
        <f>IF(F38="","",1)</f>
        <v/>
      </c>
    </row>
    <row r="39" spans="1:14">
      <c r="A39" s="16"/>
      <c r="C39" s="4"/>
      <c r="D39" s="4"/>
      <c r="E39" s="4"/>
      <c r="F39" s="5"/>
      <c r="G39" s="5"/>
      <c r="H39" s="5"/>
      <c r="I39" s="8"/>
      <c r="J39" s="8"/>
      <c r="K39" s="8"/>
      <c r="L39" s="18"/>
    </row>
    <row r="40" spans="1:14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</row>
    <row r="41" spans="1:14">
      <c r="A41" s="16"/>
      <c r="C41" s="4"/>
      <c r="D41" s="4"/>
      <c r="E41" s="4"/>
      <c r="F41" s="5"/>
      <c r="G41" s="5"/>
      <c r="H41" s="5"/>
      <c r="I41" s="8"/>
      <c r="J41" s="8"/>
      <c r="K41" s="8"/>
      <c r="L41" s="18"/>
      <c r="N41" s="59" t="str">
        <f>IF(F41="","",1)</f>
        <v/>
      </c>
    </row>
    <row r="42" spans="1:14">
      <c r="A42" s="16"/>
      <c r="C42" s="4"/>
      <c r="D42" s="4"/>
      <c r="E42" s="4"/>
      <c r="F42" s="5"/>
      <c r="G42" s="5"/>
      <c r="H42" s="5"/>
      <c r="I42" s="8"/>
      <c r="J42" s="8"/>
      <c r="K42" s="8"/>
      <c r="L42" s="18"/>
      <c r="N42" s="59" t="str">
        <f>IF(F42="","",1)</f>
        <v/>
      </c>
    </row>
    <row r="43" spans="1:14">
      <c r="A43" s="16"/>
      <c r="C43" s="4"/>
      <c r="D43" s="4"/>
      <c r="E43" s="4"/>
      <c r="F43" s="5"/>
      <c r="G43" s="5"/>
      <c r="H43" s="5"/>
      <c r="I43" s="8"/>
      <c r="J43" s="8"/>
      <c r="K43" s="8"/>
      <c r="L43" s="18"/>
      <c r="N43" s="59" t="str">
        <f>IF(F43="","",1)</f>
        <v/>
      </c>
    </row>
    <row r="44" spans="1:14">
      <c r="A44" s="16"/>
      <c r="C44" s="4"/>
      <c r="D44" s="4"/>
      <c r="E44" s="4"/>
      <c r="F44" s="5"/>
      <c r="G44" s="5"/>
      <c r="H44" s="5"/>
      <c r="I44" s="8"/>
      <c r="J44" s="8"/>
      <c r="K44" s="8"/>
      <c r="L44" s="18"/>
    </row>
    <row r="45" spans="1:14">
      <c r="A45" s="16"/>
      <c r="C45" s="4"/>
      <c r="D45" s="4"/>
      <c r="E45" s="4"/>
      <c r="F45" s="5"/>
      <c r="G45" s="5"/>
      <c r="H45" s="5"/>
      <c r="I45" s="8"/>
      <c r="J45" s="8"/>
      <c r="K45" s="8"/>
      <c r="L45" s="18"/>
      <c r="N45" s="59" t="str">
        <f>IF(F45="","",1)</f>
        <v/>
      </c>
    </row>
    <row r="46" spans="1:14">
      <c r="A46" s="16"/>
      <c r="C46" s="4"/>
      <c r="D46" s="4"/>
      <c r="E46" s="4"/>
      <c r="F46" s="5"/>
      <c r="G46" s="5"/>
      <c r="H46" s="5"/>
      <c r="I46" s="8"/>
      <c r="J46" s="8"/>
      <c r="K46" s="8"/>
      <c r="L46" s="18"/>
      <c r="N46" s="59" t="str">
        <f>IF(F46="","",1)</f>
        <v/>
      </c>
    </row>
    <row r="47" spans="1:14">
      <c r="A47" s="16"/>
      <c r="C47" s="4"/>
      <c r="D47" s="4"/>
      <c r="E47" s="4"/>
      <c r="F47" s="5"/>
      <c r="G47" s="5"/>
      <c r="H47" s="5"/>
      <c r="I47" s="8"/>
      <c r="J47" s="8"/>
      <c r="K47" s="8"/>
      <c r="L47" s="18"/>
      <c r="N47" s="59" t="str">
        <f>IF(F47="","",1)</f>
        <v/>
      </c>
    </row>
    <row r="48" spans="1:14">
      <c r="A48" s="16"/>
      <c r="C48" s="4"/>
      <c r="D48" s="4"/>
      <c r="E48" s="4"/>
      <c r="F48" s="5"/>
      <c r="G48" s="5"/>
      <c r="H48" s="5"/>
      <c r="I48" s="8"/>
      <c r="J48" s="8"/>
      <c r="K48" s="8"/>
      <c r="L48" s="18"/>
      <c r="N48" s="59" t="str">
        <f>IF(F48="","",1)</f>
        <v/>
      </c>
    </row>
    <row r="49" spans="1:12">
      <c r="A49" s="16"/>
      <c r="B49" s="67" t="str">
        <f>+Índice!$B$49</f>
        <v>Fuente: Departamento Administrativo Nacional de Estadística, Gran Encuesta Integrada de Hogares (GEIH) Abril 2012.</v>
      </c>
      <c r="L49" s="18"/>
    </row>
    <row r="50" spans="1:12">
      <c r="A50" s="16"/>
      <c r="B50" s="67" t="s">
        <v>58</v>
      </c>
      <c r="L50" s="18"/>
    </row>
    <row r="51" spans="1:12">
      <c r="A51" s="16"/>
      <c r="B51" s="67" t="s">
        <v>56</v>
      </c>
      <c r="L51" s="18"/>
    </row>
    <row r="52" spans="1:12">
      <c r="A52" s="16"/>
      <c r="B52" s="67" t="s">
        <v>106</v>
      </c>
      <c r="L52" s="18"/>
    </row>
    <row r="53" spans="1:12">
      <c r="A53" s="20"/>
      <c r="B53" s="84" t="s">
        <v>101</v>
      </c>
      <c r="C53" s="21"/>
      <c r="D53" s="21"/>
      <c r="E53" s="21"/>
      <c r="F53" s="21"/>
      <c r="G53" s="21"/>
      <c r="H53" s="21"/>
      <c r="I53" s="21"/>
      <c r="J53" s="21"/>
      <c r="K53" s="21"/>
      <c r="L53" s="22"/>
    </row>
    <row r="54" spans="1:12">
      <c r="B54" s="60"/>
      <c r="C54" s="60"/>
      <c r="D54" s="60"/>
      <c r="E54" s="60"/>
    </row>
    <row r="55" spans="1:12">
      <c r="B55" s="60"/>
      <c r="C55" s="60"/>
      <c r="D55" s="60"/>
      <c r="E55" s="60"/>
    </row>
  </sheetData>
  <mergeCells count="4">
    <mergeCell ref="C7:K7"/>
    <mergeCell ref="C8:K8"/>
    <mergeCell ref="K10:K11"/>
    <mergeCell ref="C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6"/>
  <sheetViews>
    <sheetView zoomScaleNormal="100" zoomScaleSheetLayoutView="100" workbookViewId="0">
      <pane ySplit="11" topLeftCell="A12" activePane="bottomLeft" state="frozen"/>
      <selection activeCell="G19" sqref="G19"/>
      <selection pane="bottomLeft" activeCell="H22" sqref="H22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8" width="10.42578125" style="9" customWidth="1"/>
    <col min="9" max="9" width="10.2851562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22">
      <c r="A1" s="13"/>
      <c r="B1" s="14"/>
      <c r="C1" s="14"/>
      <c r="D1" s="14"/>
      <c r="E1" s="14"/>
      <c r="F1" s="14"/>
      <c r="G1" s="14"/>
      <c r="H1" s="157"/>
      <c r="I1" s="157"/>
      <c r="J1" s="157"/>
      <c r="K1" s="159"/>
      <c r="L1" s="11"/>
      <c r="M1" s="11"/>
    </row>
    <row r="2" spans="1:22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9"/>
      <c r="L2" s="11"/>
      <c r="M2" s="11"/>
    </row>
    <row r="3" spans="1:22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9"/>
      <c r="L3" s="11"/>
      <c r="M3" s="11"/>
    </row>
    <row r="4" spans="1:22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9"/>
      <c r="L4" s="11"/>
      <c r="M4" s="11"/>
    </row>
    <row r="5" spans="1:22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9"/>
      <c r="L5" s="11"/>
      <c r="M5" s="11"/>
    </row>
    <row r="6" spans="1:22">
      <c r="A6" s="16"/>
      <c r="B6" s="161"/>
      <c r="C6" s="161"/>
      <c r="D6" s="161"/>
      <c r="E6" s="161"/>
      <c r="F6" s="161"/>
      <c r="G6" s="161"/>
      <c r="H6" s="130"/>
      <c r="I6" s="10"/>
      <c r="J6" s="18"/>
    </row>
    <row r="7" spans="1:22">
      <c r="A7" s="16"/>
      <c r="B7" s="167" t="s">
        <v>134</v>
      </c>
      <c r="C7" s="167"/>
      <c r="D7" s="167"/>
      <c r="E7" s="167"/>
      <c r="F7" s="167"/>
      <c r="G7" s="167"/>
      <c r="H7" s="167"/>
      <c r="I7" s="167"/>
      <c r="J7" s="18"/>
    </row>
    <row r="8" spans="1:22">
      <c r="A8" s="16"/>
      <c r="B8" s="167" t="s">
        <v>172</v>
      </c>
      <c r="C8" s="167"/>
      <c r="D8" s="167"/>
      <c r="E8" s="167"/>
      <c r="F8" s="167"/>
      <c r="G8" s="167"/>
      <c r="H8" s="167"/>
      <c r="I8" s="167"/>
      <c r="J8" s="18"/>
    </row>
    <row r="9" spans="1:22">
      <c r="A9" s="16"/>
      <c r="B9" s="10"/>
      <c r="C9" s="109"/>
      <c r="D9" s="10"/>
      <c r="E9" s="10"/>
      <c r="F9" s="130"/>
      <c r="G9" s="130"/>
      <c r="H9" s="130"/>
      <c r="I9" s="10"/>
      <c r="J9" s="18"/>
    </row>
    <row r="10" spans="1:22" ht="15.75" customHeight="1">
      <c r="A10" s="16"/>
      <c r="B10" s="11"/>
      <c r="C10" s="168" t="s">
        <v>1</v>
      </c>
      <c r="D10" s="168"/>
      <c r="E10" s="168"/>
      <c r="F10" s="168"/>
      <c r="G10" s="170" t="s">
        <v>165</v>
      </c>
      <c r="H10" s="170"/>
      <c r="I10" s="170" t="s">
        <v>164</v>
      </c>
      <c r="J10" s="18"/>
    </row>
    <row r="11" spans="1:22" ht="15.75" customHeight="1">
      <c r="A11" s="16"/>
      <c r="B11" s="11"/>
      <c r="C11" s="156">
        <v>2009</v>
      </c>
      <c r="D11" s="160">
        <v>2010</v>
      </c>
      <c r="E11" s="160">
        <v>2011</v>
      </c>
      <c r="F11" s="160">
        <v>2012</v>
      </c>
      <c r="G11" s="150" t="s">
        <v>59</v>
      </c>
      <c r="H11" s="150" t="s">
        <v>60</v>
      </c>
      <c r="I11" s="170"/>
      <c r="J11" s="18"/>
      <c r="M11" s="2"/>
    </row>
    <row r="12" spans="1:22" ht="12" customHeight="1">
      <c r="A12" s="16"/>
      <c r="B12" s="11"/>
      <c r="C12" s="109"/>
      <c r="D12" s="109"/>
      <c r="E12" s="109"/>
      <c r="F12" s="109"/>
      <c r="G12" s="129"/>
      <c r="H12" s="129"/>
      <c r="I12" s="129"/>
      <c r="J12" s="18"/>
    </row>
    <row r="13" spans="1:22">
      <c r="A13" s="16"/>
      <c r="B13" s="110" t="s">
        <v>72</v>
      </c>
      <c r="C13" s="27">
        <f>+'[4]Resumen Bogotá'!I33</f>
        <v>6.1019999999999994</v>
      </c>
      <c r="D13" s="27">
        <f>+'[4]Resumen Bogotá'!J33</f>
        <v>1.9850000000000001</v>
      </c>
      <c r="E13" s="27">
        <f>+'[4]Resumen Bogotá'!K33</f>
        <v>0.83633333333333326</v>
      </c>
      <c r="F13" s="34">
        <f>+'[4]Resumen Bogotá'!L33</f>
        <v>0</v>
      </c>
      <c r="G13" s="28" t="str">
        <f>IF(OR(OR(F13=0,E13=0),F13=""),"",(F13/E13-1)*100)</f>
        <v/>
      </c>
      <c r="H13" s="26">
        <f>F13-E13</f>
        <v>-0.83633333333333326</v>
      </c>
      <c r="I13" s="28" t="str">
        <f>IF(F13=0,"",F13/$L$13*100)</f>
        <v/>
      </c>
      <c r="J13" s="18"/>
      <c r="K13" s="136" t="s">
        <v>98</v>
      </c>
      <c r="L13" s="79">
        <f>SUM(F13:F23)</f>
        <v>3878.8503333333333</v>
      </c>
      <c r="M13" s="148">
        <f>F13/'Población económicamente activa'!$G$15</f>
        <v>0</v>
      </c>
      <c r="N13" s="147"/>
      <c r="O13" s="96"/>
      <c r="P13" s="96"/>
      <c r="Q13" s="96"/>
      <c r="R13" s="96"/>
      <c r="S13" s="96"/>
      <c r="T13" s="96"/>
      <c r="U13" s="96"/>
      <c r="V13" s="96"/>
    </row>
    <row r="14" spans="1:22">
      <c r="A14" s="16"/>
      <c r="B14" s="110" t="s">
        <v>86</v>
      </c>
      <c r="C14" s="27">
        <f>+'[4]Resumen Bogotá'!I34</f>
        <v>31.24666666666667</v>
      </c>
      <c r="D14" s="27">
        <f>+'[4]Resumen Bogotá'!J34</f>
        <v>18.980333333333334</v>
      </c>
      <c r="E14" s="27">
        <f>+'[4]Resumen Bogotá'!K34</f>
        <v>16.619666666666664</v>
      </c>
      <c r="F14" s="34">
        <f>+'[4]Resumen Bogotá'!L34</f>
        <v>29.009666666666664</v>
      </c>
      <c r="G14" s="28">
        <f>IF(OR(OR(F14=0,E14=0),F14=""),"",(F14/E14-1)*100)</f>
        <v>74.550231653262216</v>
      </c>
      <c r="H14" s="26">
        <f>F14-E14</f>
        <v>12.39</v>
      </c>
      <c r="I14" s="28">
        <f t="shared" ref="I14:I23" si="0">IF(F14=0,"",F14/$L$13*100)</f>
        <v>0.74789342649724988</v>
      </c>
      <c r="J14" s="18"/>
      <c r="K14" s="110"/>
      <c r="L14" s="23"/>
      <c r="M14" s="148">
        <f>F14/'Población económicamente activa'!$G$15</f>
        <v>6.6802201803764618E-3</v>
      </c>
      <c r="N14" s="147"/>
    </row>
    <row r="15" spans="1:22">
      <c r="A15" s="16"/>
      <c r="B15" s="110" t="s">
        <v>74</v>
      </c>
      <c r="C15" s="27">
        <f>+'[4]Resumen Bogotá'!I35</f>
        <v>8.4169999999999998</v>
      </c>
      <c r="D15" s="27">
        <f>+'[4]Resumen Bogotá'!J35</f>
        <v>9.5616666666666656</v>
      </c>
      <c r="E15" s="27">
        <f>+'[4]Resumen Bogotá'!K35</f>
        <v>18.397333333333336</v>
      </c>
      <c r="F15" s="34">
        <f>+'[4]Resumen Bogotá'!L35</f>
        <v>13.809666666666667</v>
      </c>
      <c r="G15" s="28">
        <f t="shared" ref="G15:G23" si="1">IF(OR(OR(F15=0,E15=0),F15=""),"",(F15/E15-1)*100)</f>
        <v>-24.936585012320634</v>
      </c>
      <c r="H15" s="26">
        <f t="shared" ref="H15:H23" si="2">F15-E15</f>
        <v>-4.587666666666669</v>
      </c>
      <c r="I15" s="28">
        <f t="shared" si="0"/>
        <v>0.3560247361954586</v>
      </c>
      <c r="J15" s="18"/>
      <c r="K15" s="110"/>
      <c r="M15" s="148">
        <f>F15/'Población económicamente activa'!$G$15</f>
        <v>3.1800301261972037E-3</v>
      </c>
      <c r="N15" s="147"/>
    </row>
    <row r="16" spans="1:22">
      <c r="A16" s="16"/>
      <c r="B16" s="111" t="s">
        <v>75</v>
      </c>
      <c r="C16" s="27">
        <f>+'[4]Resumen Bogotá'!I36</f>
        <v>567.67833333333328</v>
      </c>
      <c r="D16" s="27">
        <f>+'[4]Resumen Bogotá'!J36</f>
        <v>559.74199999999996</v>
      </c>
      <c r="E16" s="27">
        <f>+'[4]Resumen Bogotá'!K36</f>
        <v>604.46699999999998</v>
      </c>
      <c r="F16" s="34">
        <f>+'[4]Resumen Bogotá'!L36</f>
        <v>619.17200000000003</v>
      </c>
      <c r="G16" s="28">
        <f t="shared" si="1"/>
        <v>2.4327217201269846</v>
      </c>
      <c r="H16" s="26">
        <f t="shared" si="2"/>
        <v>14.705000000000041</v>
      </c>
      <c r="I16" s="28">
        <f t="shared" si="0"/>
        <v>15.96277109944347</v>
      </c>
      <c r="J16" s="18"/>
      <c r="K16" s="111"/>
      <c r="M16" s="148">
        <f>F16/'Población económicamente activa'!$G$15</f>
        <v>0.14258024185699208</v>
      </c>
      <c r="N16" s="147"/>
    </row>
    <row r="17" spans="1:14">
      <c r="A17" s="16"/>
      <c r="B17" s="110" t="s">
        <v>88</v>
      </c>
      <c r="C17" s="27">
        <f>+'[4]Resumen Bogotá'!I37</f>
        <v>14.217666666666668</v>
      </c>
      <c r="D17" s="27">
        <f>+'[4]Resumen Bogotá'!J37</f>
        <v>9.9706666666666663</v>
      </c>
      <c r="E17" s="27">
        <f>+'[4]Resumen Bogotá'!K37</f>
        <v>13.410333333333334</v>
      </c>
      <c r="F17" s="34">
        <f>+'[4]Resumen Bogotá'!L37</f>
        <v>12.086333333333334</v>
      </c>
      <c r="G17" s="28">
        <f t="shared" si="1"/>
        <v>-9.8729835201710081</v>
      </c>
      <c r="H17" s="26">
        <f t="shared" si="2"/>
        <v>-1.3239999999999998</v>
      </c>
      <c r="I17" s="28">
        <f t="shared" si="0"/>
        <v>0.31159576407133011</v>
      </c>
      <c r="J17" s="18"/>
      <c r="K17" s="110"/>
      <c r="M17" s="148">
        <f>F17/'Población económicamente activa'!$G$15</f>
        <v>2.7831884029492484E-3</v>
      </c>
      <c r="N17" s="147"/>
    </row>
    <row r="18" spans="1:14">
      <c r="A18" s="16"/>
      <c r="B18" s="110" t="s">
        <v>77</v>
      </c>
      <c r="C18" s="27">
        <f>+'[4]Resumen Bogotá'!I38</f>
        <v>179.81600000000003</v>
      </c>
      <c r="D18" s="27">
        <f>+'[4]Resumen Bogotá'!J38</f>
        <v>179.958</v>
      </c>
      <c r="E18" s="27">
        <f>+'[4]Resumen Bogotá'!K38</f>
        <v>243.63</v>
      </c>
      <c r="F18" s="34">
        <f>+'[4]Resumen Bogotá'!L38</f>
        <v>275.16000000000003</v>
      </c>
      <c r="G18" s="28">
        <f t="shared" si="1"/>
        <v>12.941755941386536</v>
      </c>
      <c r="H18" s="26">
        <f t="shared" si="2"/>
        <v>31.53000000000003</v>
      </c>
      <c r="I18" s="28">
        <f t="shared" si="0"/>
        <v>7.0938545278579541</v>
      </c>
      <c r="J18" s="18"/>
      <c r="K18" s="110"/>
      <c r="M18" s="148">
        <f>F18/'Población económicamente activa'!$G$15</f>
        <v>6.3362651007102949E-2</v>
      </c>
      <c r="N18" s="147"/>
    </row>
    <row r="19" spans="1:14">
      <c r="A19" s="16"/>
      <c r="B19" s="110" t="s">
        <v>78</v>
      </c>
      <c r="C19" s="27">
        <f>+'[4]Resumen Bogotá'!I39</f>
        <v>902.44066666666674</v>
      </c>
      <c r="D19" s="27">
        <f>+'[4]Resumen Bogotá'!J39</f>
        <v>974.06133333333344</v>
      </c>
      <c r="E19" s="27">
        <f>+'[4]Resumen Bogotá'!K39</f>
        <v>1027.2296666666666</v>
      </c>
      <c r="F19" s="34">
        <f>+'[4]Resumen Bogotá'!L39</f>
        <v>1081.8483333333334</v>
      </c>
      <c r="G19" s="28">
        <f t="shared" si="1"/>
        <v>5.3170842353008396</v>
      </c>
      <c r="H19" s="26">
        <f t="shared" si="2"/>
        <v>54.618666666666741</v>
      </c>
      <c r="I19" s="28">
        <f t="shared" si="0"/>
        <v>27.890953255822971</v>
      </c>
      <c r="J19" s="18"/>
      <c r="K19" s="110"/>
      <c r="M19" s="148">
        <f>F19/'Población económicamente activa'!$G$15</f>
        <v>0.24912334055682503</v>
      </c>
      <c r="N19" s="147"/>
    </row>
    <row r="20" spans="1:14">
      <c r="A20" s="16"/>
      <c r="B20" s="110" t="s">
        <v>90</v>
      </c>
      <c r="C20" s="27">
        <f>+'[4]Resumen Bogotá'!I40</f>
        <v>282.19233333333335</v>
      </c>
      <c r="D20" s="27">
        <f>+'[4]Resumen Bogotá'!J40</f>
        <v>340.47033333333331</v>
      </c>
      <c r="E20" s="27">
        <f>+'[4]Resumen Bogotá'!K40</f>
        <v>362.0796666666667</v>
      </c>
      <c r="F20" s="34">
        <f>+'[4]Resumen Bogotá'!L40</f>
        <v>409.84400000000005</v>
      </c>
      <c r="G20" s="28">
        <f t="shared" si="1"/>
        <v>13.191664081293354</v>
      </c>
      <c r="H20" s="26">
        <f t="shared" si="2"/>
        <v>47.764333333333354</v>
      </c>
      <c r="I20" s="28">
        <f t="shared" si="0"/>
        <v>10.566120493950486</v>
      </c>
      <c r="J20" s="18"/>
      <c r="K20" s="110"/>
      <c r="M20" s="148">
        <f>F20/'Población económicamente activa'!$G$15</f>
        <v>9.437709819506869E-2</v>
      </c>
      <c r="N20" s="147"/>
    </row>
    <row r="21" spans="1:14">
      <c r="A21" s="16"/>
      <c r="B21" s="110" t="s">
        <v>80</v>
      </c>
      <c r="C21" s="27">
        <f>+'[4]Resumen Bogotá'!I41</f>
        <v>98.939000000000007</v>
      </c>
      <c r="D21" s="27">
        <f>+'[4]Resumen Bogotá'!J41</f>
        <v>110.82099999999998</v>
      </c>
      <c r="E21" s="27">
        <f>+'[4]Resumen Bogotá'!K41</f>
        <v>88.350999999999999</v>
      </c>
      <c r="F21" s="34">
        <f>+'[4]Resumen Bogotá'!L41</f>
        <v>123.92</v>
      </c>
      <c r="G21" s="28">
        <f t="shared" si="1"/>
        <v>40.258740704689245</v>
      </c>
      <c r="H21" s="26">
        <f t="shared" si="2"/>
        <v>35.569000000000003</v>
      </c>
      <c r="I21" s="28">
        <f t="shared" si="0"/>
        <v>3.1947610593551299</v>
      </c>
      <c r="J21" s="18"/>
      <c r="K21" s="110"/>
      <c r="M21" s="148">
        <f>F21/'Población económicamente activa'!$G$15</f>
        <v>2.8535759968019322E-2</v>
      </c>
      <c r="N21" s="147"/>
    </row>
    <row r="22" spans="1:14">
      <c r="A22" s="16"/>
      <c r="B22" s="110" t="s">
        <v>81</v>
      </c>
      <c r="C22" s="27">
        <f>+'[4]Resumen Bogotá'!I42</f>
        <v>436.73</v>
      </c>
      <c r="D22" s="27">
        <f>+'[4]Resumen Bogotá'!J42</f>
        <v>449.94166666666661</v>
      </c>
      <c r="E22" s="27">
        <f>+'[4]Resumen Bogotá'!K42</f>
        <v>468.54333333333335</v>
      </c>
      <c r="F22" s="34">
        <f>+'[4]Resumen Bogotá'!L42</f>
        <v>444.42333333333335</v>
      </c>
      <c r="G22" s="28">
        <f t="shared" si="1"/>
        <v>-5.1478696385250711</v>
      </c>
      <c r="H22" s="26">
        <f t="shared" si="2"/>
        <v>-24.120000000000005</v>
      </c>
      <c r="I22" s="28">
        <f t="shared" si="0"/>
        <v>11.457604577163801</v>
      </c>
      <c r="J22" s="18"/>
      <c r="K22" s="110"/>
      <c r="M22" s="148">
        <f>F22/'Población económicamente activa'!$G$15</f>
        <v>0.10233987705121886</v>
      </c>
      <c r="N22" s="147"/>
    </row>
    <row r="23" spans="1:14">
      <c r="A23" s="16"/>
      <c r="B23" s="110" t="s">
        <v>92</v>
      </c>
      <c r="C23" s="27">
        <f>+'[4]Resumen Bogotá'!I43</f>
        <v>794.37333333333333</v>
      </c>
      <c r="D23" s="27">
        <f>+'[4]Resumen Bogotá'!J43</f>
        <v>785.2833333333333</v>
      </c>
      <c r="E23" s="27">
        <f>+'[4]Resumen Bogotá'!K43</f>
        <v>843.68400000000008</v>
      </c>
      <c r="F23" s="34">
        <f>+'[4]Resumen Bogotá'!L43</f>
        <v>869.57699999999988</v>
      </c>
      <c r="G23" s="28">
        <f t="shared" si="1"/>
        <v>3.06904006713411</v>
      </c>
      <c r="H23" s="26">
        <f t="shared" si="2"/>
        <v>25.892999999999802</v>
      </c>
      <c r="I23" s="28">
        <f t="shared" si="0"/>
        <v>22.418421059642153</v>
      </c>
      <c r="J23" s="18"/>
      <c r="K23" s="110"/>
      <c r="M23" s="148">
        <f>F23/'Población económicamente activa'!$G$15</f>
        <v>0.20024241886467345</v>
      </c>
      <c r="N23" s="147"/>
    </row>
    <row r="24" spans="1:14">
      <c r="A24" s="16"/>
      <c r="B24" s="12"/>
      <c r="C24" s="4"/>
      <c r="D24" s="24"/>
      <c r="E24" s="24"/>
      <c r="F24" s="24"/>
      <c r="G24" s="24"/>
      <c r="H24" s="24"/>
      <c r="I24" s="24"/>
      <c r="J24" s="18"/>
      <c r="K24" s="110"/>
    </row>
    <row r="25" spans="1:14">
      <c r="A25" s="16"/>
      <c r="B25" s="11"/>
      <c r="C25" s="5"/>
      <c r="D25" s="8"/>
      <c r="E25" s="8"/>
      <c r="F25" s="8"/>
      <c r="G25" s="8"/>
      <c r="H25" s="8"/>
      <c r="I25" s="8"/>
      <c r="J25" s="18"/>
      <c r="L25" s="96"/>
    </row>
    <row r="26" spans="1:14">
      <c r="A26" s="16"/>
      <c r="B26" s="11"/>
      <c r="C26" s="5"/>
      <c r="D26" s="8"/>
      <c r="E26" s="8"/>
      <c r="F26" s="8"/>
      <c r="G26" s="8"/>
      <c r="H26" s="8"/>
      <c r="I26" s="8"/>
      <c r="J26" s="18"/>
      <c r="L26" s="96"/>
    </row>
    <row r="27" spans="1:14">
      <c r="A27" s="16"/>
      <c r="B27" s="11"/>
      <c r="C27" s="5"/>
      <c r="D27" s="8"/>
      <c r="E27" s="8"/>
      <c r="F27" s="8"/>
      <c r="G27" s="8"/>
      <c r="H27" s="8"/>
      <c r="I27" s="8"/>
      <c r="J27" s="18"/>
      <c r="L27" s="96"/>
    </row>
    <row r="28" spans="1:14">
      <c r="A28" s="16"/>
      <c r="B28" s="11"/>
      <c r="C28" s="5"/>
      <c r="D28" s="8"/>
      <c r="E28" s="8"/>
      <c r="F28" s="8"/>
      <c r="G28" s="8"/>
      <c r="H28" s="8"/>
      <c r="I28" s="8"/>
      <c r="J28" s="18"/>
      <c r="L28" s="96"/>
    </row>
    <row r="29" spans="1:14">
      <c r="A29" s="16"/>
      <c r="B29" s="11"/>
      <c r="C29" s="5"/>
      <c r="D29" s="8"/>
      <c r="E29" s="8"/>
      <c r="F29" s="8"/>
      <c r="G29" s="8"/>
      <c r="H29" s="8"/>
      <c r="I29" s="8"/>
      <c r="J29" s="18"/>
      <c r="L29" s="96"/>
    </row>
    <row r="30" spans="1:14">
      <c r="A30" s="16"/>
      <c r="B30" s="11"/>
      <c r="C30" s="5"/>
      <c r="D30" s="8"/>
      <c r="E30" s="8"/>
      <c r="F30" s="8"/>
      <c r="G30" s="8"/>
      <c r="H30" s="8"/>
      <c r="I30" s="8"/>
      <c r="J30" s="18"/>
      <c r="L30" s="96"/>
    </row>
    <row r="31" spans="1:14">
      <c r="A31" s="16"/>
      <c r="B31" s="11"/>
      <c r="C31" s="5"/>
      <c r="D31" s="8"/>
      <c r="E31" s="8"/>
      <c r="F31" s="8"/>
      <c r="G31" s="8"/>
      <c r="H31" s="8"/>
      <c r="I31" s="8"/>
      <c r="J31" s="18"/>
      <c r="L31" s="96"/>
    </row>
    <row r="32" spans="1:14">
      <c r="A32" s="16"/>
      <c r="B32" s="11"/>
      <c r="C32" s="5"/>
      <c r="D32" s="8"/>
      <c r="E32" s="8"/>
      <c r="F32" s="8"/>
      <c r="G32" s="8"/>
      <c r="H32" s="8"/>
      <c r="I32" s="8"/>
      <c r="J32" s="18"/>
      <c r="L32" s="96"/>
    </row>
    <row r="33" spans="1:12">
      <c r="A33" s="16"/>
      <c r="B33" s="11"/>
      <c r="C33" s="5"/>
      <c r="D33" s="8"/>
      <c r="E33" s="8"/>
      <c r="F33" s="8"/>
      <c r="G33" s="8"/>
      <c r="H33" s="8"/>
      <c r="I33" s="8"/>
      <c r="J33" s="18"/>
      <c r="L33" s="96"/>
    </row>
    <row r="34" spans="1:12">
      <c r="A34" s="16"/>
      <c r="B34" s="11"/>
      <c r="C34" s="5"/>
      <c r="D34" s="8"/>
      <c r="E34" s="8"/>
      <c r="F34" s="8"/>
      <c r="G34" s="8"/>
      <c r="H34" s="8"/>
      <c r="I34" s="8"/>
      <c r="J34" s="18"/>
      <c r="L34" s="96"/>
    </row>
    <row r="35" spans="1:12" ht="14.25" customHeight="1">
      <c r="A35" s="16"/>
      <c r="B35" s="11"/>
      <c r="C35" s="5"/>
      <c r="D35" s="8"/>
      <c r="E35" s="8"/>
      <c r="F35" s="8"/>
      <c r="G35" s="8"/>
      <c r="H35" s="8"/>
      <c r="I35" s="8"/>
      <c r="J35" s="18"/>
      <c r="L35" s="96"/>
    </row>
    <row r="36" spans="1:12">
      <c r="A36" s="16"/>
      <c r="B36" s="12"/>
      <c r="C36" s="5"/>
      <c r="D36" s="6"/>
      <c r="E36" s="6"/>
      <c r="F36" s="6"/>
      <c r="G36" s="6"/>
      <c r="H36" s="6"/>
      <c r="I36" s="6"/>
      <c r="J36" s="18"/>
      <c r="L36" s="96"/>
    </row>
    <row r="37" spans="1:12">
      <c r="A37" s="16"/>
      <c r="B37" s="12"/>
      <c r="C37" s="5"/>
      <c r="D37" s="6"/>
      <c r="E37" s="6"/>
      <c r="F37" s="6"/>
      <c r="G37" s="6"/>
      <c r="H37" s="6"/>
      <c r="I37" s="6"/>
      <c r="J37" s="18"/>
      <c r="L37" s="96"/>
    </row>
    <row r="38" spans="1:12">
      <c r="A38" s="16"/>
      <c r="B38" s="67" t="s">
        <v>87</v>
      </c>
      <c r="C38" s="5"/>
      <c r="D38" s="6"/>
      <c r="E38" s="6"/>
      <c r="F38" s="6"/>
      <c r="G38" s="6"/>
      <c r="H38" s="6"/>
      <c r="I38" s="6"/>
      <c r="J38" s="18"/>
      <c r="L38" s="96"/>
    </row>
    <row r="39" spans="1:12">
      <c r="A39" s="16"/>
      <c r="B39" s="67" t="s">
        <v>89</v>
      </c>
      <c r="C39" s="5"/>
      <c r="D39" s="6"/>
      <c r="E39" s="6"/>
      <c r="F39" s="6"/>
      <c r="G39" s="6"/>
      <c r="H39" s="6"/>
      <c r="I39" s="6"/>
      <c r="J39" s="18"/>
      <c r="L39" s="96"/>
    </row>
    <row r="40" spans="1:12">
      <c r="A40" s="16"/>
      <c r="B40" s="67" t="s">
        <v>91</v>
      </c>
      <c r="C40" s="5"/>
      <c r="D40" s="6"/>
      <c r="E40" s="6"/>
      <c r="F40" s="6"/>
      <c r="G40" s="6"/>
      <c r="H40" s="6"/>
      <c r="I40" s="6"/>
      <c r="J40" s="18"/>
      <c r="L40" s="96"/>
    </row>
    <row r="41" spans="1:12">
      <c r="A41" s="16"/>
      <c r="B41" s="67" t="s">
        <v>93</v>
      </c>
      <c r="C41" s="5"/>
      <c r="D41" s="6"/>
      <c r="E41" s="6"/>
      <c r="F41" s="6"/>
      <c r="G41" s="6"/>
      <c r="H41" s="6"/>
      <c r="I41" s="6"/>
      <c r="J41" s="18"/>
      <c r="L41" s="96"/>
    </row>
    <row r="42" spans="1:12">
      <c r="A42" s="16"/>
      <c r="B42" s="67" t="str">
        <f>+Índice!$B$49</f>
        <v>Fuente: Departamento Administrativo Nacional de Estadística, Gran Encuesta Integrada de Hogares (GEIH) Abril 2012.</v>
      </c>
      <c r="C42" s="5"/>
      <c r="D42" s="6"/>
      <c r="E42" s="6"/>
      <c r="F42" s="6"/>
      <c r="G42" s="6"/>
      <c r="H42" s="6"/>
      <c r="I42" s="6"/>
      <c r="J42" s="18"/>
      <c r="L42" s="96"/>
    </row>
    <row r="43" spans="1:12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8"/>
      <c r="L43" s="96"/>
    </row>
    <row r="44" spans="1:12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8"/>
      <c r="L44" s="96"/>
    </row>
    <row r="45" spans="1:12">
      <c r="A45" s="16"/>
      <c r="B45" s="67" t="s">
        <v>106</v>
      </c>
      <c r="C45" s="59"/>
      <c r="D45" s="59"/>
      <c r="E45" s="59"/>
      <c r="F45" s="59"/>
      <c r="G45" s="59"/>
      <c r="H45" s="59"/>
      <c r="I45" s="59"/>
      <c r="J45" s="82"/>
      <c r="K45" s="56"/>
      <c r="L45" s="56"/>
    </row>
    <row r="46" spans="1:12">
      <c r="A46" s="20"/>
      <c r="B46" s="84" t="s">
        <v>101</v>
      </c>
      <c r="C46" s="87"/>
      <c r="D46" s="87"/>
      <c r="E46" s="88"/>
      <c r="F46" s="88"/>
      <c r="G46" s="88"/>
      <c r="H46" s="88"/>
      <c r="I46" s="88"/>
      <c r="J46" s="89"/>
      <c r="K46" s="56"/>
      <c r="L46" s="56"/>
    </row>
    <row r="47" spans="1:12">
      <c r="B47" s="23"/>
      <c r="C47" s="57"/>
      <c r="D47" s="57"/>
      <c r="E47" s="56"/>
      <c r="F47" s="56"/>
      <c r="G47" s="56"/>
      <c r="H47" s="56"/>
      <c r="I47" s="56"/>
      <c r="J47" s="56"/>
      <c r="K47" s="56"/>
      <c r="L47" s="56"/>
    </row>
    <row r="48" spans="1:12">
      <c r="B48" s="23"/>
      <c r="C48" s="57"/>
      <c r="D48" s="57"/>
      <c r="E48" s="56"/>
      <c r="F48" s="56"/>
      <c r="G48" s="56"/>
      <c r="H48" s="56"/>
      <c r="I48" s="56"/>
      <c r="J48" s="56"/>
      <c r="K48" s="56"/>
      <c r="L48" s="56"/>
    </row>
    <row r="49" spans="2:12">
      <c r="B49" s="57"/>
      <c r="C49" s="57"/>
      <c r="D49" s="57"/>
      <c r="E49" s="56"/>
      <c r="F49" s="56"/>
      <c r="G49" s="56"/>
      <c r="H49" s="56"/>
      <c r="I49" s="56"/>
      <c r="J49" s="56"/>
      <c r="K49" s="56"/>
      <c r="L49" s="56"/>
    </row>
    <row r="50" spans="2:12">
      <c r="B50" s="57"/>
      <c r="C50" s="57"/>
      <c r="D50" s="57"/>
      <c r="E50" s="56"/>
      <c r="F50" s="56"/>
      <c r="G50" s="56"/>
      <c r="H50" s="56"/>
      <c r="I50" s="56"/>
      <c r="J50" s="56"/>
      <c r="K50" s="56"/>
      <c r="L50" s="56"/>
    </row>
    <row r="51" spans="2:12">
      <c r="B51" s="57"/>
      <c r="C51" s="57"/>
      <c r="D51" s="57"/>
      <c r="E51" s="56"/>
      <c r="F51" s="56"/>
      <c r="G51" s="56"/>
      <c r="H51" s="56"/>
      <c r="I51" s="56"/>
      <c r="J51" s="56"/>
      <c r="K51" s="56"/>
      <c r="L51" s="56"/>
    </row>
    <row r="52" spans="2:12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</row>
    <row r="53" spans="2:12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</row>
    <row r="54" spans="2:12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</row>
    <row r="55" spans="2:12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</row>
    <row r="56" spans="2:12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</row>
  </sheetData>
  <sortState ref="B13:I23">
    <sortCondition descending="1" ref="F13:F23"/>
  </sortState>
  <mergeCells count="5">
    <mergeCell ref="B7:I7"/>
    <mergeCell ref="G10:H10"/>
    <mergeCell ref="I10:I11"/>
    <mergeCell ref="C10:F10"/>
    <mergeCell ref="B8:I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49</oddFooter>
  </headerFooter>
  <rowBreaks count="1" manualBreakCount="1">
    <brk id="46" max="9" man="1"/>
  </rowBreaks>
  <colBreaks count="1" manualBreakCount="1">
    <brk id="10" max="45" man="1"/>
  </colBreaks>
  <drawing r:id="rId2"/>
</worksheet>
</file>

<file path=xl/worksheets/sheet5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33" activePane="bottomLeft" state="frozen"/>
      <selection activeCell="G19" sqref="G19"/>
      <selection pane="bottomLeft" activeCell="I15" sqref="I15"/>
    </sheetView>
  </sheetViews>
  <sheetFormatPr baseColWidth="10" defaultColWidth="10.85546875" defaultRowHeight="15.75"/>
  <cols>
    <col min="1" max="1" width="1.85546875" style="9" customWidth="1"/>
    <col min="2" max="2" width="14.1406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69" t="s">
        <v>135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61"/>
      <c r="C8" s="167" t="s">
        <v>172</v>
      </c>
      <c r="D8" s="167"/>
      <c r="E8" s="167"/>
      <c r="F8" s="167"/>
      <c r="G8" s="167"/>
      <c r="H8" s="167"/>
      <c r="I8" s="167"/>
      <c r="J8" s="167"/>
      <c r="K8" s="167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68" t="s">
        <v>1</v>
      </c>
      <c r="D10" s="168"/>
      <c r="E10" s="168"/>
      <c r="F10" s="168"/>
      <c r="G10" s="168"/>
      <c r="H10" s="170" t="s">
        <v>163</v>
      </c>
      <c r="I10" s="170" t="s">
        <v>110</v>
      </c>
      <c r="J10" s="170" t="s">
        <v>164</v>
      </c>
      <c r="K10" s="170" t="s">
        <v>109</v>
      </c>
      <c r="L10" s="18"/>
    </row>
    <row r="11" spans="1:15">
      <c r="A11" s="16"/>
      <c r="B11" s="11"/>
      <c r="C11" s="156">
        <f>+'Población total'!C11</f>
        <v>2008</v>
      </c>
      <c r="D11" s="156">
        <f>+'Población total'!D11</f>
        <v>2009</v>
      </c>
      <c r="E11" s="156">
        <f>+'Población total'!E11</f>
        <v>2010</v>
      </c>
      <c r="F11" s="156">
        <f>+'Población total'!F11</f>
        <v>2011</v>
      </c>
      <c r="G11" s="156">
        <f>+'Población total'!G11</f>
        <v>2012</v>
      </c>
      <c r="H11" s="170"/>
      <c r="I11" s="170"/>
      <c r="J11" s="170"/>
      <c r="K11" s="170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tr">
        <f>+'[4]Población Bogotá'!J870</f>
        <v>Colombia</v>
      </c>
      <c r="C13" s="28">
        <f>+'[4]Población Bogotá'!K870</f>
        <v>15.319333333333333</v>
      </c>
      <c r="D13" s="28">
        <f>+'[4]Población Bogotá'!L870</f>
        <v>17.326999999999998</v>
      </c>
      <c r="E13" s="28">
        <f>+'[4]Población Bogotá'!M870</f>
        <v>5.7643333333333331</v>
      </c>
      <c r="F13" s="28">
        <f>+'[4]Población Bogotá'!N870</f>
        <v>1.9420000000000002</v>
      </c>
      <c r="G13" s="28">
        <f>+'[4]Población Bogotá'!O870</f>
        <v>6.5640000000000001</v>
      </c>
      <c r="H13" s="28">
        <f t="shared" ref="H13" si="0">IF(OR(OR(G13=0,F13=0),G13=""),"",(G13/F13-1)*100)</f>
        <v>238.00205973223476</v>
      </c>
      <c r="I13" s="27">
        <f>IF(OR(OR(G13=0,F13=0),F13=""),"",(F13/E13-1)*100)</f>
        <v>-66.310067657433635</v>
      </c>
      <c r="J13" s="28">
        <f>IF(G13=0,"",G13/$G$13*100)</f>
        <v>100</v>
      </c>
      <c r="K13" s="27">
        <f>IF(F13=0,"",F13/$F$13*100)</f>
        <v>100</v>
      </c>
      <c r="L13" s="18"/>
      <c r="N13" s="139">
        <f>SUM(G15:G27)</f>
        <v>0.8803333333333333</v>
      </c>
    </row>
    <row r="14" spans="1:15">
      <c r="A14" s="16"/>
      <c r="B14" s="11" t="s">
        <v>3</v>
      </c>
      <c r="C14" s="27">
        <f>C13-SUM(C15:C27)</f>
        <v>9.0056666666666665</v>
      </c>
      <c r="D14" s="27">
        <f>D13-SUM(D15:D27)</f>
        <v>6.5429999999999975</v>
      </c>
      <c r="E14" s="27">
        <f>E13-SUM(E15:E27)</f>
        <v>1.6639999999999997</v>
      </c>
      <c r="F14" s="27">
        <f>F13-SUM(F15:F27)</f>
        <v>0.18066666666666698</v>
      </c>
      <c r="G14" s="28">
        <f>G13-SUM(G15:G27)</f>
        <v>5.6836666666666664</v>
      </c>
      <c r="H14" s="28">
        <f t="shared" ref="H14" si="1">IF(OR(OR(G14=0,F14=0),G14=""),"",(G14/F14-1)*100)</f>
        <v>3045.9409594095882</v>
      </c>
      <c r="I14" s="27">
        <f t="shared" ref="I14" si="2">IF(OR(OR(G14=0,F14=0),F14=""),"",(F14/E14-1)*100)</f>
        <v>-89.142628205128176</v>
      </c>
      <c r="J14" s="28">
        <f t="shared" ref="J14" si="3">IF(G14=0,"",G14/$G$13*100)</f>
        <v>86.588462319723732</v>
      </c>
      <c r="K14" s="27">
        <f t="shared" ref="K14" si="4">IF(F14=0,"",F14/$F$13*100)</f>
        <v>9.3031239272228081</v>
      </c>
      <c r="L14" s="18"/>
      <c r="N14" s="114"/>
    </row>
    <row r="15" spans="1:15">
      <c r="A15" s="16"/>
      <c r="B15" s="11" t="str">
        <f>+'[4]Población Bogotá'!J871</f>
        <v>Barranquilla</v>
      </c>
      <c r="C15" s="27">
        <f>+'[4]Población Bogotá'!K871</f>
        <v>0.154</v>
      </c>
      <c r="D15" s="27">
        <f>+'[4]Población Bogotá'!L871</f>
        <v>0.34</v>
      </c>
      <c r="E15" s="27">
        <f>+'[4]Población Bogotá'!M871</f>
        <v>0</v>
      </c>
      <c r="F15" s="27">
        <f>+'[4]Población Bogotá'!N871</f>
        <v>0</v>
      </c>
      <c r="G15" s="28">
        <f>+'[4]Población Bogotá'!O871</f>
        <v>0.35833333333333334</v>
      </c>
      <c r="H15" s="28">
        <v>0</v>
      </c>
      <c r="I15" s="27">
        <v>0</v>
      </c>
      <c r="J15" s="28">
        <f t="shared" ref="J15" si="5">IF(G15=0,"",G15/$G$13*100)</f>
        <v>5.4590696729636399</v>
      </c>
      <c r="K15" s="27">
        <v>0</v>
      </c>
      <c r="L15" s="18"/>
      <c r="N15" s="23" t="s">
        <v>2</v>
      </c>
      <c r="O15" s="32">
        <f>+J15</f>
        <v>5.4590696729636399</v>
      </c>
    </row>
    <row r="16" spans="1:15">
      <c r="A16" s="16"/>
      <c r="B16" s="11" t="str">
        <f>+'[4]Población Bogotá'!J872</f>
        <v>Cartagena</v>
      </c>
      <c r="C16" s="27">
        <f>+'[4]Población Bogotá'!K872</f>
        <v>0.40833333333333338</v>
      </c>
      <c r="D16" s="27">
        <f>+'[4]Población Bogotá'!L872</f>
        <v>0.61799999999999999</v>
      </c>
      <c r="E16" s="27">
        <f>+'[4]Población Bogotá'!M872</f>
        <v>0.23133333333333331</v>
      </c>
      <c r="F16" s="27">
        <f>+'[4]Población Bogotá'!N872</f>
        <v>0</v>
      </c>
      <c r="G16" s="28">
        <f>+'[4]Población Bogotá'!O872</f>
        <v>0.22866666666666666</v>
      </c>
      <c r="H16" s="28">
        <v>0</v>
      </c>
      <c r="I16" s="27">
        <v>0</v>
      </c>
      <c r="J16" s="28">
        <f t="shared" ref="J16:J21" si="6">IF(G16=0,"",G16/$G$13*100)</f>
        <v>3.4836481820028435</v>
      </c>
      <c r="K16" s="27">
        <v>0</v>
      </c>
      <c r="L16" s="18"/>
      <c r="N16" s="23" t="s">
        <v>12</v>
      </c>
      <c r="O16" s="32">
        <f>100-O15</f>
        <v>94.540930327036364</v>
      </c>
    </row>
    <row r="17" spans="1:14">
      <c r="A17" s="16"/>
      <c r="B17" s="11" t="str">
        <f>+'[4]Población Bogotá'!J873</f>
        <v>Cúcuta</v>
      </c>
      <c r="C17" s="27">
        <f>+'[4]Población Bogotá'!K873</f>
        <v>0</v>
      </c>
      <c r="D17" s="27">
        <f>+'[4]Población Bogotá'!L873</f>
        <v>0.123</v>
      </c>
      <c r="E17" s="27">
        <f>+'[4]Población Bogotá'!M873</f>
        <v>0.32900000000000001</v>
      </c>
      <c r="F17" s="27">
        <f>+'[4]Población Bogotá'!N873</f>
        <v>0.3</v>
      </c>
      <c r="G17" s="28">
        <f>+'[4]Población Bogotá'!O873</f>
        <v>0.18233333333333335</v>
      </c>
      <c r="H17" s="28">
        <f t="shared" ref="H17:H18" si="7">IF(OR(OR(G17=0,F17=0),G17=""),"",(G17/F17-1)*100)</f>
        <v>-39.222222222222214</v>
      </c>
      <c r="I17" s="27">
        <f t="shared" ref="I17:I18" si="8">IF(OR(OR(G17=0,F17=0),F17=""),"",(F17/E17-1)*100)</f>
        <v>-8.8145896656535054</v>
      </c>
      <c r="J17" s="28">
        <f t="shared" si="6"/>
        <v>2.7777777777777781</v>
      </c>
      <c r="K17" s="27">
        <f t="shared" ref="K17:K26" si="9">IF(F17=0,"",F17/$F$13*100)</f>
        <v>15.447991761071059</v>
      </c>
      <c r="L17" s="18"/>
    </row>
    <row r="18" spans="1:14">
      <c r="A18" s="16"/>
      <c r="B18" s="11" t="str">
        <f>+'[4]Población Bogotá'!J874</f>
        <v>Ibagué</v>
      </c>
      <c r="C18" s="27">
        <f>+'[4]Población Bogotá'!K874</f>
        <v>4.7999999999999994E-2</v>
      </c>
      <c r="D18" s="27">
        <f>+'[4]Población Bogotá'!L874</f>
        <v>0</v>
      </c>
      <c r="E18" s="27">
        <f>+'[4]Población Bogotá'!M874</f>
        <v>3.9333333333333331E-2</v>
      </c>
      <c r="F18" s="27">
        <f>+'[4]Población Bogotá'!N874</f>
        <v>0</v>
      </c>
      <c r="G18" s="28">
        <f>+'[4]Población Bogotá'!O874</f>
        <v>0.111</v>
      </c>
      <c r="H18" s="28" t="str">
        <f t="shared" si="7"/>
        <v/>
      </c>
      <c r="I18" s="27" t="str">
        <f t="shared" si="8"/>
        <v/>
      </c>
      <c r="J18" s="28">
        <f t="shared" si="6"/>
        <v>1.6910420475319927</v>
      </c>
      <c r="K18" s="27" t="str">
        <f t="shared" si="9"/>
        <v/>
      </c>
      <c r="L18" s="18"/>
      <c r="N18" s="138"/>
    </row>
    <row r="19" spans="1:14">
      <c r="A19" s="16"/>
      <c r="B19" s="12" t="str">
        <f>+'[4]Población Bogotá'!J875</f>
        <v>Bogotá</v>
      </c>
      <c r="C19" s="48">
        <f>+'[4]Población Bogotá'!K875</f>
        <v>2.8613333333333331</v>
      </c>
      <c r="D19" s="48">
        <f>+'[4]Población Bogotá'!L875</f>
        <v>6.1019999999999994</v>
      </c>
      <c r="E19" s="48">
        <f>+'[4]Población Bogotá'!M875</f>
        <v>1.9850000000000001</v>
      </c>
      <c r="F19" s="48">
        <f>+'[4]Población Bogotá'!N875</f>
        <v>0.83633333333333326</v>
      </c>
      <c r="G19" s="48">
        <f>+'[4]Población Bogotá'!O875</f>
        <v>0</v>
      </c>
      <c r="H19" s="48">
        <v>0</v>
      </c>
      <c r="I19" s="34">
        <v>0</v>
      </c>
      <c r="J19" s="48" t="str">
        <f t="shared" si="6"/>
        <v/>
      </c>
      <c r="K19" s="34">
        <v>0</v>
      </c>
      <c r="L19" s="18"/>
      <c r="N19" s="138"/>
    </row>
    <row r="20" spans="1:14">
      <c r="A20" s="16"/>
      <c r="B20" s="11" t="str">
        <f>+'[4]Población Bogotá'!J876</f>
        <v>Montería</v>
      </c>
      <c r="C20" s="27">
        <f>+'[4]Población Bogotá'!K876</f>
        <v>0</v>
      </c>
      <c r="D20" s="27">
        <f>+'[4]Población Bogotá'!L876</f>
        <v>5.4666666666666669E-2</v>
      </c>
      <c r="E20" s="27">
        <f>+'[4]Población Bogotá'!M876</f>
        <v>0</v>
      </c>
      <c r="F20" s="27">
        <f>+'[4]Población Bogotá'!N876</f>
        <v>0</v>
      </c>
      <c r="G20" s="28">
        <f>+'[4]Población Bogotá'!O876</f>
        <v>0</v>
      </c>
      <c r="H20" s="28">
        <v>0</v>
      </c>
      <c r="I20" s="27">
        <v>0</v>
      </c>
      <c r="J20" s="28" t="str">
        <f t="shared" si="6"/>
        <v/>
      </c>
      <c r="K20" s="27">
        <v>0</v>
      </c>
      <c r="L20" s="18"/>
    </row>
    <row r="21" spans="1:14">
      <c r="A21" s="16"/>
      <c r="B21" s="11" t="str">
        <f>+'[4]Población Bogotá'!J877</f>
        <v>Pasto</v>
      </c>
      <c r="C21" s="27">
        <f>+'[4]Población Bogotá'!K877</f>
        <v>8.2000000000000003E-2</v>
      </c>
      <c r="D21" s="27">
        <f>+'[4]Población Bogotá'!L877</f>
        <v>5.6000000000000001E-2</v>
      </c>
      <c r="E21" s="27">
        <f>+'[4]Población Bogotá'!M877</f>
        <v>0</v>
      </c>
      <c r="F21" s="27">
        <f>+'[4]Población Bogotá'!N877</f>
        <v>0</v>
      </c>
      <c r="G21" s="28">
        <f>+'[4]Población Bogotá'!O877</f>
        <v>0</v>
      </c>
      <c r="H21" s="28">
        <v>0</v>
      </c>
      <c r="I21" s="27">
        <v>0</v>
      </c>
      <c r="J21" s="28" t="str">
        <f t="shared" si="6"/>
        <v/>
      </c>
      <c r="K21" s="27">
        <v>0</v>
      </c>
      <c r="L21" s="18"/>
    </row>
    <row r="22" spans="1:14">
      <c r="A22" s="16"/>
      <c r="B22" s="11" t="str">
        <f>+'[4]Población Bogotá'!J878</f>
        <v>Villavicencio</v>
      </c>
      <c r="C22" s="27">
        <f>+'[4]Población Bogotá'!K878</f>
        <v>6.533333333333334E-2</v>
      </c>
      <c r="D22" s="27">
        <f>+'[4]Población Bogotá'!L878</f>
        <v>0.57866666666666666</v>
      </c>
      <c r="E22" s="27">
        <f>+'[4]Población Bogotá'!M878</f>
        <v>0</v>
      </c>
      <c r="F22" s="27">
        <f>+'[4]Población Bogotá'!N878</f>
        <v>0</v>
      </c>
      <c r="G22" s="28">
        <f>+'[4]Población Bogotá'!O878</f>
        <v>0</v>
      </c>
      <c r="H22" s="28">
        <v>0</v>
      </c>
      <c r="I22" s="27">
        <v>0</v>
      </c>
      <c r="J22" s="27">
        <v>0</v>
      </c>
      <c r="K22" s="27">
        <v>0</v>
      </c>
      <c r="L22" s="18"/>
    </row>
    <row r="23" spans="1:14">
      <c r="A23" s="16"/>
      <c r="B23" s="11" t="str">
        <f>+'[4]Población Bogotá'!J879</f>
        <v>Bucaramanga</v>
      </c>
      <c r="C23" s="27">
        <f>+'[4]Población Bogotá'!K879</f>
        <v>0.73633333333333317</v>
      </c>
      <c r="D23" s="27">
        <f>+'[4]Población Bogotá'!L879</f>
        <v>0.3056666666666667</v>
      </c>
      <c r="E23" s="27">
        <f>+'[4]Población Bogotá'!M879</f>
        <v>0</v>
      </c>
      <c r="F23" s="27">
        <f>+'[4]Población Bogotá'!N879</f>
        <v>0</v>
      </c>
      <c r="G23" s="28">
        <f>+'[4]Población Bogotá'!O879</f>
        <v>0</v>
      </c>
      <c r="H23" s="28">
        <v>0</v>
      </c>
      <c r="I23" s="27">
        <v>0</v>
      </c>
      <c r="J23" s="27">
        <v>0</v>
      </c>
      <c r="K23" s="27">
        <v>0</v>
      </c>
      <c r="L23" s="18"/>
    </row>
    <row r="24" spans="1:14">
      <c r="A24" s="16"/>
      <c r="B24" s="11" t="str">
        <f>+'[4]Población Bogotá'!J880</f>
        <v>Cali</v>
      </c>
      <c r="C24" s="27">
        <f>+'[4]Población Bogotá'!K880</f>
        <v>0.49100000000000005</v>
      </c>
      <c r="D24" s="27">
        <f>+'[4]Población Bogotá'!L880</f>
        <v>1.2746666666666666</v>
      </c>
      <c r="E24" s="27">
        <f>+'[4]Población Bogotá'!M880</f>
        <v>1.1773333333333333</v>
      </c>
      <c r="F24" s="27">
        <f>+'[4]Población Bogotá'!N880</f>
        <v>0</v>
      </c>
      <c r="G24" s="28">
        <f>+'[4]Población Bogotá'!O880</f>
        <v>0</v>
      </c>
      <c r="H24" s="28">
        <v>0</v>
      </c>
      <c r="I24" s="27">
        <v>0</v>
      </c>
      <c r="J24" s="27">
        <v>0</v>
      </c>
      <c r="K24" s="27">
        <v>0</v>
      </c>
      <c r="L24" s="18"/>
    </row>
    <row r="25" spans="1:14">
      <c r="A25" s="16"/>
      <c r="B25" s="11" t="str">
        <f>+'[4]Población Bogotá'!J881</f>
        <v>Manizales</v>
      </c>
      <c r="C25" s="27">
        <f>+'[4]Población Bogotá'!K881</f>
        <v>0</v>
      </c>
      <c r="D25" s="27">
        <f>+'[4]Población Bogotá'!L881</f>
        <v>0.10966666666666668</v>
      </c>
      <c r="E25" s="27">
        <f>+'[4]Población Bogotá'!M881</f>
        <v>0</v>
      </c>
      <c r="F25" s="27">
        <f>+'[4]Población Bogotá'!N881</f>
        <v>0</v>
      </c>
      <c r="G25" s="28">
        <f>+'[4]Población Bogotá'!O881</f>
        <v>0</v>
      </c>
      <c r="H25" s="28">
        <v>0</v>
      </c>
      <c r="I25" s="27">
        <v>0</v>
      </c>
      <c r="J25" s="27">
        <v>0</v>
      </c>
      <c r="K25" s="27">
        <v>0</v>
      </c>
      <c r="L25" s="18"/>
    </row>
    <row r="26" spans="1:14" s="23" customFormat="1">
      <c r="A26" s="16"/>
      <c r="B26" s="11" t="str">
        <f>+'[4]Población Bogotá'!J882</f>
        <v>Medellín</v>
      </c>
      <c r="C26" s="27">
        <f>+'[4]Población Bogotá'!K882</f>
        <v>1.3029999999999999</v>
      </c>
      <c r="D26" s="27">
        <f>+'[4]Población Bogotá'!L882</f>
        <v>1.1303333333333334</v>
      </c>
      <c r="E26" s="27">
        <f>+'[4]Población Bogotá'!M882</f>
        <v>0.33833333333333332</v>
      </c>
      <c r="F26" s="27">
        <f>+'[4]Población Bogotá'!N882</f>
        <v>0.625</v>
      </c>
      <c r="G26" s="28">
        <f>+'[4]Población Bogotá'!O882</f>
        <v>0</v>
      </c>
      <c r="H26" s="28">
        <v>0</v>
      </c>
      <c r="I26" s="27">
        <v>0</v>
      </c>
      <c r="J26" s="27">
        <v>0</v>
      </c>
      <c r="K26" s="27">
        <f t="shared" si="9"/>
        <v>32.183316168898038</v>
      </c>
      <c r="L26" s="18"/>
      <c r="M26" s="9"/>
    </row>
    <row r="27" spans="1:14" s="23" customFormat="1">
      <c r="A27" s="16"/>
      <c r="B27" s="11" t="str">
        <f>+'[4]Población Bogotá'!J883</f>
        <v>Pereira</v>
      </c>
      <c r="C27" s="27">
        <f>+'[4]Población Bogotá'!K883</f>
        <v>0.16433333333333333</v>
      </c>
      <c r="D27" s="27">
        <f>+'[4]Población Bogotá'!L883</f>
        <v>9.1333333333333336E-2</v>
      </c>
      <c r="E27" s="27">
        <f>+'[4]Población Bogotá'!M883</f>
        <v>0</v>
      </c>
      <c r="F27" s="27">
        <f>+'[4]Población Bogotá'!N883</f>
        <v>0</v>
      </c>
      <c r="G27" s="28">
        <f>+'[4]Población Bogotá'!O883</f>
        <v>0</v>
      </c>
      <c r="H27" s="28">
        <v>0</v>
      </c>
      <c r="I27" s="27">
        <v>0</v>
      </c>
      <c r="J27" s="27">
        <v>0</v>
      </c>
      <c r="K27" s="27">
        <v>0</v>
      </c>
      <c r="L27" s="18"/>
      <c r="M27" s="9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tr">
        <f>+Índice!$B$49</f>
        <v>Fuente: Departamento Administrativo Nacional de Estadística, Gran Encuesta Integrada de Hogares (GEIH) Abril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39" activePane="bottomLeft" state="frozen"/>
      <selection activeCell="G19" sqref="G19"/>
      <selection pane="bottomLeft" activeCell="J18" sqref="J18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69" t="s">
        <v>136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61"/>
      <c r="C8" s="167" t="s">
        <v>176</v>
      </c>
      <c r="D8" s="167"/>
      <c r="E8" s="167"/>
      <c r="F8" s="167"/>
      <c r="G8" s="167"/>
      <c r="H8" s="167"/>
      <c r="I8" s="167"/>
      <c r="J8" s="167"/>
      <c r="K8" s="167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68" t="s">
        <v>1</v>
      </c>
      <c r="D10" s="168"/>
      <c r="E10" s="168"/>
      <c r="F10" s="168"/>
      <c r="G10" s="168"/>
      <c r="H10" s="170" t="s">
        <v>163</v>
      </c>
      <c r="I10" s="170" t="s">
        <v>110</v>
      </c>
      <c r="J10" s="170" t="s">
        <v>164</v>
      </c>
      <c r="K10" s="170" t="s">
        <v>109</v>
      </c>
      <c r="L10" s="18"/>
    </row>
    <row r="11" spans="1:15">
      <c r="A11" s="16"/>
      <c r="B11" s="11"/>
      <c r="C11" s="156">
        <f>+'Población total'!C11</f>
        <v>2008</v>
      </c>
      <c r="D11" s="156">
        <f>+'Población total'!D11</f>
        <v>2009</v>
      </c>
      <c r="E11" s="156">
        <f>+'Población total'!E11</f>
        <v>2010</v>
      </c>
      <c r="F11" s="156">
        <f>+'Población total'!F11</f>
        <v>2011</v>
      </c>
      <c r="G11" s="156">
        <f>+'Población total'!G11</f>
        <v>2012</v>
      </c>
      <c r="H11" s="170"/>
      <c r="I11" s="170"/>
      <c r="J11" s="170"/>
      <c r="K11" s="170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tr">
        <f>+'[4]Población Bogotá'!J902</f>
        <v>Colombia</v>
      </c>
      <c r="C13" s="26">
        <f>+'[4]Población Bogotá'!K902</f>
        <v>3351.0786666666663</v>
      </c>
      <c r="D13" s="26">
        <f>+'[4]Población Bogotá'!L902</f>
        <v>3416.7556666666665</v>
      </c>
      <c r="E13" s="26">
        <f>+'[4]Población Bogotá'!M902</f>
        <v>3499.1273333333334</v>
      </c>
      <c r="F13" s="26">
        <f>+'[4]Población Bogotá'!N902</f>
        <v>3563.9576666666667</v>
      </c>
      <c r="G13" s="26">
        <f>+'[4]Población Bogotá'!O902</f>
        <v>3618.3836666666666</v>
      </c>
      <c r="H13" s="28">
        <f t="shared" ref="H13:H16" si="0">IF(OR(OR(G13=0,F13=0),G13=""),"",(G13/F13-1)*100)</f>
        <v>1.5271225163261848</v>
      </c>
      <c r="I13" s="27">
        <f>IF(OR(OR(G13=0,F13=0),F13=""),"",(F13/E13-1)*100)</f>
        <v>1.8527571922218211</v>
      </c>
      <c r="J13" s="28">
        <f t="shared" ref="J13:J16" si="1">IF(G13=0,"",G13/$G$13*100)</f>
        <v>100</v>
      </c>
      <c r="K13" s="27">
        <f t="shared" ref="K13:K16" si="2">IF(F13=0,"",F13/$F$13*100)</f>
        <v>100</v>
      </c>
      <c r="L13" s="18"/>
    </row>
    <row r="14" spans="1:15">
      <c r="A14" s="16"/>
      <c r="B14" s="11" t="s">
        <v>3</v>
      </c>
      <c r="C14" s="25">
        <f>C13-SUM(C15:C27)</f>
        <v>3266.4253333333331</v>
      </c>
      <c r="D14" s="25">
        <f>D13-SUM(D15:D27)</f>
        <v>3323.7896666666666</v>
      </c>
      <c r="E14" s="25">
        <f>E13-SUM(E15:E27)</f>
        <v>3409.0203333333334</v>
      </c>
      <c r="F14" s="25">
        <f>F13-SUM(F15:F27)</f>
        <v>3479.183</v>
      </c>
      <c r="G14" s="26">
        <f>G13-SUM(G15:G27)</f>
        <v>3525.2730000000001</v>
      </c>
      <c r="H14" s="28">
        <f t="shared" si="0"/>
        <v>1.3247362958487718</v>
      </c>
      <c r="I14" s="27">
        <f>IF(OR(OR(G14=0,F14=0),F14=""),"",(F14/E14-1)*100)</f>
        <v>2.0581474971157476</v>
      </c>
      <c r="J14" s="28">
        <f t="shared" si="1"/>
        <v>97.426733170270964</v>
      </c>
      <c r="K14" s="27">
        <f t="shared" si="2"/>
        <v>97.621333511911331</v>
      </c>
      <c r="L14" s="18"/>
    </row>
    <row r="15" spans="1:15">
      <c r="A15" s="16"/>
      <c r="B15" s="12" t="str">
        <f>+'[4]Población Bogotá'!J903</f>
        <v>Bogotá</v>
      </c>
      <c r="C15" s="99">
        <f>+'[4]Población Bogotá'!K903</f>
        <v>21.517333333333337</v>
      </c>
      <c r="D15" s="99">
        <f>+'[4]Población Bogotá'!L903</f>
        <v>31.24666666666667</v>
      </c>
      <c r="E15" s="99">
        <f>+'[4]Población Bogotá'!M903</f>
        <v>18.980333333333334</v>
      </c>
      <c r="F15" s="99">
        <f>+'[4]Población Bogotá'!N903</f>
        <v>16.619666666666664</v>
      </c>
      <c r="G15" s="99">
        <f>+'[4]Población Bogotá'!O903</f>
        <v>29.009666666666664</v>
      </c>
      <c r="H15" s="48">
        <f t="shared" si="0"/>
        <v>74.550231653262216</v>
      </c>
      <c r="I15" s="34">
        <f t="shared" ref="I15:I16" si="3">IF(OR(OR(G15=0,F15=0),F15=""),"",(F15/E15-1)*100)</f>
        <v>-12.437435239985273</v>
      </c>
      <c r="J15" s="48">
        <f t="shared" si="1"/>
        <v>0.80172998054103528</v>
      </c>
      <c r="K15" s="34">
        <f t="shared" si="2"/>
        <v>0.46632615258336857</v>
      </c>
      <c r="L15" s="18"/>
      <c r="N15" s="23" t="s">
        <v>2</v>
      </c>
      <c r="O15" s="137">
        <f>J15</f>
        <v>0.80172998054103528</v>
      </c>
    </row>
    <row r="16" spans="1:15">
      <c r="A16" s="16"/>
      <c r="B16" s="11" t="str">
        <f>+'[4]Población Bogotá'!J904</f>
        <v>Medellín</v>
      </c>
      <c r="C16" s="53">
        <f>+'[4]Población Bogotá'!K904</f>
        <v>9.5926666666666662</v>
      </c>
      <c r="D16" s="53">
        <f>+'[4]Población Bogotá'!L904</f>
        <v>9.85</v>
      </c>
      <c r="E16" s="53">
        <f>+'[4]Población Bogotá'!M904</f>
        <v>11.037666666666667</v>
      </c>
      <c r="F16" s="53">
        <f>+'[4]Población Bogotá'!N904</f>
        <v>12.686333333333335</v>
      </c>
      <c r="G16" s="54">
        <f>+'[4]Población Bogotá'!O904</f>
        <v>18.233000000000001</v>
      </c>
      <c r="H16" s="28">
        <f t="shared" si="0"/>
        <v>43.721590162642187</v>
      </c>
      <c r="I16" s="27">
        <f t="shared" si="3"/>
        <v>14.93673179717938</v>
      </c>
      <c r="J16" s="28">
        <f t="shared" si="1"/>
        <v>0.50389902452761837</v>
      </c>
      <c r="K16" s="27">
        <f t="shared" si="2"/>
        <v>0.35596195353236992</v>
      </c>
      <c r="L16" s="18"/>
      <c r="N16" s="23" t="s">
        <v>12</v>
      </c>
      <c r="O16" s="137">
        <f>100-O15</f>
        <v>99.19827001945896</v>
      </c>
    </row>
    <row r="17" spans="1:14">
      <c r="A17" s="16"/>
      <c r="B17" s="11" t="str">
        <f>+'[4]Población Bogotá'!J905</f>
        <v>Bucaramanga</v>
      </c>
      <c r="C17" s="53">
        <f>+'[4]Población Bogotá'!K905</f>
        <v>7.6069999999999993</v>
      </c>
      <c r="D17" s="53">
        <f>+'[4]Población Bogotá'!L905</f>
        <v>9.0760000000000005</v>
      </c>
      <c r="E17" s="53">
        <f>+'[4]Población Bogotá'!M905</f>
        <v>12.838333333333333</v>
      </c>
      <c r="F17" s="53">
        <f>+'[4]Población Bogotá'!N905</f>
        <v>9.0289999999999999</v>
      </c>
      <c r="G17" s="54">
        <f>+'[4]Población Bogotá'!O905</f>
        <v>9.3793333333333333</v>
      </c>
      <c r="H17" s="28">
        <f t="shared" ref="H17:H27" si="4">IF(OR(OR(G17=0,F17=0),G17=""),"",(G17/F17-1)*100)</f>
        <v>3.8800900801122307</v>
      </c>
      <c r="I17" s="27">
        <f t="shared" ref="I17:I27" si="5">IF(OR(OR(G17=0,F17=0),F17=""),"",(F17/E17-1)*100)</f>
        <v>-29.671556536414379</v>
      </c>
      <c r="J17" s="28">
        <f t="shared" ref="J17:J27" si="6">IF(G17=0,"",G17/$G$13*100)</f>
        <v>0.2592133448903659</v>
      </c>
      <c r="K17" s="27">
        <f t="shared" ref="K17:K27" si="7">IF(F17=0,"",F17/$F$13*100)</f>
        <v>0.25334195421139027</v>
      </c>
      <c r="L17" s="18"/>
    </row>
    <row r="18" spans="1:14">
      <c r="A18" s="16"/>
      <c r="B18" s="11" t="str">
        <f>+'[4]Población Bogotá'!J906</f>
        <v>Cali</v>
      </c>
      <c r="C18" s="53">
        <f>+'[4]Población Bogotá'!K906</f>
        <v>11.505000000000001</v>
      </c>
      <c r="D18" s="53">
        <f>+'[4]Población Bogotá'!L906</f>
        <v>11.042333333333334</v>
      </c>
      <c r="E18" s="53">
        <f>+'[4]Población Bogotá'!M906</f>
        <v>16.577999999999999</v>
      </c>
      <c r="F18" s="53">
        <f>+'[4]Población Bogotá'!N906</f>
        <v>11.337000000000002</v>
      </c>
      <c r="G18" s="54">
        <f>+'[4]Población Bogotá'!O906</f>
        <v>7.6883333333333326</v>
      </c>
      <c r="H18" s="28">
        <f t="shared" si="4"/>
        <v>-32.18370527182384</v>
      </c>
      <c r="I18" s="27">
        <f t="shared" si="5"/>
        <v>-31.614187477379652</v>
      </c>
      <c r="J18" s="28">
        <f t="shared" si="6"/>
        <v>0.21247977112432612</v>
      </c>
      <c r="K18" s="27">
        <f t="shared" si="7"/>
        <v>0.3181014215189425</v>
      </c>
      <c r="L18" s="18"/>
    </row>
    <row r="19" spans="1:14">
      <c r="A19" s="16"/>
      <c r="B19" s="11" t="str">
        <f>+'[4]Población Bogotá'!J907</f>
        <v>Ibagué</v>
      </c>
      <c r="C19" s="53">
        <f>+'[4]Población Bogotá'!K907</f>
        <v>5.2193333333333332</v>
      </c>
      <c r="D19" s="53">
        <f>+'[4]Población Bogotá'!L907</f>
        <v>5.3596666666666666</v>
      </c>
      <c r="E19" s="53">
        <f>+'[4]Población Bogotá'!M907</f>
        <v>5.3049999999999997</v>
      </c>
      <c r="F19" s="53">
        <f>+'[4]Población Bogotá'!N907</f>
        <v>5.9349999999999996</v>
      </c>
      <c r="G19" s="54">
        <f>+'[4]Población Bogotá'!O907</f>
        <v>5.0309999999999997</v>
      </c>
      <c r="H19" s="28">
        <f t="shared" si="4"/>
        <v>-15.231676495366475</v>
      </c>
      <c r="I19" s="27">
        <f t="shared" si="5"/>
        <v>11.875589066917991</v>
      </c>
      <c r="J19" s="28">
        <f t="shared" si="6"/>
        <v>0.13903998203249313</v>
      </c>
      <c r="K19" s="27">
        <f t="shared" si="7"/>
        <v>0.16652835289008763</v>
      </c>
      <c r="L19" s="18"/>
    </row>
    <row r="20" spans="1:14">
      <c r="A20" s="16"/>
      <c r="B20" s="11" t="str">
        <f>+'[4]Población Bogotá'!J908</f>
        <v>Cúcuta</v>
      </c>
      <c r="C20" s="53">
        <f>+'[4]Población Bogotá'!K908</f>
        <v>2.6366666666666667</v>
      </c>
      <c r="D20" s="53">
        <f>+'[4]Población Bogotá'!L908</f>
        <v>3.422333333333333</v>
      </c>
      <c r="E20" s="53">
        <f>+'[4]Población Bogotá'!M908</f>
        <v>4.2173333333333334</v>
      </c>
      <c r="F20" s="53">
        <f>+'[4]Población Bogotá'!N908</f>
        <v>5.4020000000000001</v>
      </c>
      <c r="G20" s="54">
        <f>+'[4]Población Bogotá'!O908</f>
        <v>3.7616666666666667</v>
      </c>
      <c r="H20" s="28">
        <f t="shared" si="4"/>
        <v>-30.365296803652964</v>
      </c>
      <c r="I20" s="27">
        <f t="shared" si="5"/>
        <v>28.090420486879552</v>
      </c>
      <c r="J20" s="28">
        <f t="shared" si="6"/>
        <v>0.10395986200468332</v>
      </c>
      <c r="K20" s="27">
        <f t="shared" si="7"/>
        <v>0.15157306862885483</v>
      </c>
      <c r="L20" s="18"/>
    </row>
    <row r="21" spans="1:14">
      <c r="A21" s="16"/>
      <c r="B21" s="11" t="str">
        <f>+'[4]Población Bogotá'!J909</f>
        <v>Pereira</v>
      </c>
      <c r="C21" s="53">
        <f>+'[4]Población Bogotá'!K909</f>
        <v>4.92</v>
      </c>
      <c r="D21" s="53">
        <f>+'[4]Población Bogotá'!L909</f>
        <v>5.8586666666666671</v>
      </c>
      <c r="E21" s="53">
        <f>+'[4]Población Bogotá'!M909</f>
        <v>4.5936666666666675</v>
      </c>
      <c r="F21" s="53">
        <f>+'[4]Población Bogotá'!N909</f>
        <v>5.0199999999999996</v>
      </c>
      <c r="G21" s="54">
        <f>+'[4]Población Bogotá'!O909</f>
        <v>3.5573333333333337</v>
      </c>
      <c r="H21" s="28">
        <f t="shared" si="4"/>
        <v>-29.136786188579002</v>
      </c>
      <c r="I21" s="27">
        <f t="shared" si="5"/>
        <v>9.280893984471339</v>
      </c>
      <c r="J21" s="28">
        <f t="shared" si="6"/>
        <v>9.8312773355248601E-2</v>
      </c>
      <c r="K21" s="27">
        <f t="shared" si="7"/>
        <v>0.14085464726339342</v>
      </c>
      <c r="L21" s="18"/>
    </row>
    <row r="22" spans="1:14">
      <c r="A22" s="16"/>
      <c r="B22" s="11" t="str">
        <f>+'[4]Población Bogotá'!J910</f>
        <v>Barranquilla</v>
      </c>
      <c r="C22" s="53">
        <f>+'[4]Población Bogotá'!K910</f>
        <v>8.9420000000000002</v>
      </c>
      <c r="D22" s="53">
        <f>+'[4]Población Bogotá'!L910</f>
        <v>3.4586666666666663</v>
      </c>
      <c r="E22" s="53">
        <f>+'[4]Población Bogotá'!M910</f>
        <v>2.6890000000000001</v>
      </c>
      <c r="F22" s="53">
        <f>+'[4]Población Bogotá'!N910</f>
        <v>5.5730000000000004</v>
      </c>
      <c r="G22" s="54">
        <f>+'[4]Población Bogotá'!O910</f>
        <v>3.371</v>
      </c>
      <c r="H22" s="28">
        <f t="shared" si="4"/>
        <v>-39.511932531849993</v>
      </c>
      <c r="I22" s="27">
        <f t="shared" si="5"/>
        <v>107.2517664559316</v>
      </c>
      <c r="J22" s="28">
        <f t="shared" si="6"/>
        <v>9.316314439108217E-2</v>
      </c>
      <c r="K22" s="27">
        <f t="shared" si="7"/>
        <v>0.15637110541810589</v>
      </c>
      <c r="L22" s="18"/>
    </row>
    <row r="23" spans="1:14">
      <c r="A23" s="16"/>
      <c r="B23" s="11" t="str">
        <f>+'[4]Población Bogotá'!J911</f>
        <v>Villavicencio</v>
      </c>
      <c r="C23" s="53">
        <f>+'[4]Población Bogotá'!K911</f>
        <v>4.3216666666666672</v>
      </c>
      <c r="D23" s="53">
        <f>+'[4]Población Bogotá'!L911</f>
        <v>3.7723333333333335</v>
      </c>
      <c r="E23" s="53">
        <f>+'[4]Población Bogotá'!M911</f>
        <v>4.1243333333333334</v>
      </c>
      <c r="F23" s="53">
        <f>+'[4]Población Bogotá'!N911</f>
        <v>2.7983333333333333</v>
      </c>
      <c r="G23" s="54">
        <f>+'[4]Población Bogotá'!O911</f>
        <v>3.2666666666666671</v>
      </c>
      <c r="H23" s="28">
        <f t="shared" si="4"/>
        <v>16.736152471709364</v>
      </c>
      <c r="I23" s="27">
        <f t="shared" si="5"/>
        <v>-32.150650610199627</v>
      </c>
      <c r="J23" s="28">
        <f t="shared" si="6"/>
        <v>9.0279720659804746E-2</v>
      </c>
      <c r="K23" s="27">
        <f t="shared" si="7"/>
        <v>7.8517580596028397E-2</v>
      </c>
      <c r="L23" s="18"/>
    </row>
    <row r="24" spans="1:14">
      <c r="A24" s="16"/>
      <c r="B24" s="11" t="str">
        <f>+'[4]Población Bogotá'!J912</f>
        <v>Pasto</v>
      </c>
      <c r="C24" s="53">
        <f>+'[4]Población Bogotá'!K912</f>
        <v>1.8066666666666666</v>
      </c>
      <c r="D24" s="53">
        <f>+'[4]Población Bogotá'!L912</f>
        <v>2.0956666666666668</v>
      </c>
      <c r="E24" s="53">
        <f>+'[4]Población Bogotá'!M912</f>
        <v>2.3039999999999998</v>
      </c>
      <c r="F24" s="53">
        <f>+'[4]Población Bogotá'!N912</f>
        <v>2.5276666666666663</v>
      </c>
      <c r="G24" s="54">
        <f>+'[4]Población Bogotá'!O912</f>
        <v>2.7569999999999997</v>
      </c>
      <c r="H24" s="28">
        <f t="shared" si="4"/>
        <v>9.0729262824739578</v>
      </c>
      <c r="I24" s="27">
        <f t="shared" si="5"/>
        <v>9.707754629629628</v>
      </c>
      <c r="J24" s="28">
        <f t="shared" si="6"/>
        <v>7.6194241793596407E-2</v>
      </c>
      <c r="K24" s="27">
        <f t="shared" si="7"/>
        <v>7.0923027237603728E-2</v>
      </c>
      <c r="L24" s="18"/>
    </row>
    <row r="25" spans="1:14">
      <c r="A25" s="16"/>
      <c r="B25" s="11" t="str">
        <f>+'[4]Población Bogotá'!J913</f>
        <v>Montería</v>
      </c>
      <c r="C25" s="53">
        <f>+'[4]Población Bogotá'!K913</f>
        <v>1.7713333333333334</v>
      </c>
      <c r="D25" s="53">
        <f>+'[4]Población Bogotá'!L913</f>
        <v>2.1166666666666667</v>
      </c>
      <c r="E25" s="53">
        <f>+'[4]Población Bogotá'!M913</f>
        <v>1.7293333333333336</v>
      </c>
      <c r="F25" s="53">
        <f>+'[4]Población Bogotá'!N913</f>
        <v>2.2406666666666668</v>
      </c>
      <c r="G25" s="54">
        <f>+'[4]Población Bogotá'!O913</f>
        <v>2.5680000000000001</v>
      </c>
      <c r="H25" s="28">
        <f t="shared" si="4"/>
        <v>14.608747396608157</v>
      </c>
      <c r="I25" s="27">
        <f t="shared" si="5"/>
        <v>29.56823438704701</v>
      </c>
      <c r="J25" s="28">
        <f t="shared" si="6"/>
        <v>7.0970915098279144E-2</v>
      </c>
      <c r="K25" s="27">
        <f t="shared" si="7"/>
        <v>6.2870181866170702E-2</v>
      </c>
      <c r="L25" s="18"/>
    </row>
    <row r="26" spans="1:14">
      <c r="A26" s="16"/>
      <c r="B26" s="11" t="str">
        <f>+'[4]Población Bogotá'!J914</f>
        <v>Cartagena</v>
      </c>
      <c r="C26" s="53">
        <f>+'[4]Población Bogotá'!K914</f>
        <v>2.5266666666666668</v>
      </c>
      <c r="D26" s="53">
        <f>+'[4]Población Bogotá'!L914</f>
        <v>3.8583333333333329</v>
      </c>
      <c r="E26" s="53">
        <f>+'[4]Población Bogotá'!M914</f>
        <v>2.93</v>
      </c>
      <c r="F26" s="53">
        <f>+'[4]Población Bogotá'!N914</f>
        <v>2.6986666666666665</v>
      </c>
      <c r="G26" s="54">
        <f>+'[4]Población Bogotá'!O914</f>
        <v>2.2886666666666664</v>
      </c>
      <c r="H26" s="28">
        <f t="shared" si="4"/>
        <v>-15.192687747035583</v>
      </c>
      <c r="I26" s="27">
        <f t="shared" si="5"/>
        <v>-7.895335608646203</v>
      </c>
      <c r="J26" s="28">
        <f t="shared" si="6"/>
        <v>6.3251077760226454E-2</v>
      </c>
      <c r="K26" s="27">
        <f t="shared" si="7"/>
        <v>7.5721064026854787E-2</v>
      </c>
      <c r="L26" s="18"/>
    </row>
    <row r="27" spans="1:14">
      <c r="A27" s="16"/>
      <c r="B27" s="11" t="str">
        <f>+'[4]Población Bogotá'!J915</f>
        <v>Manizales</v>
      </c>
      <c r="C27" s="53">
        <f>+'[4]Población Bogotá'!K915</f>
        <v>2.2869999999999999</v>
      </c>
      <c r="D27" s="53">
        <f>+'[4]Población Bogotá'!L915</f>
        <v>1.8086666666666666</v>
      </c>
      <c r="E27" s="53">
        <f>+'[4]Población Bogotá'!M915</f>
        <v>2.78</v>
      </c>
      <c r="F27" s="53">
        <f>+'[4]Población Bogotá'!N915</f>
        <v>2.9073333333333333</v>
      </c>
      <c r="G27" s="54">
        <f>+'[4]Población Bogotá'!O915</f>
        <v>2.1989999999999998</v>
      </c>
      <c r="H27" s="28">
        <f t="shared" si="4"/>
        <v>-24.363678055491867</v>
      </c>
      <c r="I27" s="27">
        <f t="shared" si="5"/>
        <v>4.5803357314148752</v>
      </c>
      <c r="J27" s="28">
        <f t="shared" si="6"/>
        <v>6.0772991550278752E-2</v>
      </c>
      <c r="K27" s="27">
        <f t="shared" si="7"/>
        <v>8.1575978315492528E-2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tr">
        <f>+Índice!$B$49</f>
        <v>Fuente: Departamento Administrativo Nacional de Estadística, Gran Encuesta Integrada de Hogares (GEIH) Abril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36" activePane="bottomLeft" state="frozen"/>
      <selection activeCell="G19" sqref="G19"/>
      <selection pane="bottomLeft" activeCell="I17" sqref="I17"/>
    </sheetView>
  </sheetViews>
  <sheetFormatPr baseColWidth="10" defaultColWidth="10.85546875" defaultRowHeight="15.75"/>
  <cols>
    <col min="1" max="1" width="1.85546875" style="9" customWidth="1"/>
    <col min="2" max="2" width="14.42578125" style="9" customWidth="1"/>
    <col min="3" max="7" width="10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69" t="s">
        <v>137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61"/>
      <c r="C8" s="167" t="s">
        <v>172</v>
      </c>
      <c r="D8" s="167"/>
      <c r="E8" s="167"/>
      <c r="F8" s="167"/>
      <c r="G8" s="167"/>
      <c r="H8" s="167"/>
      <c r="I8" s="167"/>
      <c r="J8" s="167"/>
      <c r="K8" s="167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68" t="s">
        <v>1</v>
      </c>
      <c r="D10" s="168"/>
      <c r="E10" s="168"/>
      <c r="F10" s="168"/>
      <c r="G10" s="168"/>
      <c r="H10" s="170" t="s">
        <v>163</v>
      </c>
      <c r="I10" s="170" t="s">
        <v>110</v>
      </c>
      <c r="J10" s="170" t="s">
        <v>164</v>
      </c>
      <c r="K10" s="170" t="s">
        <v>109</v>
      </c>
      <c r="L10" s="18"/>
    </row>
    <row r="11" spans="1:15">
      <c r="A11" s="16"/>
      <c r="B11" s="11"/>
      <c r="C11" s="156">
        <f>+'Población total'!C11</f>
        <v>2008</v>
      </c>
      <c r="D11" s="156">
        <f>+'Población total'!D11</f>
        <v>2009</v>
      </c>
      <c r="E11" s="156">
        <f>+'Población total'!E11</f>
        <v>2010</v>
      </c>
      <c r="F11" s="156">
        <f>+'Población total'!F11</f>
        <v>2011</v>
      </c>
      <c r="G11" s="156">
        <f>+'Población total'!G11</f>
        <v>2012</v>
      </c>
      <c r="H11" s="170"/>
      <c r="I11" s="170"/>
      <c r="J11" s="170"/>
      <c r="K11" s="170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tr">
        <f>+'[4]Población Bogotá'!J934</f>
        <v>Colombia</v>
      </c>
      <c r="C13" s="26">
        <f>+'[4]Población Bogotá'!K934</f>
        <v>187.39533333333335</v>
      </c>
      <c r="D13" s="26">
        <f>+'[4]Población Bogotá'!L934</f>
        <v>117.48333333333333</v>
      </c>
      <c r="E13" s="26">
        <f>+'[4]Población Bogotá'!M934</f>
        <v>177.80766666666668</v>
      </c>
      <c r="F13" s="26">
        <f>+'[4]Población Bogotá'!N934</f>
        <v>198.87100000000001</v>
      </c>
      <c r="G13" s="26">
        <f>+'[4]Población Bogotá'!O934</f>
        <v>184.71433333333334</v>
      </c>
      <c r="H13" s="28">
        <f t="shared" ref="H13:H16" si="0">IF(OR(OR(G13=0,F13=0),G13=""),"",(G13/F13-1)*100)</f>
        <v>-7.1185173638522841</v>
      </c>
      <c r="I13" s="27">
        <f>IF(OR(OR(G13=0,F13=0),F13=""),"",(F13/E13-1)*100)</f>
        <v>11.84613336882736</v>
      </c>
      <c r="J13" s="28">
        <f t="shared" ref="J13:J16" si="1">IF(G13=0,"",G13/$G$13*100)</f>
        <v>100</v>
      </c>
      <c r="K13" s="27">
        <f t="shared" ref="K13:K16" si="2">IF(F13=0,"",F13/$F$13*100)</f>
        <v>100</v>
      </c>
      <c r="L13" s="18"/>
    </row>
    <row r="14" spans="1:15">
      <c r="A14" s="16"/>
      <c r="B14" s="11" t="s">
        <v>3</v>
      </c>
      <c r="C14" s="25">
        <f>C13-SUM(C15:C27)</f>
        <v>161.74733333333336</v>
      </c>
      <c r="D14" s="25">
        <f>D13-SUM(D15:D27)</f>
        <v>98.352333333333334</v>
      </c>
      <c r="E14" s="25">
        <f>E13-SUM(E15:E27)</f>
        <v>152.38466666666667</v>
      </c>
      <c r="F14" s="25">
        <f>F13-SUM(F15:F27)</f>
        <v>170.64933333333335</v>
      </c>
      <c r="G14" s="26">
        <f>G13-SUM(G15:G27)</f>
        <v>158.78100000000001</v>
      </c>
      <c r="H14" s="28">
        <f t="shared" si="0"/>
        <v>-6.9548079101783848</v>
      </c>
      <c r="I14" s="27">
        <f>IF(OR(OR(G14=0,F14=0),F14=""),"",(F14/E14-1)*100)</f>
        <v>11.985895343800991</v>
      </c>
      <c r="J14" s="28">
        <f t="shared" si="1"/>
        <v>85.960302665557435</v>
      </c>
      <c r="K14" s="27">
        <f t="shared" si="2"/>
        <v>85.80905880361307</v>
      </c>
      <c r="L14" s="18"/>
    </row>
    <row r="15" spans="1:15">
      <c r="A15" s="16"/>
      <c r="B15" s="12" t="str">
        <f>+'[4]Población Bogotá'!J935</f>
        <v>Bogotá</v>
      </c>
      <c r="C15" s="99">
        <f>+'[4]Población Bogotá'!K935</f>
        <v>15.04</v>
      </c>
      <c r="D15" s="99">
        <f>+'[4]Población Bogotá'!L935</f>
        <v>8.4169999999999998</v>
      </c>
      <c r="E15" s="99">
        <f>+'[4]Población Bogotá'!M935</f>
        <v>9.5616666666666656</v>
      </c>
      <c r="F15" s="99">
        <f>+'[4]Población Bogotá'!N935</f>
        <v>18.397333333333336</v>
      </c>
      <c r="G15" s="99">
        <f>+'[4]Población Bogotá'!O935</f>
        <v>13.809666666666667</v>
      </c>
      <c r="H15" s="48">
        <f t="shared" si="0"/>
        <v>-24.936585012320634</v>
      </c>
      <c r="I15" s="34">
        <f t="shared" ref="I15" si="3">IF(OR(OR(G15=0,F15=0),F15=""),"",(F15/E15-1)*100)</f>
        <v>92.407181453721506</v>
      </c>
      <c r="J15" s="48">
        <f t="shared" si="1"/>
        <v>7.4762290600079755</v>
      </c>
      <c r="K15" s="34">
        <f t="shared" si="2"/>
        <v>9.2508879290260193</v>
      </c>
      <c r="L15" s="18"/>
      <c r="N15" s="23" t="s">
        <v>2</v>
      </c>
      <c r="O15" s="32">
        <f>J15</f>
        <v>7.4762290600079755</v>
      </c>
    </row>
    <row r="16" spans="1:15">
      <c r="A16" s="16"/>
      <c r="B16" s="11" t="str">
        <f>+'[4]Población Bogotá'!J936</f>
        <v>Cartagena</v>
      </c>
      <c r="C16" s="25">
        <f>+'[4]Población Bogotá'!K936</f>
        <v>2.0096666666666665</v>
      </c>
      <c r="D16" s="25">
        <f>+'[4]Población Bogotá'!L936</f>
        <v>0.82</v>
      </c>
      <c r="E16" s="25">
        <f>+'[4]Población Bogotá'!M936</f>
        <v>2.053666666666667</v>
      </c>
      <c r="F16" s="25">
        <f>+'[4]Población Bogotá'!N936</f>
        <v>1.2443333333333333</v>
      </c>
      <c r="G16" s="26">
        <f>+'[4]Población Bogotá'!O936</f>
        <v>2.3596666666666666</v>
      </c>
      <c r="H16" s="28">
        <f t="shared" si="0"/>
        <v>89.633002946691676</v>
      </c>
      <c r="I16" s="27">
        <f>IF(OR(OR(G16=0,F16=0),F16=""),"",(F16/E16-1)*100)</f>
        <v>-39.409186820321388</v>
      </c>
      <c r="J16" s="28">
        <f t="shared" si="1"/>
        <v>1.2774680903665661</v>
      </c>
      <c r="K16" s="27">
        <f t="shared" si="2"/>
        <v>0.62569873603156478</v>
      </c>
      <c r="L16" s="18"/>
      <c r="N16" s="23" t="s">
        <v>12</v>
      </c>
      <c r="O16" s="32">
        <f>100-O15</f>
        <v>92.523770939992019</v>
      </c>
    </row>
    <row r="17" spans="1:14">
      <c r="A17" s="16"/>
      <c r="B17" s="11" t="str">
        <f>+'[4]Población Bogotá'!J937</f>
        <v>Medellín</v>
      </c>
      <c r="C17" s="25">
        <f>+'[4]Población Bogotá'!K937</f>
        <v>1.3586666666666669</v>
      </c>
      <c r="D17" s="25">
        <f>+'[4]Población Bogotá'!L937</f>
        <v>1.5783333333333334</v>
      </c>
      <c r="E17" s="25">
        <f>+'[4]Población Bogotá'!M937</f>
        <v>2.875666666666667</v>
      </c>
      <c r="F17" s="25">
        <f>+'[4]Población Bogotá'!N937</f>
        <v>1.4043333333333334</v>
      </c>
      <c r="G17" s="26">
        <f>+'[4]Población Bogotá'!O937</f>
        <v>2.1459999999999999</v>
      </c>
      <c r="H17" s="28">
        <f t="shared" ref="H17:H27" si="4">IF(OR(OR(G17=0,F17=0),G17=""),"",(G17/F17-1)*100)</f>
        <v>52.812722525516229</v>
      </c>
      <c r="I17" s="27">
        <f t="shared" ref="I17:I27" si="5">IF(OR(OR(G17=0,F17=0),F17=""),"",(F17/E17-1)*100)</f>
        <v>-51.164947258606695</v>
      </c>
      <c r="J17" s="28">
        <f t="shared" ref="J17:J27" si="6">IF(G17=0,"",G17/$G$13*100)</f>
        <v>1.1617939773668529</v>
      </c>
      <c r="K17" s="27">
        <f t="shared" ref="K17:K27" si="7">IF(F17=0,"",F17/$F$13*100)</f>
        <v>0.70615289978595841</v>
      </c>
      <c r="L17" s="18"/>
    </row>
    <row r="18" spans="1:14">
      <c r="A18" s="16"/>
      <c r="B18" s="11" t="str">
        <f>+'[4]Población Bogotá'!J938</f>
        <v>Bucaramanga</v>
      </c>
      <c r="C18" s="25">
        <f>+'[4]Población Bogotá'!K938</f>
        <v>1.0603333333333333</v>
      </c>
      <c r="D18" s="25">
        <f>+'[4]Población Bogotá'!L938</f>
        <v>0.82900000000000007</v>
      </c>
      <c r="E18" s="25">
        <f>+'[4]Población Bogotá'!M938</f>
        <v>2.5593333333333335</v>
      </c>
      <c r="F18" s="25">
        <f>+'[4]Población Bogotá'!N938</f>
        <v>1.6256666666666666</v>
      </c>
      <c r="G18" s="26">
        <f>+'[4]Población Bogotá'!O938</f>
        <v>2.0660000000000003</v>
      </c>
      <c r="H18" s="28">
        <f t="shared" si="4"/>
        <v>27.086323559565329</v>
      </c>
      <c r="I18" s="27">
        <f t="shared" si="5"/>
        <v>-36.480854389163852</v>
      </c>
      <c r="J18" s="28">
        <f t="shared" si="6"/>
        <v>1.118483857054948</v>
      </c>
      <c r="K18" s="27">
        <f t="shared" si="7"/>
        <v>0.8174478263128695</v>
      </c>
      <c r="L18" s="18"/>
    </row>
    <row r="19" spans="1:14">
      <c r="A19" s="16"/>
      <c r="B19" s="11" t="str">
        <f>+'[4]Población Bogotá'!J939</f>
        <v>Villavicencio</v>
      </c>
      <c r="C19" s="25">
        <f>+'[4]Población Bogotá'!K939</f>
        <v>1.804</v>
      </c>
      <c r="D19" s="25">
        <f>+'[4]Población Bogotá'!L939</f>
        <v>1.534</v>
      </c>
      <c r="E19" s="25">
        <f>+'[4]Población Bogotá'!M939</f>
        <v>1.6193333333333335</v>
      </c>
      <c r="F19" s="25">
        <f>+'[4]Población Bogotá'!N939</f>
        <v>1.0940000000000001</v>
      </c>
      <c r="G19" s="26">
        <f>+'[4]Población Bogotá'!O939</f>
        <v>1.6319999999999999</v>
      </c>
      <c r="H19" s="28">
        <f t="shared" si="4"/>
        <v>49.177330895795237</v>
      </c>
      <c r="I19" s="27">
        <f t="shared" si="5"/>
        <v>-32.441333882256075</v>
      </c>
      <c r="J19" s="28">
        <f t="shared" si="6"/>
        <v>0.88352645436286292</v>
      </c>
      <c r="K19" s="27">
        <f t="shared" si="7"/>
        <v>0.55010534467066596</v>
      </c>
      <c r="L19" s="18"/>
    </row>
    <row r="20" spans="1:14">
      <c r="A20" s="16"/>
      <c r="B20" s="11" t="str">
        <f>+'[4]Población Bogotá'!J940</f>
        <v>Cúcuta</v>
      </c>
      <c r="C20" s="25">
        <f>+'[4]Población Bogotá'!K940</f>
        <v>1.1279999999999999</v>
      </c>
      <c r="D20" s="25">
        <f>+'[4]Población Bogotá'!L940</f>
        <v>1.6870000000000001</v>
      </c>
      <c r="E20" s="25">
        <f>+'[4]Población Bogotá'!M940</f>
        <v>2.2170000000000001</v>
      </c>
      <c r="F20" s="25">
        <f>+'[4]Población Bogotá'!N940</f>
        <v>1.2246666666666666</v>
      </c>
      <c r="G20" s="26">
        <f>+'[4]Población Bogotá'!O940</f>
        <v>0.95233333333333337</v>
      </c>
      <c r="H20" s="28">
        <f t="shared" si="4"/>
        <v>-22.237343494828522</v>
      </c>
      <c r="I20" s="27">
        <f t="shared" si="5"/>
        <v>-44.760186438129615</v>
      </c>
      <c r="J20" s="28">
        <f t="shared" si="6"/>
        <v>0.51557089054630301</v>
      </c>
      <c r="K20" s="27">
        <f t="shared" si="7"/>
        <v>0.61580957840342054</v>
      </c>
      <c r="L20" s="18"/>
    </row>
    <row r="21" spans="1:14">
      <c r="A21" s="16"/>
      <c r="B21" s="11" t="str">
        <f>+'[4]Población Bogotá'!J941</f>
        <v>Cali</v>
      </c>
      <c r="C21" s="25">
        <f>+'[4]Población Bogotá'!K941</f>
        <v>1.6386666666666667</v>
      </c>
      <c r="D21" s="25">
        <f>+'[4]Población Bogotá'!L941</f>
        <v>2.0183333333333331</v>
      </c>
      <c r="E21" s="25">
        <f>+'[4]Población Bogotá'!M941</f>
        <v>1.579</v>
      </c>
      <c r="F21" s="25">
        <f>+'[4]Población Bogotá'!N941</f>
        <v>0.86466666666666658</v>
      </c>
      <c r="G21" s="26">
        <f>+'[4]Población Bogotá'!O941</f>
        <v>0.93800000000000006</v>
      </c>
      <c r="H21" s="28">
        <v>0</v>
      </c>
      <c r="I21" s="27">
        <v>0</v>
      </c>
      <c r="J21" s="28">
        <f t="shared" si="6"/>
        <v>0.50781116065708676</v>
      </c>
      <c r="K21" s="27">
        <v>0</v>
      </c>
      <c r="L21" s="18"/>
    </row>
    <row r="22" spans="1:14">
      <c r="A22" s="16"/>
      <c r="B22" s="11" t="str">
        <f>+'[4]Población Bogotá'!J942</f>
        <v>Pereira</v>
      </c>
      <c r="C22" s="25">
        <f>+'[4]Población Bogotá'!K942</f>
        <v>0.68033333333333346</v>
      </c>
      <c r="D22" s="25">
        <f>+'[4]Población Bogotá'!L942</f>
        <v>0.55566666666666675</v>
      </c>
      <c r="E22" s="25">
        <f>+'[4]Población Bogotá'!M942</f>
        <v>0.3813333333333333</v>
      </c>
      <c r="F22" s="25">
        <f>+'[4]Población Bogotá'!N942</f>
        <v>0.22333333333333336</v>
      </c>
      <c r="G22" s="26">
        <f>+'[4]Población Bogotá'!O942</f>
        <v>0.73366666666666669</v>
      </c>
      <c r="H22" s="28">
        <f t="shared" si="4"/>
        <v>228.50746268656712</v>
      </c>
      <c r="I22" s="27">
        <f t="shared" si="5"/>
        <v>-41.433566433566426</v>
      </c>
      <c r="J22" s="28">
        <f t="shared" si="6"/>
        <v>0.3971898950270959</v>
      </c>
      <c r="K22" s="27">
        <f t="shared" si="7"/>
        <v>0.112300603573841</v>
      </c>
      <c r="L22" s="18"/>
    </row>
    <row r="23" spans="1:14">
      <c r="A23" s="16"/>
      <c r="B23" s="11" t="str">
        <f>+'[4]Población Bogotá'!J943</f>
        <v>Barranquilla</v>
      </c>
      <c r="C23" s="25">
        <f>+'[4]Población Bogotá'!K943</f>
        <v>0.18166666666666667</v>
      </c>
      <c r="D23" s="25">
        <f>+'[4]Población Bogotá'!L943</f>
        <v>0.38700000000000001</v>
      </c>
      <c r="E23" s="25">
        <f>+'[4]Población Bogotá'!M943</f>
        <v>0.35066666666666668</v>
      </c>
      <c r="F23" s="25">
        <f>+'[4]Población Bogotá'!N943</f>
        <v>0.56966666666666665</v>
      </c>
      <c r="G23" s="26">
        <f>+'[4]Población Bogotá'!O943</f>
        <v>0.35666666666666669</v>
      </c>
      <c r="H23" s="28">
        <f t="shared" si="4"/>
        <v>-37.390286717378572</v>
      </c>
      <c r="I23" s="27">
        <f t="shared" si="5"/>
        <v>62.452471482889727</v>
      </c>
      <c r="J23" s="28">
        <f t="shared" si="6"/>
        <v>0.19309095305724333</v>
      </c>
      <c r="K23" s="27">
        <f t="shared" si="7"/>
        <v>0.28645034553387205</v>
      </c>
      <c r="L23" s="18"/>
    </row>
    <row r="24" spans="1:14">
      <c r="A24" s="16"/>
      <c r="B24" s="11" t="str">
        <f>+'[4]Población Bogotá'!J944</f>
        <v>Ibagué</v>
      </c>
      <c r="C24" s="25">
        <f>+'[4]Población Bogotá'!K944</f>
        <v>0.30299999999999999</v>
      </c>
      <c r="D24" s="25">
        <f>+'[4]Población Bogotá'!L944</f>
        <v>7.7333333333333337E-2</v>
      </c>
      <c r="E24" s="25">
        <f>+'[4]Población Bogotá'!M944</f>
        <v>0.66966666666666663</v>
      </c>
      <c r="F24" s="25">
        <f>+'[4]Población Bogotá'!N944</f>
        <v>0.5</v>
      </c>
      <c r="G24" s="26">
        <f>+'[4]Población Bogotá'!O944</f>
        <v>0.29166666666666669</v>
      </c>
      <c r="H24" s="28">
        <f t="shared" si="4"/>
        <v>-41.666666666666664</v>
      </c>
      <c r="I24" s="27">
        <f t="shared" si="5"/>
        <v>-25.335988053758086</v>
      </c>
      <c r="J24" s="28">
        <f t="shared" si="6"/>
        <v>0.15790148030382051</v>
      </c>
      <c r="K24" s="27">
        <f t="shared" si="7"/>
        <v>0.2514192617324798</v>
      </c>
      <c r="L24" s="18"/>
    </row>
    <row r="25" spans="1:14">
      <c r="A25" s="16"/>
      <c r="B25" s="11" t="str">
        <f>+'[4]Población Bogotá'!J945</f>
        <v>Pasto</v>
      </c>
      <c r="C25" s="25">
        <f>+'[4]Población Bogotá'!K945</f>
        <v>0</v>
      </c>
      <c r="D25" s="25">
        <f>+'[4]Población Bogotá'!L945</f>
        <v>0.113</v>
      </c>
      <c r="E25" s="25">
        <f>+'[4]Población Bogotá'!M945</f>
        <v>8.9666666666666672E-2</v>
      </c>
      <c r="F25" s="25">
        <f>+'[4]Población Bogotá'!N945</f>
        <v>9.6000000000000016E-2</v>
      </c>
      <c r="G25" s="26">
        <f>+'[4]Población Bogotá'!O945</f>
        <v>0.23933333333333331</v>
      </c>
      <c r="H25" s="28">
        <f t="shared" si="4"/>
        <v>149.30555555555549</v>
      </c>
      <c r="I25" s="27">
        <f t="shared" si="5"/>
        <v>7.0631970260223165</v>
      </c>
      <c r="J25" s="28">
        <f t="shared" si="6"/>
        <v>0.12956944326644926</v>
      </c>
      <c r="K25" s="27">
        <f t="shared" si="7"/>
        <v>4.8272498252636131E-2</v>
      </c>
      <c r="L25" s="18"/>
    </row>
    <row r="26" spans="1:14">
      <c r="A26" s="16"/>
      <c r="B26" s="11" t="str">
        <f>+'[4]Población Bogotá'!J946</f>
        <v>Montería</v>
      </c>
      <c r="C26" s="25">
        <f>+'[4]Población Bogotá'!K946</f>
        <v>0.18100000000000002</v>
      </c>
      <c r="D26" s="25">
        <f>+'[4]Población Bogotá'!L946</f>
        <v>1.0063333333333333</v>
      </c>
      <c r="E26" s="25">
        <f>+'[4]Población Bogotá'!M946</f>
        <v>0.97399999999999987</v>
      </c>
      <c r="F26" s="25">
        <f>+'[4]Población Bogotá'!N946</f>
        <v>0.49533333333333335</v>
      </c>
      <c r="G26" s="26">
        <f>+'[4]Población Bogotá'!O946</f>
        <v>0.23166666666666669</v>
      </c>
      <c r="H26" s="28">
        <f t="shared" si="4"/>
        <v>-53.230148048452222</v>
      </c>
      <c r="I26" s="27">
        <f t="shared" si="5"/>
        <v>-49.14442162902121</v>
      </c>
      <c r="J26" s="28">
        <f t="shared" si="6"/>
        <v>0.12541889006989171</v>
      </c>
      <c r="K26" s="27">
        <f t="shared" si="7"/>
        <v>0.24907268195631005</v>
      </c>
      <c r="L26" s="18"/>
    </row>
    <row r="27" spans="1:14" s="23" customFormat="1">
      <c r="A27" s="16"/>
      <c r="B27" s="11" t="str">
        <f>+'[4]Población Bogotá'!J947</f>
        <v>Manizales</v>
      </c>
      <c r="C27" s="25">
        <f>+'[4]Población Bogotá'!K947</f>
        <v>0.26266666666666666</v>
      </c>
      <c r="D27" s="25">
        <f>+'[4]Población Bogotá'!L947</f>
        <v>0.10799999999999998</v>
      </c>
      <c r="E27" s="25">
        <f>+'[4]Población Bogotá'!M947</f>
        <v>0.49199999999999999</v>
      </c>
      <c r="F27" s="25">
        <f>+'[4]Población Bogotá'!N947</f>
        <v>0.48233333333333334</v>
      </c>
      <c r="G27" s="26">
        <f>+'[4]Población Bogotá'!O947</f>
        <v>0.17666666666666667</v>
      </c>
      <c r="H27" s="28">
        <f t="shared" si="4"/>
        <v>-63.372494816862471</v>
      </c>
      <c r="I27" s="27">
        <f t="shared" si="5"/>
        <v>-1.9647696476964738</v>
      </c>
      <c r="J27" s="28">
        <f t="shared" si="6"/>
        <v>9.5643182355456977E-2</v>
      </c>
      <c r="K27" s="27">
        <f t="shared" si="7"/>
        <v>0.24253578115126556</v>
      </c>
      <c r="L27" s="18"/>
      <c r="M27" s="9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tr">
        <f>+Índice!$B$49</f>
        <v>Fuente: Departamento Administrativo Nacional de Estadística, Gran Encuesta Integrada de Hogares (GEIH) Abril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39" activePane="bottomLeft" state="frozen"/>
      <selection activeCell="G19" sqref="G19"/>
      <selection pane="bottomLeft" activeCell="J17" sqref="J17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140625" style="9" customWidth="1"/>
    <col min="8" max="8" width="10.42578125" style="9" customWidth="1"/>
    <col min="9" max="10" width="10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69" t="s">
        <v>138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61"/>
      <c r="C8" s="167" t="s">
        <v>172</v>
      </c>
      <c r="D8" s="167"/>
      <c r="E8" s="167"/>
      <c r="F8" s="167"/>
      <c r="G8" s="167"/>
      <c r="H8" s="167"/>
      <c r="I8" s="167"/>
      <c r="J8" s="167"/>
      <c r="K8" s="167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68" t="s">
        <v>1</v>
      </c>
      <c r="D10" s="168"/>
      <c r="E10" s="168"/>
      <c r="F10" s="168"/>
      <c r="G10" s="168"/>
      <c r="H10" s="170" t="s">
        <v>163</v>
      </c>
      <c r="I10" s="170" t="s">
        <v>110</v>
      </c>
      <c r="J10" s="170" t="s">
        <v>164</v>
      </c>
      <c r="K10" s="170" t="s">
        <v>109</v>
      </c>
      <c r="L10" s="18"/>
    </row>
    <row r="11" spans="1:15">
      <c r="A11" s="16"/>
      <c r="B11" s="11"/>
      <c r="C11" s="156">
        <f>+'Población total'!C11</f>
        <v>2008</v>
      </c>
      <c r="D11" s="156">
        <f>+'Población total'!D11</f>
        <v>2009</v>
      </c>
      <c r="E11" s="156">
        <f>+'Población total'!E11</f>
        <v>2010</v>
      </c>
      <c r="F11" s="156">
        <f>+'Población total'!F11</f>
        <v>2011</v>
      </c>
      <c r="G11" s="156">
        <f>+'Población total'!G11</f>
        <v>2012</v>
      </c>
      <c r="H11" s="170"/>
      <c r="I11" s="170"/>
      <c r="J11" s="170"/>
      <c r="K11" s="170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tr">
        <f>+'[4]Población Bogotá'!J966</f>
        <v>Colombia</v>
      </c>
      <c r="C13" s="26">
        <f>+'[4]Población Bogotá'!K966</f>
        <v>2202.5963333333334</v>
      </c>
      <c r="D13" s="26">
        <f>+'[4]Población Bogotá'!L966</f>
        <v>2274.4613333333332</v>
      </c>
      <c r="E13" s="26">
        <f>+'[4]Población Bogotá'!M966</f>
        <v>2329.2566666666667</v>
      </c>
      <c r="F13" s="26">
        <f>+'[4]Población Bogotá'!N966</f>
        <v>2389.7036666666668</v>
      </c>
      <c r="G13" s="26">
        <f>+'[4]Población Bogotá'!O966</f>
        <v>2616.4029999999998</v>
      </c>
      <c r="H13" s="28">
        <f t="shared" ref="H13:H16" si="0">IF(OR(OR(G13=0,F13=0),G13=""),"",(G13/F13-1)*100)</f>
        <v>9.4865039751790512</v>
      </c>
      <c r="I13" s="27">
        <f>IF(OR(OR(G13=0,F13=0),F13=""),"",(F13/E13-1)*100)</f>
        <v>2.5951197592364972</v>
      </c>
      <c r="J13" s="28">
        <f t="shared" ref="J13:J16" si="1">IF(G13=0,"",G13/$G$13*100)</f>
        <v>100</v>
      </c>
      <c r="K13" s="27">
        <f t="shared" ref="K13:K16" si="2">IF(F13=0,"",F13/$F$13*100)</f>
        <v>100</v>
      </c>
      <c r="L13" s="18"/>
    </row>
    <row r="14" spans="1:15">
      <c r="A14" s="16"/>
      <c r="B14" s="11" t="s">
        <v>3</v>
      </c>
      <c r="C14" s="25">
        <f>C13-SUM(C15:C27)</f>
        <v>668.07366666666644</v>
      </c>
      <c r="D14" s="25">
        <f>D13-SUM(D15:D27)</f>
        <v>769.12200000000007</v>
      </c>
      <c r="E14" s="25">
        <f>E13-SUM(E15:E27)</f>
        <v>822.60800000000017</v>
      </c>
      <c r="F14" s="25">
        <f>F13-SUM(F15:F27)</f>
        <v>813.70166666666614</v>
      </c>
      <c r="G14" s="26">
        <f>G13-SUM(G15:G27)</f>
        <v>978.70799999999986</v>
      </c>
      <c r="H14" s="28">
        <f t="shared" si="0"/>
        <v>20.278480442258797</v>
      </c>
      <c r="I14" s="27">
        <f>IF(OR(OR(G14=0,F14=0),F14=""),"",(F14/E14-1)*100)</f>
        <v>-1.0826947140477605</v>
      </c>
      <c r="J14" s="28">
        <f t="shared" si="1"/>
        <v>37.406622756509599</v>
      </c>
      <c r="K14" s="27">
        <f t="shared" si="2"/>
        <v>34.05031669896028</v>
      </c>
      <c r="L14" s="18"/>
    </row>
    <row r="15" spans="1:15">
      <c r="A15" s="16"/>
      <c r="B15" s="12" t="str">
        <f>+'[4]Población Bogotá'!J967</f>
        <v>Bogotá</v>
      </c>
      <c r="C15" s="99">
        <f>+'[4]Población Bogotá'!K967</f>
        <v>590.86966666666672</v>
      </c>
      <c r="D15" s="99">
        <f>+'[4]Población Bogotá'!L967</f>
        <v>567.67833333333328</v>
      </c>
      <c r="E15" s="99">
        <f>+'[4]Población Bogotá'!M967</f>
        <v>559.74199999999996</v>
      </c>
      <c r="F15" s="99">
        <f>+'[4]Población Bogotá'!N967</f>
        <v>604.46699999999998</v>
      </c>
      <c r="G15" s="99">
        <f>+'[4]Población Bogotá'!O967</f>
        <v>619.17200000000003</v>
      </c>
      <c r="H15" s="48">
        <f t="shared" si="0"/>
        <v>2.4327217201269846</v>
      </c>
      <c r="I15" s="34">
        <f t="shared" ref="I15:I16" si="3">IF(OR(OR(G15=0,F15=0),F15=""),"",(F15/E15-1)*100)</f>
        <v>7.9902883828621096</v>
      </c>
      <c r="J15" s="48">
        <f t="shared" si="1"/>
        <v>23.665008792605729</v>
      </c>
      <c r="K15" s="34">
        <f t="shared" si="2"/>
        <v>25.294642529596761</v>
      </c>
      <c r="L15" s="18"/>
      <c r="N15" s="23" t="s">
        <v>2</v>
      </c>
      <c r="O15" s="32">
        <f>J15</f>
        <v>23.665008792605729</v>
      </c>
    </row>
    <row r="16" spans="1:15">
      <c r="A16" s="16"/>
      <c r="B16" s="11" t="str">
        <f>+'[4]Población Bogotá'!J968</f>
        <v>Medellín</v>
      </c>
      <c r="C16" s="53">
        <f>+'[4]Población Bogotá'!K968</f>
        <v>321.15933333333334</v>
      </c>
      <c r="D16" s="53">
        <f>+'[4]Población Bogotá'!L968</f>
        <v>296.63166666666666</v>
      </c>
      <c r="E16" s="53">
        <f>+'[4]Población Bogotá'!M968</f>
        <v>295.60033333333337</v>
      </c>
      <c r="F16" s="53">
        <f>+'[4]Población Bogotá'!N968</f>
        <v>313.46766666666667</v>
      </c>
      <c r="G16" s="54">
        <f>+'[4]Población Bogotá'!O968</f>
        <v>334.37700000000001</v>
      </c>
      <c r="H16" s="28">
        <f t="shared" si="0"/>
        <v>6.6703317620211866</v>
      </c>
      <c r="I16" s="27">
        <f t="shared" si="3"/>
        <v>6.0444225931183926</v>
      </c>
      <c r="J16" s="28">
        <f t="shared" si="1"/>
        <v>12.780026624338836</v>
      </c>
      <c r="K16" s="27">
        <f t="shared" si="2"/>
        <v>13.117428367338713</v>
      </c>
      <c r="L16" s="18"/>
      <c r="N16" s="23" t="s">
        <v>12</v>
      </c>
      <c r="O16" s="32">
        <f>100-O15</f>
        <v>76.334991207394268</v>
      </c>
    </row>
    <row r="17" spans="1:14">
      <c r="A17" s="16"/>
      <c r="B17" s="11" t="str">
        <f>+'[4]Población Bogotá'!J969</f>
        <v>Cali</v>
      </c>
      <c r="C17" s="53">
        <f>+'[4]Población Bogotá'!K969</f>
        <v>182.41966666666667</v>
      </c>
      <c r="D17" s="53">
        <f>+'[4]Población Bogotá'!L969</f>
        <v>207.97966666666665</v>
      </c>
      <c r="E17" s="53">
        <f>+'[4]Población Bogotá'!M969</f>
        <v>188.06266666666667</v>
      </c>
      <c r="F17" s="53">
        <f>+'[4]Población Bogotá'!N969</f>
        <v>196.49533333333338</v>
      </c>
      <c r="G17" s="54">
        <f>+'[4]Población Bogotá'!O969</f>
        <v>203.63333333333333</v>
      </c>
      <c r="H17" s="28">
        <f t="shared" ref="H17:H27" si="4">IF(OR(OR(G17=0,F17=0),G17=""),"",(G17/F17-1)*100)</f>
        <v>3.6326562462891232</v>
      </c>
      <c r="I17" s="27">
        <f t="shared" ref="I17:I27" si="5">IF(OR(OR(G17=0,F17=0),F17=""),"",(F17/E17-1)*100)</f>
        <v>4.4839663374619976</v>
      </c>
      <c r="J17" s="28">
        <f t="shared" ref="J17:J27" si="6">IF(G17=0,"",G17/$G$13*100)</f>
        <v>7.782949848831902</v>
      </c>
      <c r="K17" s="27">
        <f t="shared" ref="K17:K27" si="7">IF(F17=0,"",F17/$F$13*100)</f>
        <v>8.2225815725269165</v>
      </c>
      <c r="L17" s="18"/>
    </row>
    <row r="18" spans="1:14">
      <c r="A18" s="16"/>
      <c r="B18" s="11" t="str">
        <f>+'[4]Población Bogotá'!J970</f>
        <v>Barranquilla</v>
      </c>
      <c r="C18" s="53">
        <f>+'[4]Población Bogotá'!K970</f>
        <v>108.31366666666666</v>
      </c>
      <c r="D18" s="53">
        <f>+'[4]Población Bogotá'!L970</f>
        <v>112.795</v>
      </c>
      <c r="E18" s="53">
        <f>+'[4]Población Bogotá'!M970</f>
        <v>124.60733333333333</v>
      </c>
      <c r="F18" s="53">
        <f>+'[4]Población Bogotá'!N970</f>
        <v>121.10199999999999</v>
      </c>
      <c r="G18" s="54">
        <f>+'[4]Población Bogotá'!O970</f>
        <v>121.85966666666667</v>
      </c>
      <c r="H18" s="28">
        <f t="shared" si="4"/>
        <v>0.62564339702619876</v>
      </c>
      <c r="I18" s="27">
        <f t="shared" si="5"/>
        <v>-2.8131035626581702</v>
      </c>
      <c r="J18" s="28">
        <f t="shared" si="6"/>
        <v>4.657526637397476</v>
      </c>
      <c r="K18" s="27">
        <f t="shared" si="7"/>
        <v>5.0676576217051172</v>
      </c>
      <c r="L18" s="18"/>
    </row>
    <row r="19" spans="1:14">
      <c r="A19" s="16"/>
      <c r="B19" s="11" t="str">
        <f>+'[4]Población Bogotá'!J971</f>
        <v>Bucaramanga</v>
      </c>
      <c r="C19" s="53">
        <f>+'[4]Población Bogotá'!K971</f>
        <v>95.942000000000007</v>
      </c>
      <c r="D19" s="53">
        <f>+'[4]Población Bogotá'!L971</f>
        <v>86.624000000000009</v>
      </c>
      <c r="E19" s="53">
        <f>+'[4]Población Bogotá'!M971</f>
        <v>101.05066666666669</v>
      </c>
      <c r="F19" s="53">
        <f>+'[4]Población Bogotá'!N971</f>
        <v>90.079333333333338</v>
      </c>
      <c r="G19" s="54">
        <f>+'[4]Población Bogotá'!O971</f>
        <v>97.8</v>
      </c>
      <c r="H19" s="28">
        <f t="shared" si="4"/>
        <v>8.5709633730267409</v>
      </c>
      <c r="I19" s="27">
        <f t="shared" si="5"/>
        <v>-10.85725972449465</v>
      </c>
      <c r="J19" s="28">
        <f t="shared" si="6"/>
        <v>3.7379562704980849</v>
      </c>
      <c r="K19" s="27">
        <f t="shared" si="7"/>
        <v>3.7694771360075188</v>
      </c>
      <c r="L19" s="18"/>
    </row>
    <row r="20" spans="1:14">
      <c r="A20" s="16"/>
      <c r="B20" s="11" t="str">
        <f>+'[4]Población Bogotá'!J972</f>
        <v>Cartagena</v>
      </c>
      <c r="C20" s="53">
        <f>+'[4]Población Bogotá'!K972</f>
        <v>38.664666666666669</v>
      </c>
      <c r="D20" s="53">
        <f>+'[4]Población Bogotá'!L972</f>
        <v>41.292000000000002</v>
      </c>
      <c r="E20" s="53">
        <f>+'[4]Población Bogotá'!M972</f>
        <v>41.198333333333331</v>
      </c>
      <c r="F20" s="53">
        <f>+'[4]Población Bogotá'!N972</f>
        <v>44.217999999999996</v>
      </c>
      <c r="G20" s="54">
        <f>+'[4]Población Bogotá'!O972</f>
        <v>48.15</v>
      </c>
      <c r="H20" s="28">
        <f t="shared" si="4"/>
        <v>8.892306300601561</v>
      </c>
      <c r="I20" s="27">
        <f t="shared" si="5"/>
        <v>7.3295845301185381</v>
      </c>
      <c r="J20" s="28">
        <f t="shared" si="6"/>
        <v>1.8403128264262043</v>
      </c>
      <c r="K20" s="27">
        <f t="shared" si="7"/>
        <v>1.850354946380381</v>
      </c>
      <c r="L20" s="18"/>
    </row>
    <row r="21" spans="1:14">
      <c r="A21" s="16"/>
      <c r="B21" s="11" t="str">
        <f>+'[4]Población Bogotá'!J973</f>
        <v>Pereira</v>
      </c>
      <c r="C21" s="53">
        <f>+'[4]Población Bogotá'!K973</f>
        <v>35.604999999999997</v>
      </c>
      <c r="D21" s="53">
        <f>+'[4]Población Bogotá'!L973</f>
        <v>38.609666666666669</v>
      </c>
      <c r="E21" s="53">
        <f>+'[4]Población Bogotá'!M973</f>
        <v>40.752000000000002</v>
      </c>
      <c r="F21" s="53">
        <f>+'[4]Población Bogotá'!N973</f>
        <v>44.156666666666666</v>
      </c>
      <c r="G21" s="54">
        <f>+'[4]Población Bogotá'!O973</f>
        <v>48.080999999999996</v>
      </c>
      <c r="H21" s="28">
        <f t="shared" si="4"/>
        <v>8.8872952366573443</v>
      </c>
      <c r="I21" s="27">
        <f t="shared" si="5"/>
        <v>8.3546001832220931</v>
      </c>
      <c r="J21" s="28">
        <f t="shared" si="6"/>
        <v>1.8376756180145031</v>
      </c>
      <c r="K21" s="27">
        <f t="shared" si="7"/>
        <v>1.8477883798981489</v>
      </c>
      <c r="L21" s="18"/>
    </row>
    <row r="22" spans="1:14">
      <c r="A22" s="16"/>
      <c r="B22" s="11" t="str">
        <f>+'[4]Población Bogotá'!J974</f>
        <v>Cúcuta</v>
      </c>
      <c r="C22" s="53">
        <f>+'[4]Población Bogotá'!K974</f>
        <v>54.134000000000007</v>
      </c>
      <c r="D22" s="53">
        <f>+'[4]Población Bogotá'!L974</f>
        <v>51.265666666666668</v>
      </c>
      <c r="E22" s="53">
        <f>+'[4]Población Bogotá'!M974</f>
        <v>49.228666666666669</v>
      </c>
      <c r="F22" s="53">
        <f>+'[4]Población Bogotá'!N974</f>
        <v>50.527333333333331</v>
      </c>
      <c r="G22" s="54">
        <f>+'[4]Población Bogotá'!O974</f>
        <v>47.098333333333336</v>
      </c>
      <c r="H22" s="28">
        <f t="shared" si="4"/>
        <v>-6.7864258289242692</v>
      </c>
      <c r="I22" s="27">
        <f t="shared" si="5"/>
        <v>2.6380293325027226</v>
      </c>
      <c r="J22" s="28">
        <f t="shared" si="6"/>
        <v>1.8001176933879581</v>
      </c>
      <c r="K22" s="27">
        <f t="shared" si="7"/>
        <v>2.1143765245091055</v>
      </c>
      <c r="L22" s="18"/>
    </row>
    <row r="23" spans="1:14">
      <c r="A23" s="16"/>
      <c r="B23" s="11" t="str">
        <f>+'[4]Población Bogotá'!J975</f>
        <v>Ibagué</v>
      </c>
      <c r="C23" s="53">
        <f>+'[4]Población Bogotá'!K975</f>
        <v>34.838666666666661</v>
      </c>
      <c r="D23" s="53">
        <f>+'[4]Población Bogotá'!L975</f>
        <v>29.123333333333335</v>
      </c>
      <c r="E23" s="53">
        <f>+'[4]Población Bogotá'!M975</f>
        <v>30.885000000000002</v>
      </c>
      <c r="F23" s="53">
        <f>+'[4]Población Bogotá'!N975</f>
        <v>33.639333333333333</v>
      </c>
      <c r="G23" s="54">
        <f>+'[4]Población Bogotá'!O975</f>
        <v>34.869666666666667</v>
      </c>
      <c r="H23" s="28">
        <f t="shared" si="4"/>
        <v>3.6574248399690923</v>
      </c>
      <c r="I23" s="27">
        <f t="shared" si="5"/>
        <v>8.9180292482866399</v>
      </c>
      <c r="J23" s="28">
        <f t="shared" si="6"/>
        <v>1.3327330180658969</v>
      </c>
      <c r="K23" s="27">
        <f t="shared" si="7"/>
        <v>1.4076780231189054</v>
      </c>
      <c r="L23" s="18"/>
    </row>
    <row r="24" spans="1:14">
      <c r="A24" s="16"/>
      <c r="B24" s="11" t="str">
        <f>+'[4]Población Bogotá'!J976</f>
        <v>Manizales</v>
      </c>
      <c r="C24" s="53">
        <f>+'[4]Población Bogotá'!K976</f>
        <v>28.5</v>
      </c>
      <c r="D24" s="53">
        <f>+'[4]Población Bogotá'!L976</f>
        <v>25.696999999999999</v>
      </c>
      <c r="E24" s="53">
        <f>+'[4]Población Bogotá'!M976</f>
        <v>27.271000000000001</v>
      </c>
      <c r="F24" s="53">
        <f>+'[4]Población Bogotá'!N976</f>
        <v>27.159666666666666</v>
      </c>
      <c r="G24" s="54">
        <f>+'[4]Población Bogotá'!O976</f>
        <v>27.945</v>
      </c>
      <c r="H24" s="28">
        <f t="shared" si="4"/>
        <v>2.8915426060702742</v>
      </c>
      <c r="I24" s="27">
        <f t="shared" si="5"/>
        <v>-0.408248077933826</v>
      </c>
      <c r="J24" s="28">
        <f t="shared" si="6"/>
        <v>1.0680694067389467</v>
      </c>
      <c r="K24" s="27">
        <f t="shared" si="7"/>
        <v>1.1365286435096345</v>
      </c>
      <c r="L24" s="18"/>
    </row>
    <row r="25" spans="1:14">
      <c r="A25" s="16"/>
      <c r="B25" s="11" t="str">
        <f>+'[4]Población Bogotá'!J977</f>
        <v>Villavicencio</v>
      </c>
      <c r="C25" s="53">
        <f>+'[4]Población Bogotá'!K977</f>
        <v>13.311666666666667</v>
      </c>
      <c r="D25" s="53">
        <f>+'[4]Población Bogotá'!L977</f>
        <v>17.082666666666668</v>
      </c>
      <c r="E25" s="53">
        <f>+'[4]Población Bogotá'!M977</f>
        <v>16.703666666666667</v>
      </c>
      <c r="F25" s="53">
        <f>+'[4]Población Bogotá'!N977</f>
        <v>18.78833333333333</v>
      </c>
      <c r="G25" s="54">
        <f>+'[4]Población Bogotá'!O977</f>
        <v>18.936</v>
      </c>
      <c r="H25" s="28">
        <f t="shared" si="4"/>
        <v>0.78594872704693675</v>
      </c>
      <c r="I25" s="27">
        <f t="shared" si="5"/>
        <v>12.480293747879688</v>
      </c>
      <c r="J25" s="28">
        <f t="shared" si="6"/>
        <v>0.7237417171590157</v>
      </c>
      <c r="K25" s="27">
        <f t="shared" si="7"/>
        <v>0.78622021614674387</v>
      </c>
      <c r="L25" s="18"/>
    </row>
    <row r="26" spans="1:14">
      <c r="A26" s="16"/>
      <c r="B26" s="11" t="str">
        <f>+'[4]Población Bogotá'!J978</f>
        <v>Montería</v>
      </c>
      <c r="C26" s="53">
        <f>+'[4]Población Bogotá'!K978</f>
        <v>15.531666666666666</v>
      </c>
      <c r="D26" s="53">
        <f>+'[4]Población Bogotá'!L978</f>
        <v>14.743666666666668</v>
      </c>
      <c r="E26" s="53">
        <f>+'[4]Población Bogotá'!M978</f>
        <v>15.443666666666667</v>
      </c>
      <c r="F26" s="53">
        <f>+'[4]Población Bogotá'!N978</f>
        <v>16.551666666666666</v>
      </c>
      <c r="G26" s="54">
        <f>+'[4]Población Bogotá'!O978</f>
        <v>18.708000000000002</v>
      </c>
      <c r="H26" s="28">
        <f t="shared" si="4"/>
        <v>13.027892457959943</v>
      </c>
      <c r="I26" s="27">
        <f t="shared" si="5"/>
        <v>7.1744620232673473</v>
      </c>
      <c r="J26" s="28">
        <f t="shared" si="6"/>
        <v>0.71502746327687294</v>
      </c>
      <c r="K26" s="27">
        <f t="shared" si="7"/>
        <v>0.69262423193056977</v>
      </c>
      <c r="L26" s="18"/>
    </row>
    <row r="27" spans="1:14">
      <c r="A27" s="16"/>
      <c r="B27" s="11" t="str">
        <f>+'[4]Población Bogotá'!J979</f>
        <v>Pasto</v>
      </c>
      <c r="C27" s="53">
        <f>+'[4]Población Bogotá'!K979</f>
        <v>15.232666666666667</v>
      </c>
      <c r="D27" s="53">
        <f>+'[4]Población Bogotá'!L979</f>
        <v>15.816666666666668</v>
      </c>
      <c r="E27" s="53">
        <f>+'[4]Población Bogotá'!M979</f>
        <v>16.103333333333335</v>
      </c>
      <c r="F27" s="53">
        <f>+'[4]Población Bogotá'!N979</f>
        <v>15.349666666666666</v>
      </c>
      <c r="G27" s="54">
        <f>+'[4]Población Bogotá'!O979</f>
        <v>17.065000000000001</v>
      </c>
      <c r="H27" s="28">
        <f t="shared" si="4"/>
        <v>11.175052661295592</v>
      </c>
      <c r="I27" s="27">
        <f t="shared" si="5"/>
        <v>-4.6801904367625884</v>
      </c>
      <c r="J27" s="28">
        <f t="shared" si="6"/>
        <v>0.65223132674897566</v>
      </c>
      <c r="K27" s="27">
        <f t="shared" si="7"/>
        <v>0.64232510837117729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tr">
        <f>+Índice!$B$49</f>
        <v>Fuente: Departamento Administrativo Nacional de Estadística, Gran Encuesta Integrada de Hogares (GEIH) Abril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view="pageBreakPreview" zoomScaleNormal="100" zoomScaleSheetLayoutView="100" workbookViewId="0">
      <pane ySplit="11" topLeftCell="A36" activePane="bottomLeft" state="frozen"/>
      <selection activeCell="G19" sqref="G19"/>
      <selection pane="bottomLeft" activeCell="I18" sqref="I18"/>
    </sheetView>
  </sheetViews>
  <sheetFormatPr baseColWidth="10" defaultColWidth="10.85546875" defaultRowHeight="15.75"/>
  <cols>
    <col min="1" max="1" width="1.85546875" style="9" customWidth="1"/>
    <col min="2" max="2" width="14.5703125" style="9" customWidth="1"/>
    <col min="3" max="7" width="10.140625" style="9" customWidth="1"/>
    <col min="8" max="10" width="10.42578125" style="9" customWidth="1"/>
    <col min="11" max="11" width="10" style="9" customWidth="1"/>
    <col min="12" max="12" width="2.5703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69" t="s">
        <v>139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61"/>
      <c r="C8" s="167" t="s">
        <v>172</v>
      </c>
      <c r="D8" s="167"/>
      <c r="E8" s="167"/>
      <c r="F8" s="167"/>
      <c r="G8" s="167"/>
      <c r="H8" s="167"/>
      <c r="I8" s="167"/>
      <c r="J8" s="167"/>
      <c r="K8" s="167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68" t="s">
        <v>1</v>
      </c>
      <c r="D10" s="168"/>
      <c r="E10" s="168"/>
      <c r="F10" s="168"/>
      <c r="G10" s="168"/>
      <c r="H10" s="170" t="s">
        <v>163</v>
      </c>
      <c r="I10" s="170" t="s">
        <v>110</v>
      </c>
      <c r="J10" s="170" t="s">
        <v>164</v>
      </c>
      <c r="K10" s="170" t="s">
        <v>109</v>
      </c>
      <c r="L10" s="18"/>
    </row>
    <row r="11" spans="1:15">
      <c r="A11" s="16"/>
      <c r="B11" s="11"/>
      <c r="C11" s="156">
        <f>+'Población total'!C11</f>
        <v>2008</v>
      </c>
      <c r="D11" s="156">
        <f>+'Población total'!D11</f>
        <v>2009</v>
      </c>
      <c r="E11" s="156">
        <f>+'Población total'!E11</f>
        <v>2010</v>
      </c>
      <c r="F11" s="156">
        <f>+'Población total'!F11</f>
        <v>2011</v>
      </c>
      <c r="G11" s="156">
        <f>+'Población total'!G11</f>
        <v>2012</v>
      </c>
      <c r="H11" s="170"/>
      <c r="I11" s="170"/>
      <c r="J11" s="170"/>
      <c r="K11" s="170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tr">
        <f>+'[4]Población Bogotá'!J998</f>
        <v>Colombia</v>
      </c>
      <c r="C13" s="26">
        <f>+'[4]Población Bogotá'!K998</f>
        <v>69.153999999999996</v>
      </c>
      <c r="D13" s="26">
        <f>+'[4]Población Bogotá'!L998</f>
        <v>86.907666666666671</v>
      </c>
      <c r="E13" s="26">
        <f>+'[4]Población Bogotá'!M998</f>
        <v>92.681666666666672</v>
      </c>
      <c r="F13" s="26">
        <f>+'[4]Población Bogotá'!N998</f>
        <v>95.713000000000008</v>
      </c>
      <c r="G13" s="26">
        <f>+'[4]Población Bogotá'!O998</f>
        <v>111.129</v>
      </c>
      <c r="H13" s="28">
        <f t="shared" ref="H13:H16" si="0">IF(OR(OR(G13=0,F13=0),G13=""),"",(G13/F13-1)*100)</f>
        <v>16.106485012485237</v>
      </c>
      <c r="I13" s="27">
        <f>IF(OR(OR(G13=0,F13=0),F13=""),"",(F13/E13-1)*100)</f>
        <v>3.2706935927637737</v>
      </c>
      <c r="J13" s="28">
        <f t="shared" ref="J13:J16" si="1">IF(G13=0,"",G13/$G$13*100)</f>
        <v>100</v>
      </c>
      <c r="K13" s="27">
        <f t="shared" ref="K13:K16" si="2">IF(F13=0,"",F13/$F$13*100)</f>
        <v>100</v>
      </c>
      <c r="L13" s="18"/>
    </row>
    <row r="14" spans="1:15">
      <c r="A14" s="16"/>
      <c r="B14" s="11" t="s">
        <v>3</v>
      </c>
      <c r="C14" s="25">
        <f>C13-SUM(C15:C27)</f>
        <v>28.367333333333335</v>
      </c>
      <c r="D14" s="25">
        <f>D13-SUM(D15:D27)</f>
        <v>46.750000000000007</v>
      </c>
      <c r="E14" s="25">
        <f>E13-SUM(E15:E27)</f>
        <v>56.098333333333343</v>
      </c>
      <c r="F14" s="25">
        <f>F13-SUM(F15:F27)</f>
        <v>43.953333333333347</v>
      </c>
      <c r="G14" s="26">
        <f>G13-SUM(G15:G27)</f>
        <v>62.668666666666681</v>
      </c>
      <c r="H14" s="28">
        <f t="shared" si="0"/>
        <v>42.580009100561192</v>
      </c>
      <c r="I14" s="27">
        <f>IF(OR(OR(G14=0,F14=0),F14=""),"",(F14/E14-1)*100)</f>
        <v>-21.649484536082465</v>
      </c>
      <c r="J14" s="28">
        <f t="shared" si="1"/>
        <v>56.39272077195573</v>
      </c>
      <c r="K14" s="27">
        <f t="shared" si="2"/>
        <v>45.922009897645403</v>
      </c>
      <c r="L14" s="18"/>
    </row>
    <row r="15" spans="1:15">
      <c r="A15" s="16"/>
      <c r="B15" s="12" t="str">
        <f>+'[4]Población Bogotá'!J999</f>
        <v>Bogotá</v>
      </c>
      <c r="C15" s="99">
        <f>+'[4]Población Bogotá'!K999</f>
        <v>17.552000000000003</v>
      </c>
      <c r="D15" s="99">
        <f>+'[4]Población Bogotá'!L999</f>
        <v>14.217666666666668</v>
      </c>
      <c r="E15" s="99">
        <f>+'[4]Población Bogotá'!M999</f>
        <v>9.9706666666666663</v>
      </c>
      <c r="F15" s="99">
        <f>+'[4]Población Bogotá'!N999</f>
        <v>13.410333333333334</v>
      </c>
      <c r="G15" s="99">
        <f>+'[4]Población Bogotá'!O999</f>
        <v>12.086333333333334</v>
      </c>
      <c r="H15" s="48">
        <f t="shared" si="0"/>
        <v>-9.8729835201710081</v>
      </c>
      <c r="I15" s="34">
        <f t="shared" ref="I15:I16" si="3">IF(OR(OR(G15=0,F15=0),F15=""),"",(F15/E15-1)*100)</f>
        <v>34.497860390478749</v>
      </c>
      <c r="J15" s="48">
        <f t="shared" si="1"/>
        <v>10.875948972215474</v>
      </c>
      <c r="K15" s="34">
        <f t="shared" si="2"/>
        <v>14.01098422715131</v>
      </c>
      <c r="L15" s="18"/>
      <c r="N15" s="23" t="s">
        <v>2</v>
      </c>
      <c r="O15" s="32">
        <f>J15</f>
        <v>10.875948972215474</v>
      </c>
    </row>
    <row r="16" spans="1:15">
      <c r="A16" s="16"/>
      <c r="B16" s="11" t="str">
        <f>+'[4]Población Bogotá'!J1000</f>
        <v>Medellín</v>
      </c>
      <c r="C16" s="25">
        <f>+'[4]Población Bogotá'!K1000</f>
        <v>5.8893333333333331</v>
      </c>
      <c r="D16" s="25">
        <f>+'[4]Población Bogotá'!L1000</f>
        <v>4.3173333333333339</v>
      </c>
      <c r="E16" s="25">
        <f>+'[4]Población Bogotá'!M1000</f>
        <v>4.512666666666667</v>
      </c>
      <c r="F16" s="25">
        <f>+'[4]Población Bogotá'!N1000</f>
        <v>12.602333333333334</v>
      </c>
      <c r="G16" s="26">
        <f>+'[4]Población Bogotá'!O1000</f>
        <v>9.6329999999999991</v>
      </c>
      <c r="H16" s="133">
        <f t="shared" si="0"/>
        <v>-23.561774274605241</v>
      </c>
      <c r="I16" s="47">
        <f t="shared" si="3"/>
        <v>179.26577042399171</v>
      </c>
      <c r="J16" s="133">
        <f t="shared" si="1"/>
        <v>8.6683044029911169</v>
      </c>
      <c r="K16" s="47">
        <f t="shared" si="2"/>
        <v>13.166793782802058</v>
      </c>
      <c r="L16" s="18"/>
      <c r="N16" s="23" t="s">
        <v>12</v>
      </c>
      <c r="O16" s="32">
        <f>100-O15</f>
        <v>89.124051027784532</v>
      </c>
    </row>
    <row r="17" spans="1:14">
      <c r="A17" s="16"/>
      <c r="B17" s="11" t="str">
        <f>+'[4]Población Bogotá'!J1001</f>
        <v>Cali</v>
      </c>
      <c r="C17" s="25">
        <f>+'[4]Población Bogotá'!K1001</f>
        <v>3.2466666666666666</v>
      </c>
      <c r="D17" s="25">
        <f>+'[4]Población Bogotá'!L1001</f>
        <v>3.0343333333333331</v>
      </c>
      <c r="E17" s="25">
        <f>+'[4]Población Bogotá'!M1001</f>
        <v>1.7466666666666668</v>
      </c>
      <c r="F17" s="25">
        <f>+'[4]Población Bogotá'!N1001</f>
        <v>5.5806666666666667</v>
      </c>
      <c r="G17" s="26">
        <f>+'[4]Población Bogotá'!O1001</f>
        <v>5.7983333333333329</v>
      </c>
      <c r="H17" s="133">
        <f t="shared" ref="H17:H27" si="4">IF(OR(OR(G17=0,F17=0),G17=""),"",(G17/F17-1)*100)</f>
        <v>3.9003703261259126</v>
      </c>
      <c r="I17" s="47">
        <f t="shared" ref="I17:I27" si="5">IF(OR(OR(G17=0,F17=0),F17=""),"",(F17/E17-1)*100)</f>
        <v>219.50381679389309</v>
      </c>
      <c r="J17" s="133">
        <f t="shared" ref="J17:J27" si="6">IF(G17=0,"",G17/$G$13*100)</f>
        <v>5.2176599567469628</v>
      </c>
      <c r="K17" s="47">
        <f t="shared" ref="K17:K27" si="7">IF(F17=0,"",F17/$F$13*100)</f>
        <v>5.8306255855178151</v>
      </c>
      <c r="L17" s="18"/>
    </row>
    <row r="18" spans="1:14">
      <c r="A18" s="16"/>
      <c r="B18" s="11" t="str">
        <f>+'[4]Población Bogotá'!J1002</f>
        <v>Barranquilla</v>
      </c>
      <c r="C18" s="25">
        <f>+'[4]Población Bogotá'!K1002</f>
        <v>4.094666666666666</v>
      </c>
      <c r="D18" s="25">
        <f>+'[4]Población Bogotá'!L1002</f>
        <v>4.7593333333333332</v>
      </c>
      <c r="E18" s="25">
        <f>+'[4]Población Bogotá'!M1002</f>
        <v>4.5803333333333329</v>
      </c>
      <c r="F18" s="25">
        <f>+'[4]Población Bogotá'!N1002</f>
        <v>5.8563333333333345</v>
      </c>
      <c r="G18" s="26">
        <f>+'[4]Población Bogotá'!O1002</f>
        <v>5.4710000000000001</v>
      </c>
      <c r="H18" s="133">
        <f t="shared" si="4"/>
        <v>-6.5797711878877729</v>
      </c>
      <c r="I18" s="47">
        <f t="shared" si="5"/>
        <v>27.858234480751065</v>
      </c>
      <c r="J18" s="133">
        <f t="shared" si="6"/>
        <v>4.9231073797118663</v>
      </c>
      <c r="K18" s="47">
        <f t="shared" si="7"/>
        <v>6.1186394046089188</v>
      </c>
      <c r="L18" s="18"/>
    </row>
    <row r="19" spans="1:14">
      <c r="A19" s="16"/>
      <c r="B19" s="11" t="str">
        <f>+'[4]Población Bogotá'!J1003</f>
        <v>Cartagena</v>
      </c>
      <c r="C19" s="25">
        <f>+'[4]Población Bogotá'!K1003</f>
        <v>2.093</v>
      </c>
      <c r="D19" s="25">
        <f>+'[4]Población Bogotá'!L1003</f>
        <v>2.6383333333333332</v>
      </c>
      <c r="E19" s="25">
        <f>+'[4]Población Bogotá'!M1003</f>
        <v>3.6859999999999999</v>
      </c>
      <c r="F19" s="25">
        <f>+'[4]Población Bogotá'!N1003</f>
        <v>1.7210000000000001</v>
      </c>
      <c r="G19" s="26">
        <f>+'[4]Población Bogotá'!O1003</f>
        <v>3.1853333333333338</v>
      </c>
      <c r="H19" s="133">
        <f t="shared" si="4"/>
        <v>85.086190199496443</v>
      </c>
      <c r="I19" s="47">
        <f t="shared" si="5"/>
        <v>-53.30982094411285</v>
      </c>
      <c r="J19" s="133">
        <f t="shared" si="6"/>
        <v>2.866338519498361</v>
      </c>
      <c r="K19" s="47">
        <f t="shared" si="7"/>
        <v>1.798083854857752</v>
      </c>
      <c r="L19" s="18"/>
    </row>
    <row r="20" spans="1:14">
      <c r="A20" s="16"/>
      <c r="B20" s="11" t="str">
        <f>+'[4]Población Bogotá'!J1004</f>
        <v>Manizales</v>
      </c>
      <c r="C20" s="25">
        <f>+'[4]Población Bogotá'!K1004</f>
        <v>1.6153333333333333</v>
      </c>
      <c r="D20" s="25">
        <f>+'[4]Población Bogotá'!L1004</f>
        <v>1.9596666666666669</v>
      </c>
      <c r="E20" s="25">
        <f>+'[4]Población Bogotá'!M1004</f>
        <v>2.085</v>
      </c>
      <c r="F20" s="25">
        <f>+'[4]Población Bogotá'!N1004</f>
        <v>2.2613333333333334</v>
      </c>
      <c r="G20" s="26">
        <f>+'[4]Población Bogotá'!O1004</f>
        <v>2.6976666666666667</v>
      </c>
      <c r="H20" s="133">
        <f t="shared" si="4"/>
        <v>19.295400943396213</v>
      </c>
      <c r="I20" s="47">
        <f t="shared" si="5"/>
        <v>8.4572342126298938</v>
      </c>
      <c r="J20" s="133">
        <f t="shared" si="6"/>
        <v>2.4275091710234653</v>
      </c>
      <c r="K20" s="47">
        <f t="shared" si="7"/>
        <v>2.3626188013470828</v>
      </c>
      <c r="L20" s="18"/>
    </row>
    <row r="21" spans="1:14">
      <c r="A21" s="16"/>
      <c r="B21" s="11" t="str">
        <f>+'[4]Población Bogotá'!J1005</f>
        <v>Bucaramanga</v>
      </c>
      <c r="C21" s="25">
        <f>+'[4]Población Bogotá'!K1005</f>
        <v>0.66299999999999992</v>
      </c>
      <c r="D21" s="25">
        <f>+'[4]Población Bogotá'!L1005</f>
        <v>2.7713333333333332</v>
      </c>
      <c r="E21" s="25">
        <f>+'[4]Población Bogotá'!M1005</f>
        <v>2.9440000000000004</v>
      </c>
      <c r="F21" s="25">
        <f>+'[4]Población Bogotá'!N1005</f>
        <v>2.4469999999999996</v>
      </c>
      <c r="G21" s="26">
        <f>+'[4]Población Bogotá'!O1005</f>
        <v>2.6469999999999998</v>
      </c>
      <c r="H21" s="133">
        <f t="shared" si="4"/>
        <v>8.1732733959950963</v>
      </c>
      <c r="I21" s="47">
        <f t="shared" si="5"/>
        <v>-16.881793478260899</v>
      </c>
      <c r="J21" s="133">
        <f t="shared" si="6"/>
        <v>2.3819165114416578</v>
      </c>
      <c r="K21" s="47">
        <f t="shared" si="7"/>
        <v>2.556601506587401</v>
      </c>
      <c r="L21" s="18"/>
    </row>
    <row r="22" spans="1:14">
      <c r="A22" s="16"/>
      <c r="B22" s="11" t="str">
        <f>+'[4]Población Bogotá'!J1006</f>
        <v>Cúcuta</v>
      </c>
      <c r="C22" s="25">
        <f>+'[4]Población Bogotá'!K1006</f>
        <v>1.1773333333333333</v>
      </c>
      <c r="D22" s="25">
        <f>+'[4]Población Bogotá'!L1006</f>
        <v>2.0643333333333334</v>
      </c>
      <c r="E22" s="25">
        <f>+'[4]Población Bogotá'!M1006</f>
        <v>2.6593333333333335</v>
      </c>
      <c r="F22" s="25">
        <f>+'[4]Población Bogotá'!N1006</f>
        <v>2.1383333333333332</v>
      </c>
      <c r="G22" s="26">
        <f>+'[4]Población Bogotá'!O1006</f>
        <v>1.8063333333333336</v>
      </c>
      <c r="H22" s="133">
        <f t="shared" si="4"/>
        <v>-15.526110678098192</v>
      </c>
      <c r="I22" s="47">
        <f t="shared" si="5"/>
        <v>-19.59137628478317</v>
      </c>
      <c r="J22" s="133">
        <f t="shared" si="6"/>
        <v>1.6254383044329863</v>
      </c>
      <c r="K22" s="47">
        <f t="shared" si="7"/>
        <v>2.2341096124176789</v>
      </c>
      <c r="L22" s="18"/>
    </row>
    <row r="23" spans="1:14">
      <c r="A23" s="16"/>
      <c r="B23" s="11" t="str">
        <f>+'[4]Población Bogotá'!J1007</f>
        <v>Pereira</v>
      </c>
      <c r="C23" s="25">
        <f>+'[4]Población Bogotá'!K1007</f>
        <v>1.4993333333333334</v>
      </c>
      <c r="D23" s="25">
        <f>+'[4]Población Bogotá'!L1007</f>
        <v>0.57566666666666666</v>
      </c>
      <c r="E23" s="25">
        <f>+'[4]Población Bogotá'!M1007</f>
        <v>0.68233333333333324</v>
      </c>
      <c r="F23" s="25">
        <f>+'[4]Población Bogotá'!N1007</f>
        <v>1.6896666666666667</v>
      </c>
      <c r="G23" s="26">
        <f>+'[4]Población Bogotá'!O1007</f>
        <v>1.7649999999999999</v>
      </c>
      <c r="H23" s="133">
        <f t="shared" si="4"/>
        <v>4.4584730716117571</v>
      </c>
      <c r="I23" s="47">
        <f t="shared" si="5"/>
        <v>147.63067904250127</v>
      </c>
      <c r="J23" s="133">
        <f t="shared" si="6"/>
        <v>1.5882442926688802</v>
      </c>
      <c r="K23" s="47">
        <f t="shared" si="7"/>
        <v>1.7653470967022939</v>
      </c>
      <c r="L23" s="18"/>
    </row>
    <row r="24" spans="1:14">
      <c r="A24" s="16"/>
      <c r="B24" s="11" t="str">
        <f>+'[4]Población Bogotá'!J1008</f>
        <v>Villavicencio</v>
      </c>
      <c r="C24" s="25">
        <f>+'[4]Población Bogotá'!K1008</f>
        <v>0.91266666666666652</v>
      </c>
      <c r="D24" s="25">
        <f>+'[4]Población Bogotá'!L1008</f>
        <v>0.92166666666666675</v>
      </c>
      <c r="E24" s="25">
        <f>+'[4]Población Bogotá'!M1008</f>
        <v>0.73333333333333328</v>
      </c>
      <c r="F24" s="25">
        <f>+'[4]Población Bogotá'!N1008</f>
        <v>0.74933333333333341</v>
      </c>
      <c r="G24" s="26">
        <f>+'[4]Población Bogotá'!O1008</f>
        <v>1.1043333333333332</v>
      </c>
      <c r="H24" s="133">
        <f t="shared" si="4"/>
        <v>47.375444839857607</v>
      </c>
      <c r="I24" s="47">
        <f t="shared" si="5"/>
        <v>2.1818181818181959</v>
      </c>
      <c r="J24" s="133">
        <f t="shared" si="6"/>
        <v>0.99374000785873462</v>
      </c>
      <c r="K24" s="47">
        <f t="shared" si="7"/>
        <v>0.78289608865392724</v>
      </c>
      <c r="L24" s="18"/>
    </row>
    <row r="25" spans="1:14">
      <c r="A25" s="16"/>
      <c r="B25" s="11" t="str">
        <f>+'[4]Población Bogotá'!J1009</f>
        <v>Ibagué</v>
      </c>
      <c r="C25" s="25">
        <f>+'[4]Población Bogotá'!K1009</f>
        <v>0.98933333333333329</v>
      </c>
      <c r="D25" s="25">
        <f>+'[4]Población Bogotá'!L1009</f>
        <v>1.375</v>
      </c>
      <c r="E25" s="25">
        <f>+'[4]Población Bogotá'!M1009</f>
        <v>1.4730000000000001</v>
      </c>
      <c r="F25" s="25">
        <f>+'[4]Población Bogotá'!N1009</f>
        <v>1.7809999999999999</v>
      </c>
      <c r="G25" s="26">
        <f>+'[4]Población Bogotá'!O1009</f>
        <v>1.099</v>
      </c>
      <c r="H25" s="133">
        <f t="shared" si="4"/>
        <v>-38.293093767546317</v>
      </c>
      <c r="I25" s="47">
        <f t="shared" si="5"/>
        <v>20.909708078750832</v>
      </c>
      <c r="J25" s="133">
        <f t="shared" si="6"/>
        <v>0.98894078053433387</v>
      </c>
      <c r="K25" s="47">
        <f t="shared" si="7"/>
        <v>1.860771264091607</v>
      </c>
      <c r="L25" s="18"/>
    </row>
    <row r="26" spans="1:14">
      <c r="A26" s="16"/>
      <c r="B26" s="11" t="str">
        <f>+'[4]Población Bogotá'!J1010</f>
        <v>Pasto</v>
      </c>
      <c r="C26" s="25">
        <f>+'[4]Población Bogotá'!K1010</f>
        <v>0.53800000000000003</v>
      </c>
      <c r="D26" s="25">
        <f>+'[4]Población Bogotá'!L1010</f>
        <v>0.80399999999999994</v>
      </c>
      <c r="E26" s="25">
        <f>+'[4]Población Bogotá'!M1010</f>
        <v>0.82900000000000007</v>
      </c>
      <c r="F26" s="25">
        <f>+'[4]Población Bogotá'!N1010</f>
        <v>0.80833333333333324</v>
      </c>
      <c r="G26" s="26">
        <f>+'[4]Población Bogotá'!O1010</f>
        <v>0.70533333333333337</v>
      </c>
      <c r="H26" s="133">
        <f t="shared" si="4"/>
        <v>-12.742268041237104</v>
      </c>
      <c r="I26" s="47">
        <f t="shared" si="5"/>
        <v>-2.4929634097306197</v>
      </c>
      <c r="J26" s="133">
        <f t="shared" si="6"/>
        <v>0.63469781365200206</v>
      </c>
      <c r="K26" s="47">
        <f t="shared" si="7"/>
        <v>0.84453870773388473</v>
      </c>
      <c r="L26" s="18"/>
    </row>
    <row r="27" spans="1:14">
      <c r="A27" s="16"/>
      <c r="B27" s="11" t="str">
        <f>+'[4]Población Bogotá'!J1011</f>
        <v>Montería</v>
      </c>
      <c r="C27" s="25">
        <f>+'[4]Población Bogotá'!K1011</f>
        <v>0.51600000000000001</v>
      </c>
      <c r="D27" s="25">
        <f>+'[4]Población Bogotá'!L1011</f>
        <v>0.71899999999999997</v>
      </c>
      <c r="E27" s="25">
        <f>+'[4]Población Bogotá'!M1011</f>
        <v>0.68099999999999994</v>
      </c>
      <c r="F27" s="25">
        <f>+'[4]Población Bogotá'!N1011</f>
        <v>0.71399999999999997</v>
      </c>
      <c r="G27" s="26">
        <f>+'[4]Población Bogotá'!O1011</f>
        <v>0.46166666666666667</v>
      </c>
      <c r="H27" s="133">
        <f t="shared" si="4"/>
        <v>-35.340802987861807</v>
      </c>
      <c r="I27" s="47">
        <f t="shared" si="5"/>
        <v>4.8458149779735837</v>
      </c>
      <c r="J27" s="133">
        <f t="shared" si="6"/>
        <v>0.41543311526844179</v>
      </c>
      <c r="K27" s="47">
        <f t="shared" si="7"/>
        <v>0.74598016988287896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tr">
        <f>+Índice!$B$49</f>
        <v>Fuente: Departamento Administrativo Nacional de Estadística, Gran Encuesta Integrada de Hogares (GEIH) Abril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36" activePane="bottomLeft" state="frozen"/>
      <selection activeCell="G19" sqref="G19"/>
      <selection pane="bottomLeft" activeCell="I17" sqref="I17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9" width="10.42578125" style="9" customWidth="1"/>
    <col min="10" max="10" width="9.85546875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69" t="s">
        <v>140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61"/>
      <c r="C8" s="167" t="s">
        <v>172</v>
      </c>
      <c r="D8" s="167"/>
      <c r="E8" s="167"/>
      <c r="F8" s="167"/>
      <c r="G8" s="167"/>
      <c r="H8" s="167"/>
      <c r="I8" s="167"/>
      <c r="J8" s="167"/>
      <c r="K8" s="167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68" t="s">
        <v>1</v>
      </c>
      <c r="D10" s="168"/>
      <c r="E10" s="168"/>
      <c r="F10" s="168"/>
      <c r="G10" s="168"/>
      <c r="H10" s="170" t="s">
        <v>163</v>
      </c>
      <c r="I10" s="170" t="s">
        <v>110</v>
      </c>
      <c r="J10" s="170" t="s">
        <v>164</v>
      </c>
      <c r="K10" s="170" t="s">
        <v>109</v>
      </c>
      <c r="L10" s="18"/>
    </row>
    <row r="11" spans="1:15">
      <c r="A11" s="16"/>
      <c r="B11" s="11"/>
      <c r="C11" s="156">
        <f>+'Población total'!C11</f>
        <v>2008</v>
      </c>
      <c r="D11" s="156">
        <f>+'Población total'!D11</f>
        <v>2009</v>
      </c>
      <c r="E11" s="156">
        <f>+'Población total'!E11</f>
        <v>2010</v>
      </c>
      <c r="F11" s="156">
        <f>+'Población total'!F11</f>
        <v>2011</v>
      </c>
      <c r="G11" s="156">
        <f>+'Población total'!G11</f>
        <v>2012</v>
      </c>
      <c r="H11" s="170"/>
      <c r="I11" s="170"/>
      <c r="J11" s="170"/>
      <c r="K11" s="170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tr">
        <f>+'[4]Población Bogotá'!J1030</f>
        <v>Colombia</v>
      </c>
      <c r="C13" s="26">
        <f>+'[4]Población Bogotá'!K1030</f>
        <v>885.31833333333327</v>
      </c>
      <c r="D13" s="26">
        <f>+'[4]Población Bogotá'!L1030</f>
        <v>965.47</v>
      </c>
      <c r="E13" s="26">
        <f>+'[4]Población Bogotá'!M1030</f>
        <v>951.97400000000005</v>
      </c>
      <c r="F13" s="26">
        <f>+'[4]Población Bogotá'!N1030</f>
        <v>1082.8503333333335</v>
      </c>
      <c r="G13" s="26">
        <f>+'[4]Población Bogotá'!O1030</f>
        <v>1261.1413333333333</v>
      </c>
      <c r="H13" s="28">
        <f t="shared" ref="H13:H16" si="0">IF(OR(OR(G13=0,F13=0),G13=""),"",(G13/F13-1)*100)</f>
        <v>16.464971613497802</v>
      </c>
      <c r="I13" s="27">
        <f>IF(OR(OR(G13=0,F13=0),F13=""),"",(F13/E13-1)*100)</f>
        <v>13.747889473171892</v>
      </c>
      <c r="J13" s="28">
        <f t="shared" ref="J13:J16" si="1">IF(G13=0,"",G13/$G$13*100)</f>
        <v>100</v>
      </c>
      <c r="K13" s="27">
        <f t="shared" ref="K13:K16" si="2">IF(F13=0,"",F13/$F$13*100)</f>
        <v>100</v>
      </c>
      <c r="L13" s="18"/>
    </row>
    <row r="14" spans="1:15">
      <c r="A14" s="16"/>
      <c r="B14" s="11" t="s">
        <v>3</v>
      </c>
      <c r="C14" s="25">
        <f>C13-SUM(C15:C27)</f>
        <v>372.29433333333327</v>
      </c>
      <c r="D14" s="25">
        <f>D13-SUM(D15:D27)</f>
        <v>436.54399999999998</v>
      </c>
      <c r="E14" s="25">
        <f>E13-SUM(E15:E27)</f>
        <v>416.00300000000004</v>
      </c>
      <c r="F14" s="25">
        <f>F13-SUM(F15:F27)</f>
        <v>469.66000000000042</v>
      </c>
      <c r="G14" s="26">
        <f>G13-SUM(G15:G27)</f>
        <v>576.47233333333327</v>
      </c>
      <c r="H14" s="28">
        <f t="shared" si="0"/>
        <v>22.742480375874628</v>
      </c>
      <c r="I14" s="27">
        <f>IF(OR(OR(G14=0,F14=0),F14=""),"",(F14/E14-1)*100)</f>
        <v>12.898224291651839</v>
      </c>
      <c r="J14" s="28">
        <f t="shared" si="1"/>
        <v>45.710367117193314</v>
      </c>
      <c r="K14" s="27">
        <f t="shared" si="2"/>
        <v>43.37256826197283</v>
      </c>
      <c r="L14" s="18"/>
    </row>
    <row r="15" spans="1:15">
      <c r="A15" s="16"/>
      <c r="B15" s="12" t="str">
        <f>+'[4]Población Bogotá'!J1031</f>
        <v>Bogotá</v>
      </c>
      <c r="C15" s="99">
        <f>+'[4]Población Bogotá'!K1031</f>
        <v>173.80833333333331</v>
      </c>
      <c r="D15" s="99">
        <f>+'[4]Población Bogotá'!L1031</f>
        <v>179.81600000000003</v>
      </c>
      <c r="E15" s="99">
        <f>+'[4]Población Bogotá'!M1031</f>
        <v>179.958</v>
      </c>
      <c r="F15" s="99">
        <f>+'[4]Población Bogotá'!N1031</f>
        <v>243.63</v>
      </c>
      <c r="G15" s="99">
        <f>+'[4]Población Bogotá'!O1031</f>
        <v>275.16000000000003</v>
      </c>
      <c r="H15" s="48">
        <f t="shared" si="0"/>
        <v>12.941755941386536</v>
      </c>
      <c r="I15" s="34">
        <f t="shared" ref="I15:I16" si="3">IF(OR(OR(G15=0,F15=0),F15=""),"",(F15/E15-1)*100)</f>
        <v>35.381589037442062</v>
      </c>
      <c r="J15" s="48">
        <f t="shared" si="1"/>
        <v>21.818331754516549</v>
      </c>
      <c r="K15" s="34">
        <f t="shared" si="2"/>
        <v>22.498954149096008</v>
      </c>
      <c r="L15" s="18"/>
      <c r="N15" s="23" t="s">
        <v>2</v>
      </c>
      <c r="O15" s="32">
        <f>J15</f>
        <v>21.818331754516549</v>
      </c>
    </row>
    <row r="16" spans="1:15">
      <c r="A16" s="16"/>
      <c r="B16" s="11" t="str">
        <f>+'[4]Población Bogotá'!J1032</f>
        <v>Medellín</v>
      </c>
      <c r="C16" s="53">
        <f>+'[4]Población Bogotá'!K1032</f>
        <v>92.071333333333328</v>
      </c>
      <c r="D16" s="53">
        <f>+'[4]Población Bogotá'!L1032</f>
        <v>94.067666666666653</v>
      </c>
      <c r="E16" s="53">
        <f>+'[4]Población Bogotá'!M1032</f>
        <v>95.146000000000001</v>
      </c>
      <c r="F16" s="53">
        <f>+'[4]Población Bogotá'!N1032</f>
        <v>104.73833333333334</v>
      </c>
      <c r="G16" s="54">
        <f>+'[4]Población Bogotá'!O1032</f>
        <v>115.029</v>
      </c>
      <c r="H16" s="28">
        <f t="shared" si="0"/>
        <v>9.8251197428512071</v>
      </c>
      <c r="I16" s="27">
        <f t="shared" si="3"/>
        <v>10.081699002935851</v>
      </c>
      <c r="J16" s="28">
        <f t="shared" si="1"/>
        <v>9.1210237076256853</v>
      </c>
      <c r="K16" s="27">
        <f t="shared" si="2"/>
        <v>9.6724662780421173</v>
      </c>
      <c r="L16" s="18"/>
      <c r="N16" s="23" t="s">
        <v>12</v>
      </c>
      <c r="O16" s="32">
        <f>100-O15</f>
        <v>78.181668245483451</v>
      </c>
    </row>
    <row r="17" spans="1:14">
      <c r="A17" s="16"/>
      <c r="B17" s="11" t="str">
        <f>+'[4]Población Bogotá'!J1033</f>
        <v>Barranquilla</v>
      </c>
      <c r="C17" s="53">
        <f>+'[4]Población Bogotá'!K1033</f>
        <v>41.189666666666668</v>
      </c>
      <c r="D17" s="53">
        <f>+'[4]Población Bogotá'!L1033</f>
        <v>49.415666666666674</v>
      </c>
      <c r="E17" s="53">
        <f>+'[4]Población Bogotá'!M1033</f>
        <v>51.212333333333333</v>
      </c>
      <c r="F17" s="53">
        <f>+'[4]Población Bogotá'!N1033</f>
        <v>53.615333333333332</v>
      </c>
      <c r="G17" s="54">
        <f>+'[4]Población Bogotá'!O1033</f>
        <v>63.773000000000003</v>
      </c>
      <c r="H17" s="28">
        <f t="shared" ref="H17:H27" si="4">IF(OR(OR(G17=0,F17=0),G17=""),"",(G17/F17-1)*100)</f>
        <v>18.945450928217067</v>
      </c>
      <c r="I17" s="27">
        <f t="shared" ref="I17:I27" si="5">IF(OR(OR(G17=0,F17=0),F17=""),"",(F17/E17-1)*100)</f>
        <v>4.692229085441646</v>
      </c>
      <c r="J17" s="28">
        <f t="shared" ref="J17:J27" si="6">IF(G17=0,"",G17/$G$13*100)</f>
        <v>5.0567686836051156</v>
      </c>
      <c r="K17" s="27">
        <f t="shared" ref="K17:K27" si="7">IF(F17=0,"",F17/$F$13*100)</f>
        <v>4.9513152171537396</v>
      </c>
      <c r="L17" s="18"/>
    </row>
    <row r="18" spans="1:14">
      <c r="A18" s="16"/>
      <c r="B18" s="11" t="str">
        <f>+'[4]Población Bogotá'!J1034</f>
        <v>Cali</v>
      </c>
      <c r="C18" s="53">
        <f>+'[4]Población Bogotá'!K1034</f>
        <v>67.108333333333334</v>
      </c>
      <c r="D18" s="53">
        <f>+'[4]Población Bogotá'!L1034</f>
        <v>52.248666666666658</v>
      </c>
      <c r="E18" s="53">
        <f>+'[4]Población Bogotá'!M1034</f>
        <v>69.134</v>
      </c>
      <c r="F18" s="53">
        <f>+'[4]Población Bogotá'!N1034</f>
        <v>52.413999999999994</v>
      </c>
      <c r="G18" s="54">
        <f>+'[4]Población Bogotá'!O1034</f>
        <v>55.435000000000002</v>
      </c>
      <c r="H18" s="28">
        <f t="shared" si="4"/>
        <v>5.7637272484450941</v>
      </c>
      <c r="I18" s="27">
        <f t="shared" si="5"/>
        <v>-24.184916249602228</v>
      </c>
      <c r="J18" s="28">
        <f t="shared" si="6"/>
        <v>4.3956215322416945</v>
      </c>
      <c r="K18" s="27">
        <f t="shared" si="7"/>
        <v>4.8403734464996839</v>
      </c>
      <c r="L18" s="18"/>
    </row>
    <row r="19" spans="1:14">
      <c r="A19" s="16"/>
      <c r="B19" s="11" t="str">
        <f>+'[4]Población Bogotá'!J1035</f>
        <v>Cartagena</v>
      </c>
      <c r="C19" s="53">
        <f>+'[4]Población Bogotá'!K1035</f>
        <v>25.661000000000001</v>
      </c>
      <c r="D19" s="53">
        <f>+'[4]Población Bogotá'!L1035</f>
        <v>29.562999999999999</v>
      </c>
      <c r="E19" s="53">
        <f>+'[4]Población Bogotá'!M1035</f>
        <v>24.492666666666665</v>
      </c>
      <c r="F19" s="53">
        <f>+'[4]Población Bogotá'!N1035</f>
        <v>29.962999999999997</v>
      </c>
      <c r="G19" s="54">
        <f>+'[4]Población Bogotá'!O1035</f>
        <v>34.673333333333339</v>
      </c>
      <c r="H19" s="28">
        <f t="shared" si="4"/>
        <v>15.72049972744165</v>
      </c>
      <c r="I19" s="27">
        <f t="shared" si="5"/>
        <v>22.334576335773981</v>
      </c>
      <c r="J19" s="28">
        <f t="shared" si="6"/>
        <v>2.7493614249949259</v>
      </c>
      <c r="K19" s="27">
        <f t="shared" si="7"/>
        <v>2.7670490627975357</v>
      </c>
      <c r="L19" s="18"/>
    </row>
    <row r="20" spans="1:14">
      <c r="A20" s="16"/>
      <c r="B20" s="11" t="str">
        <f>+'[4]Población Bogotá'!J1036</f>
        <v>Bucaramanga</v>
      </c>
      <c r="C20" s="53">
        <f>+'[4]Población Bogotá'!K1036</f>
        <v>25.486666666666665</v>
      </c>
      <c r="D20" s="53">
        <f>+'[4]Población Bogotá'!L1036</f>
        <v>26.314333333333334</v>
      </c>
      <c r="E20" s="53">
        <f>+'[4]Población Bogotá'!M1036</f>
        <v>28.669333333333338</v>
      </c>
      <c r="F20" s="53">
        <f>+'[4]Población Bogotá'!N1036</f>
        <v>27.496333333333336</v>
      </c>
      <c r="G20" s="54">
        <f>+'[4]Población Bogotá'!O1036</f>
        <v>34.18866666666667</v>
      </c>
      <c r="H20" s="28">
        <f t="shared" si="4"/>
        <v>24.339002776127728</v>
      </c>
      <c r="I20" s="27">
        <f t="shared" si="5"/>
        <v>-4.091479862338387</v>
      </c>
      <c r="J20" s="28">
        <f t="shared" si="6"/>
        <v>2.7109306279179921</v>
      </c>
      <c r="K20" s="27">
        <f t="shared" si="7"/>
        <v>2.5392551940849932</v>
      </c>
      <c r="L20" s="18"/>
    </row>
    <row r="21" spans="1:14">
      <c r="A21" s="16"/>
      <c r="B21" s="11" t="str">
        <f>+'[4]Población Bogotá'!J1037</f>
        <v>Cúcuta</v>
      </c>
      <c r="C21" s="53">
        <f>+'[4]Población Bogotá'!K1037</f>
        <v>17.971666666666668</v>
      </c>
      <c r="D21" s="53">
        <f>+'[4]Población Bogotá'!L1037</f>
        <v>24.352666666666664</v>
      </c>
      <c r="E21" s="53">
        <f>+'[4]Población Bogotá'!M1037</f>
        <v>18.824999999999999</v>
      </c>
      <c r="F21" s="53">
        <f>+'[4]Población Bogotá'!N1037</f>
        <v>22.241666666666664</v>
      </c>
      <c r="G21" s="54">
        <f>+'[4]Población Bogotá'!O1037</f>
        <v>21.102333333333334</v>
      </c>
      <c r="H21" s="28">
        <f t="shared" si="4"/>
        <v>-5.1225177969276725</v>
      </c>
      <c r="I21" s="27">
        <f t="shared" si="5"/>
        <v>18.149623727312971</v>
      </c>
      <c r="J21" s="28">
        <f t="shared" si="6"/>
        <v>1.6732726757561407</v>
      </c>
      <c r="K21" s="27">
        <f t="shared" si="7"/>
        <v>2.0539926878168133</v>
      </c>
      <c r="L21" s="18"/>
    </row>
    <row r="22" spans="1:14">
      <c r="A22" s="16"/>
      <c r="B22" s="11" t="str">
        <f>+'[4]Población Bogotá'!J1038</f>
        <v>Villavicencio</v>
      </c>
      <c r="C22" s="53">
        <f>+'[4]Población Bogotá'!K1038</f>
        <v>13.878</v>
      </c>
      <c r="D22" s="53">
        <f>+'[4]Población Bogotá'!L1038</f>
        <v>14.386666666666665</v>
      </c>
      <c r="E22" s="53">
        <f>+'[4]Población Bogotá'!M1038</f>
        <v>16.190000000000001</v>
      </c>
      <c r="F22" s="53">
        <f>+'[4]Población Bogotá'!N1038</f>
        <v>17.135333333333332</v>
      </c>
      <c r="G22" s="54">
        <f>+'[4]Población Bogotá'!O1038</f>
        <v>18.489333333333331</v>
      </c>
      <c r="H22" s="28">
        <f t="shared" si="4"/>
        <v>7.9018013461463532</v>
      </c>
      <c r="I22" s="27">
        <f t="shared" si="5"/>
        <v>5.8389952645665932</v>
      </c>
      <c r="J22" s="28">
        <f t="shared" si="6"/>
        <v>1.4660794032072535</v>
      </c>
      <c r="K22" s="27">
        <f t="shared" si="7"/>
        <v>1.5824285966266185</v>
      </c>
      <c r="L22" s="18"/>
    </row>
    <row r="23" spans="1:14">
      <c r="A23" s="16"/>
      <c r="B23" s="11" t="str">
        <f>+'[4]Población Bogotá'!J1039</f>
        <v>Pereira</v>
      </c>
      <c r="C23" s="53">
        <f>+'[4]Población Bogotá'!K1039</f>
        <v>20.290666666666667</v>
      </c>
      <c r="D23" s="53">
        <f>+'[4]Población Bogotá'!L1039</f>
        <v>19.398</v>
      </c>
      <c r="E23" s="53">
        <f>+'[4]Población Bogotá'!M1039</f>
        <v>14.700333333333333</v>
      </c>
      <c r="F23" s="53">
        <f>+'[4]Población Bogotá'!N1039</f>
        <v>18.018000000000001</v>
      </c>
      <c r="G23" s="54">
        <f>+'[4]Población Bogotá'!O1039</f>
        <v>16.922666666666668</v>
      </c>
      <c r="H23" s="28">
        <f t="shared" si="4"/>
        <v>-6.0791060791060776</v>
      </c>
      <c r="I23" s="27">
        <f t="shared" si="5"/>
        <v>22.568649236978764</v>
      </c>
      <c r="J23" s="28">
        <f t="shared" si="6"/>
        <v>1.341853305365722</v>
      </c>
      <c r="K23" s="27">
        <f t="shared" si="7"/>
        <v>1.6639418620794315</v>
      </c>
      <c r="L23" s="18"/>
    </row>
    <row r="24" spans="1:14">
      <c r="A24" s="16"/>
      <c r="B24" s="11" t="str">
        <f>+'[4]Población Bogotá'!J1040</f>
        <v>Ibagué</v>
      </c>
      <c r="C24" s="53">
        <f>+'[4]Población Bogotá'!K1040</f>
        <v>10.873333333333333</v>
      </c>
      <c r="D24" s="53">
        <f>+'[4]Población Bogotá'!L1040</f>
        <v>15.754</v>
      </c>
      <c r="E24" s="53">
        <f>+'[4]Población Bogotá'!M1040</f>
        <v>12.818333333333335</v>
      </c>
      <c r="F24" s="53">
        <f>+'[4]Población Bogotá'!N1040</f>
        <v>15.442333333333332</v>
      </c>
      <c r="G24" s="54">
        <f>+'[4]Población Bogotá'!O1040</f>
        <v>16.208000000000002</v>
      </c>
      <c r="H24" s="28">
        <f t="shared" si="4"/>
        <v>4.9582317007360821</v>
      </c>
      <c r="I24" s="27">
        <f t="shared" si="5"/>
        <v>20.470680015602618</v>
      </c>
      <c r="J24" s="28">
        <f t="shared" si="6"/>
        <v>1.2851850598822656</v>
      </c>
      <c r="K24" s="27">
        <f t="shared" si="7"/>
        <v>1.4260819670062124</v>
      </c>
      <c r="L24" s="18"/>
    </row>
    <row r="25" spans="1:14">
      <c r="A25" s="16"/>
      <c r="B25" s="11" t="str">
        <f>+'[4]Población Bogotá'!J1041</f>
        <v>Manizales</v>
      </c>
      <c r="C25" s="53">
        <f>+'[4]Población Bogotá'!K1041</f>
        <v>10.847999999999999</v>
      </c>
      <c r="D25" s="53">
        <f>+'[4]Población Bogotá'!L1041</f>
        <v>9.466333333333333</v>
      </c>
      <c r="E25" s="53">
        <f>+'[4]Población Bogotá'!M1041</f>
        <v>9.3040000000000003</v>
      </c>
      <c r="F25" s="53">
        <f>+'[4]Población Bogotá'!N1041</f>
        <v>10.517666666666669</v>
      </c>
      <c r="G25" s="54">
        <f>+'[4]Población Bogotá'!O1041</f>
        <v>13.515000000000001</v>
      </c>
      <c r="H25" s="28">
        <f t="shared" si="4"/>
        <v>28.49808259119575</v>
      </c>
      <c r="I25" s="27">
        <f t="shared" si="5"/>
        <v>13.044568644310717</v>
      </c>
      <c r="J25" s="28">
        <f t="shared" si="6"/>
        <v>1.0716483270180663</v>
      </c>
      <c r="K25" s="27">
        <f t="shared" si="7"/>
        <v>0.97129458641714417</v>
      </c>
      <c r="L25" s="18"/>
    </row>
    <row r="26" spans="1:14">
      <c r="A26" s="16"/>
      <c r="B26" s="11" t="str">
        <f>+'[4]Población Bogotá'!J1042</f>
        <v>Montería</v>
      </c>
      <c r="C26" s="53">
        <f>+'[4]Población Bogotá'!K1042</f>
        <v>6.9946666666666673</v>
      </c>
      <c r="D26" s="53">
        <f>+'[4]Población Bogotá'!L1042</f>
        <v>8.0683333333333334</v>
      </c>
      <c r="E26" s="53">
        <f>+'[4]Población Bogotá'!M1042</f>
        <v>8.4963333333333342</v>
      </c>
      <c r="F26" s="53">
        <f>+'[4]Población Bogotá'!N1042</f>
        <v>9.8083333333333353</v>
      </c>
      <c r="G26" s="54">
        <f>+'[4]Población Bogotá'!O1042</f>
        <v>11.676666666666668</v>
      </c>
      <c r="H26" s="28">
        <f t="shared" si="4"/>
        <v>19.048428207306699</v>
      </c>
      <c r="I26" s="27">
        <f t="shared" si="5"/>
        <v>15.441955353289671</v>
      </c>
      <c r="J26" s="28">
        <f t="shared" si="6"/>
        <v>0.92588089518911976</v>
      </c>
      <c r="K26" s="27">
        <f t="shared" si="7"/>
        <v>0.90578845768467231</v>
      </c>
      <c r="L26" s="18"/>
    </row>
    <row r="27" spans="1:14">
      <c r="A27" s="16"/>
      <c r="B27" s="11" t="str">
        <f>+'[4]Población Bogotá'!J1043</f>
        <v>Pasto</v>
      </c>
      <c r="C27" s="53">
        <f>+'[4]Población Bogotá'!K1043</f>
        <v>6.8423333333333334</v>
      </c>
      <c r="D27" s="53">
        <f>+'[4]Población Bogotá'!L1043</f>
        <v>6.0746666666666664</v>
      </c>
      <c r="E27" s="53">
        <f>+'[4]Población Bogotá'!M1043</f>
        <v>7.0246666666666675</v>
      </c>
      <c r="F27" s="53">
        <f>+'[4]Población Bogotá'!N1043</f>
        <v>8.17</v>
      </c>
      <c r="G27" s="54">
        <f>+'[4]Población Bogotá'!O1043</f>
        <v>8.4960000000000004</v>
      </c>
      <c r="H27" s="28">
        <f t="shared" si="4"/>
        <v>3.9902080783353888</v>
      </c>
      <c r="I27" s="27">
        <f t="shared" si="5"/>
        <v>16.304450982252995</v>
      </c>
      <c r="J27" s="28">
        <f t="shared" si="6"/>
        <v>0.67367548548616285</v>
      </c>
      <c r="K27" s="27">
        <f t="shared" si="7"/>
        <v>0.75449023272221971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tr">
        <f>+Índice!$B$49</f>
        <v>Fuente: Departamento Administrativo Nacional de Estadística, Gran Encuesta Integrada de Hogares (GEIH) Abril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30" activePane="bottomLeft" state="frozen"/>
      <selection activeCell="G19" sqref="G19"/>
      <selection pane="bottomLeft" activeCell="I18" sqref="I18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7" width="10.28515625" style="9" customWidth="1"/>
    <col min="8" max="9" width="10.42578125" style="9" customWidth="1"/>
    <col min="10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69" t="s">
        <v>141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61"/>
      <c r="C8" s="167" t="s">
        <v>172</v>
      </c>
      <c r="D8" s="167"/>
      <c r="E8" s="167"/>
      <c r="F8" s="167"/>
      <c r="G8" s="167"/>
      <c r="H8" s="167"/>
      <c r="I8" s="167"/>
      <c r="J8" s="167"/>
      <c r="K8" s="167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68" t="s">
        <v>1</v>
      </c>
      <c r="D10" s="168"/>
      <c r="E10" s="168"/>
      <c r="F10" s="168"/>
      <c r="G10" s="168"/>
      <c r="H10" s="170" t="s">
        <v>163</v>
      </c>
      <c r="I10" s="170" t="s">
        <v>110</v>
      </c>
      <c r="J10" s="170" t="s">
        <v>164</v>
      </c>
      <c r="K10" s="170" t="s">
        <v>109</v>
      </c>
      <c r="L10" s="18"/>
    </row>
    <row r="11" spans="1:15">
      <c r="A11" s="16"/>
      <c r="B11" s="11"/>
      <c r="C11" s="156">
        <f>+'Población total'!C11</f>
        <v>2008</v>
      </c>
      <c r="D11" s="156">
        <f>+'Población total'!D11</f>
        <v>2009</v>
      </c>
      <c r="E11" s="156">
        <f>+'Población total'!E11</f>
        <v>2010</v>
      </c>
      <c r="F11" s="156">
        <f>+'Población total'!F11</f>
        <v>2011</v>
      </c>
      <c r="G11" s="156">
        <f>+'Población total'!G11</f>
        <v>2012</v>
      </c>
      <c r="H11" s="170"/>
      <c r="I11" s="170"/>
      <c r="J11" s="170"/>
      <c r="K11" s="170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tr">
        <f>+'[3]Población Bogotá'!J1062</f>
        <v>Colombia</v>
      </c>
      <c r="C13" s="26">
        <f>+'[4]Población Bogotá'!K1062</f>
        <v>4304.3493333333345</v>
      </c>
      <c r="D13" s="26">
        <f>+'[4]Población Bogotá'!L1062</f>
        <v>4539.5166666666664</v>
      </c>
      <c r="E13" s="26">
        <f>+'[4]Población Bogotá'!M1062</f>
        <v>4930.3660000000009</v>
      </c>
      <c r="F13" s="26">
        <f>+'[4]Población Bogotá'!N1062</f>
        <v>5101.6030000000001</v>
      </c>
      <c r="G13" s="26">
        <f>+'[4]Población Bogotá'!O1062</f>
        <v>5367.902</v>
      </c>
      <c r="H13" s="28">
        <f t="shared" ref="H13:H16" si="0">IF(OR(OR(G13=0,F13=0),G13=""),"",(G13/F13-1)*100)</f>
        <v>5.2199083307736815</v>
      </c>
      <c r="I13" s="27">
        <f>IF(OR(OR(G13=0,F13=0),F13=""),"",(F13/E13-1)*100)</f>
        <v>3.4731092985794465</v>
      </c>
      <c r="J13" s="28">
        <f t="shared" ref="J13:J16" si="1">IF(G13=0,"",G13/$G$13*100)</f>
        <v>100</v>
      </c>
      <c r="K13" s="27">
        <f t="shared" ref="K13:K16" si="2">IF(F13=0,"",F13/$F$13*100)</f>
        <v>100</v>
      </c>
      <c r="L13" s="18"/>
    </row>
    <row r="14" spans="1:15">
      <c r="A14" s="16"/>
      <c r="B14" s="11" t="s">
        <v>3</v>
      </c>
      <c r="C14" s="25">
        <f>C13-SUM(C15:C27)</f>
        <v>1873.756666666668</v>
      </c>
      <c r="D14" s="25">
        <f>D13-SUM(D15:D27)</f>
        <v>2011.9323333333332</v>
      </c>
      <c r="E14" s="25">
        <f>E13-SUM(E15:E27)</f>
        <v>2206.9606666666673</v>
      </c>
      <c r="F14" s="25">
        <f>F13-SUM(F15:F27)</f>
        <v>2311.4179999999997</v>
      </c>
      <c r="G14" s="26">
        <f>G13-SUM(G15:G27)</f>
        <v>2441.8969999999995</v>
      </c>
      <c r="H14" s="28">
        <f t="shared" si="0"/>
        <v>5.644976373810362</v>
      </c>
      <c r="I14" s="27">
        <f>IF(OR(OR(G14=0,F14=0),F14=""),"",(F14/E14-1)*100)</f>
        <v>4.7330854106748532</v>
      </c>
      <c r="J14" s="28">
        <f t="shared" si="1"/>
        <v>45.490714994424252</v>
      </c>
      <c r="K14" s="27">
        <f t="shared" si="2"/>
        <v>45.307680742699887</v>
      </c>
      <c r="L14" s="18"/>
    </row>
    <row r="15" spans="1:15">
      <c r="A15" s="16"/>
      <c r="B15" s="12" t="str">
        <f>+'[3]Población Bogotá'!J1063</f>
        <v>Bogotá</v>
      </c>
      <c r="C15" s="99">
        <f>+'[4]Población Bogotá'!K1063</f>
        <v>851.72933333333333</v>
      </c>
      <c r="D15" s="99">
        <f>+'[4]Población Bogotá'!L1063</f>
        <v>902.44066666666674</v>
      </c>
      <c r="E15" s="99">
        <f>+'[4]Población Bogotá'!M1063</f>
        <v>974.06133333333344</v>
      </c>
      <c r="F15" s="99">
        <f>+'[4]Población Bogotá'!N1063</f>
        <v>1027.2296666666666</v>
      </c>
      <c r="G15" s="99">
        <f>+'[4]Población Bogotá'!O1063</f>
        <v>1081.8483333333334</v>
      </c>
      <c r="H15" s="48">
        <f t="shared" si="0"/>
        <v>5.3170842353008396</v>
      </c>
      <c r="I15" s="34">
        <f t="shared" ref="I15:I16" si="3">IF(OR(OR(G15=0,F15=0),F15=""),"",(F15/E15-1)*100)</f>
        <v>5.4584174028740051</v>
      </c>
      <c r="J15" s="48">
        <f t="shared" si="1"/>
        <v>20.154025415019376</v>
      </c>
      <c r="K15" s="34">
        <f t="shared" si="2"/>
        <v>20.135429328128172</v>
      </c>
      <c r="L15" s="18"/>
      <c r="N15" s="23" t="s">
        <v>2</v>
      </c>
      <c r="O15" s="32">
        <f>J15</f>
        <v>20.154025415019376</v>
      </c>
    </row>
    <row r="16" spans="1:15">
      <c r="A16" s="16"/>
      <c r="B16" s="11" t="str">
        <f>+'[3]Población Bogotá'!J1064</f>
        <v>Medellín</v>
      </c>
      <c r="C16" s="53">
        <f>+'[4]Población Bogotá'!K1064</f>
        <v>359.93833333333333</v>
      </c>
      <c r="D16" s="53">
        <f>+'[4]Población Bogotá'!L1064</f>
        <v>409.97</v>
      </c>
      <c r="E16" s="53">
        <f>+'[4]Población Bogotá'!M1064</f>
        <v>439.84700000000004</v>
      </c>
      <c r="F16" s="53">
        <f>+'[4]Población Bogotá'!N1064</f>
        <v>448.90566666666672</v>
      </c>
      <c r="G16" s="54">
        <f>+'[4]Población Bogotá'!O1064</f>
        <v>471.37866666666667</v>
      </c>
      <c r="H16" s="28">
        <f t="shared" si="0"/>
        <v>5.0061742741793536</v>
      </c>
      <c r="I16" s="27">
        <f t="shared" si="3"/>
        <v>2.0595040245054985</v>
      </c>
      <c r="J16" s="28">
        <f t="shared" si="1"/>
        <v>8.781432050485769</v>
      </c>
      <c r="K16" s="27">
        <f t="shared" si="2"/>
        <v>8.7993061527262455</v>
      </c>
      <c r="L16" s="18"/>
      <c r="N16" s="23" t="s">
        <v>12</v>
      </c>
      <c r="O16" s="32">
        <f>100-O15</f>
        <v>79.845974584980624</v>
      </c>
    </row>
    <row r="17" spans="1:14">
      <c r="A17" s="16"/>
      <c r="B17" s="11" t="str">
        <f>+'[3]Población Bogotá'!J1065</f>
        <v>Cali</v>
      </c>
      <c r="C17" s="53">
        <f>+'[4]Población Bogotá'!K1065</f>
        <v>329.46866666666665</v>
      </c>
      <c r="D17" s="53">
        <f>+'[4]Población Bogotá'!L1065</f>
        <v>312.90266666666668</v>
      </c>
      <c r="E17" s="53">
        <f>+'[4]Población Bogotá'!M1065</f>
        <v>334.01233333333334</v>
      </c>
      <c r="F17" s="53">
        <f>+'[4]Población Bogotá'!N1065</f>
        <v>313.91899999999998</v>
      </c>
      <c r="G17" s="54">
        <f>+'[4]Población Bogotá'!O1065</f>
        <v>328.512</v>
      </c>
      <c r="H17" s="28">
        <f t="shared" ref="H17:H27" si="4">IF(OR(OR(G17=0,F17=0),G17=""),"",(G17/F17-1)*100)</f>
        <v>4.64865140370605</v>
      </c>
      <c r="I17" s="27">
        <f t="shared" ref="I17:I27" si="5">IF(OR(OR(G17=0,F17=0),F17=""),"",(F17/E17-1)*100)</f>
        <v>-6.0157459255496644</v>
      </c>
      <c r="J17" s="28">
        <f t="shared" ref="J17:J27" si="6">IF(G17=0,"",G17/$G$13*100)</f>
        <v>6.1199328899819712</v>
      </c>
      <c r="K17" s="27">
        <f t="shared" ref="K17:K27" si="7">IF(F17=0,"",F17/$F$13*100)</f>
        <v>6.1533404304490178</v>
      </c>
      <c r="L17" s="18"/>
    </row>
    <row r="18" spans="1:14">
      <c r="A18" s="16"/>
      <c r="B18" s="11" t="str">
        <f>+'[3]Población Bogotá'!J1066</f>
        <v>Barranquilla</v>
      </c>
      <c r="C18" s="53">
        <f>+'[4]Población Bogotá'!K1066</f>
        <v>206.97766666666666</v>
      </c>
      <c r="D18" s="53">
        <f>+'[4]Población Bogotá'!L1066</f>
        <v>194.00966666666667</v>
      </c>
      <c r="E18" s="53">
        <f>+'[4]Población Bogotá'!M1066</f>
        <v>231.49633333333335</v>
      </c>
      <c r="F18" s="53">
        <f>+'[4]Población Bogotá'!N1066</f>
        <v>233.91566666666668</v>
      </c>
      <c r="G18" s="54">
        <f>+'[4]Población Bogotá'!O1066</f>
        <v>234.2163333333333</v>
      </c>
      <c r="H18" s="28">
        <f t="shared" si="4"/>
        <v>0.1285363528450878</v>
      </c>
      <c r="I18" s="27">
        <f t="shared" si="5"/>
        <v>1.0450849473497836</v>
      </c>
      <c r="J18" s="28">
        <f t="shared" si="6"/>
        <v>4.3632751367914935</v>
      </c>
      <c r="K18" s="27">
        <f t="shared" si="7"/>
        <v>4.5851405267455476</v>
      </c>
      <c r="L18" s="18"/>
    </row>
    <row r="19" spans="1:14">
      <c r="A19" s="16"/>
      <c r="B19" s="11" t="str">
        <f>+'[3]Población Bogotá'!J1067</f>
        <v>Bucaramanga</v>
      </c>
      <c r="C19" s="53">
        <f>+'[4]Población Bogotá'!K1067</f>
        <v>134.14333333333332</v>
      </c>
      <c r="D19" s="53">
        <f>+'[4]Población Bogotá'!L1067</f>
        <v>145.40133333333333</v>
      </c>
      <c r="E19" s="53">
        <f>+'[4]Población Bogotá'!M1067</f>
        <v>167.11833333333334</v>
      </c>
      <c r="F19" s="53">
        <f>+'[4]Población Bogotá'!N1067</f>
        <v>158.33666666666667</v>
      </c>
      <c r="G19" s="54">
        <f>+'[4]Población Bogotá'!O1067</f>
        <v>159.18466666666669</v>
      </c>
      <c r="H19" s="28">
        <f t="shared" si="4"/>
        <v>0.53556767225952928</v>
      </c>
      <c r="I19" s="27">
        <f t="shared" si="5"/>
        <v>-5.2547596014799858</v>
      </c>
      <c r="J19" s="28">
        <f t="shared" si="6"/>
        <v>2.9654912974690424</v>
      </c>
      <c r="K19" s="27">
        <f t="shared" si="7"/>
        <v>3.1036649983675066</v>
      </c>
      <c r="L19" s="18"/>
    </row>
    <row r="20" spans="1:14">
      <c r="A20" s="16"/>
      <c r="B20" s="11" t="str">
        <f>+'[3]Población Bogotá'!J1068</f>
        <v>Cúcuta</v>
      </c>
      <c r="C20" s="53">
        <f>+'[4]Población Bogotá'!K1068</f>
        <v>109.76066666666667</v>
      </c>
      <c r="D20" s="53">
        <f>+'[4]Población Bogotá'!L1068</f>
        <v>111.88200000000001</v>
      </c>
      <c r="E20" s="53">
        <f>+'[4]Población Bogotá'!M1068</f>
        <v>113.30966666666666</v>
      </c>
      <c r="F20" s="53">
        <f>+'[4]Población Bogotá'!N1068</f>
        <v>125.30933333333333</v>
      </c>
      <c r="G20" s="54">
        <f>+'[4]Población Bogotá'!O1068</f>
        <v>133.21733333333333</v>
      </c>
      <c r="H20" s="28">
        <f t="shared" si="4"/>
        <v>6.3107829158774997</v>
      </c>
      <c r="I20" s="27">
        <f t="shared" si="5"/>
        <v>10.590152649523876</v>
      </c>
      <c r="J20" s="28">
        <f t="shared" si="6"/>
        <v>2.481739296532115</v>
      </c>
      <c r="K20" s="27">
        <f t="shared" si="7"/>
        <v>2.4562737110930293</v>
      </c>
      <c r="L20" s="18"/>
    </row>
    <row r="21" spans="1:14">
      <c r="A21" s="16"/>
      <c r="B21" s="11" t="str">
        <f>+'[3]Población Bogotá'!J1069</f>
        <v>Cartagena</v>
      </c>
      <c r="C21" s="53">
        <f>+'[4]Población Bogotá'!K1069</f>
        <v>87.181666666666658</v>
      </c>
      <c r="D21" s="53">
        <f>+'[4]Población Bogotá'!L1069</f>
        <v>102.71866666666666</v>
      </c>
      <c r="E21" s="53">
        <f>+'[4]Población Bogotá'!M1069</f>
        <v>107.88900000000001</v>
      </c>
      <c r="F21" s="53">
        <f>+'[4]Población Bogotá'!N1069</f>
        <v>103.56266666666666</v>
      </c>
      <c r="G21" s="54">
        <f>+'[4]Población Bogotá'!O1069</f>
        <v>121.998</v>
      </c>
      <c r="H21" s="28">
        <f t="shared" si="4"/>
        <v>17.801138119270799</v>
      </c>
      <c r="I21" s="27">
        <f t="shared" si="5"/>
        <v>-4.009985571590569</v>
      </c>
      <c r="J21" s="28">
        <f t="shared" si="6"/>
        <v>2.2727315066482214</v>
      </c>
      <c r="K21" s="27">
        <f t="shared" si="7"/>
        <v>2.0300024652382134</v>
      </c>
      <c r="L21" s="18"/>
    </row>
    <row r="22" spans="1:14">
      <c r="A22" s="16"/>
      <c r="B22" s="11" t="str">
        <f>+'[3]Población Bogotá'!J1070</f>
        <v>Pereira</v>
      </c>
      <c r="C22" s="53">
        <f>+'[4]Población Bogotá'!K1070</f>
        <v>76.919333333333341</v>
      </c>
      <c r="D22" s="53">
        <f>+'[4]Población Bogotá'!L1070</f>
        <v>75.437333333333342</v>
      </c>
      <c r="E22" s="53">
        <f>+'[4]Población Bogotá'!M1070</f>
        <v>78.773333333333326</v>
      </c>
      <c r="F22" s="53">
        <f>+'[4]Población Bogotá'!N1070</f>
        <v>89.672666666666657</v>
      </c>
      <c r="G22" s="54">
        <f>+'[4]Población Bogotá'!O1070</f>
        <v>86.541666666666671</v>
      </c>
      <c r="H22" s="28">
        <f t="shared" si="4"/>
        <v>-3.4915879234846625</v>
      </c>
      <c r="I22" s="27">
        <f t="shared" si="5"/>
        <v>13.836323628977665</v>
      </c>
      <c r="J22" s="28">
        <f t="shared" si="6"/>
        <v>1.6122065318380749</v>
      </c>
      <c r="K22" s="27">
        <f t="shared" si="7"/>
        <v>1.7577351014311904</v>
      </c>
      <c r="L22" s="18"/>
    </row>
    <row r="23" spans="1:14">
      <c r="A23" s="16"/>
      <c r="B23" s="11" t="str">
        <f>+'[3]Población Bogotá'!J1071</f>
        <v>Ibagué</v>
      </c>
      <c r="C23" s="53">
        <f>+'[4]Población Bogotá'!K1071</f>
        <v>73.486333333333334</v>
      </c>
      <c r="D23" s="53">
        <f>+'[4]Población Bogotá'!L1071</f>
        <v>74.102333333333334</v>
      </c>
      <c r="E23" s="53">
        <f>+'[4]Población Bogotá'!M1071</f>
        <v>73.35199999999999</v>
      </c>
      <c r="F23" s="53">
        <f>+'[4]Población Bogotá'!N1071</f>
        <v>72.442333333333337</v>
      </c>
      <c r="G23" s="54">
        <f>+'[4]Población Bogotá'!O1071</f>
        <v>81.148333333333326</v>
      </c>
      <c r="H23" s="28">
        <f t="shared" si="4"/>
        <v>12.017834875556165</v>
      </c>
      <c r="I23" s="27">
        <f t="shared" si="5"/>
        <v>-1.2401388737412145</v>
      </c>
      <c r="J23" s="28">
        <f t="shared" si="6"/>
        <v>1.5117327651163031</v>
      </c>
      <c r="K23" s="27">
        <f t="shared" si="7"/>
        <v>1.4199915856512813</v>
      </c>
      <c r="L23" s="18"/>
    </row>
    <row r="24" spans="1:14">
      <c r="A24" s="16"/>
      <c r="B24" s="11" t="str">
        <f>+'[3]Población Bogotá'!J1072</f>
        <v>Villavicencio</v>
      </c>
      <c r="C24" s="53">
        <f>+'[4]Población Bogotá'!K1072</f>
        <v>62.54933333333333</v>
      </c>
      <c r="D24" s="53">
        <f>+'[4]Población Bogotá'!L1072</f>
        <v>61.185666666666663</v>
      </c>
      <c r="E24" s="53">
        <f>+'[4]Población Bogotá'!M1072</f>
        <v>66.11399999999999</v>
      </c>
      <c r="F24" s="53">
        <f>+'[4]Población Bogotá'!N1072</f>
        <v>65.089666666666673</v>
      </c>
      <c r="G24" s="54">
        <f>+'[4]Población Bogotá'!O1072</f>
        <v>74.179333333333332</v>
      </c>
      <c r="H24" s="28">
        <f t="shared" si="4"/>
        <v>13.964838248774747</v>
      </c>
      <c r="I24" s="27">
        <f t="shared" si="5"/>
        <v>-1.5493440622762478</v>
      </c>
      <c r="J24" s="28">
        <f t="shared" si="6"/>
        <v>1.3819055067200059</v>
      </c>
      <c r="K24" s="27">
        <f t="shared" si="7"/>
        <v>1.2758669513614971</v>
      </c>
      <c r="L24" s="18"/>
    </row>
    <row r="25" spans="1:14">
      <c r="A25" s="16"/>
      <c r="B25" s="11" t="str">
        <f>+'[3]Población Bogotá'!J1073</f>
        <v>Pasto</v>
      </c>
      <c r="C25" s="53">
        <f>+'[4]Población Bogotá'!K1073</f>
        <v>49.312333333333335</v>
      </c>
      <c r="D25" s="53">
        <f>+'[4]Población Bogotá'!L1073</f>
        <v>47.386333333333333</v>
      </c>
      <c r="E25" s="53">
        <f>+'[4]Población Bogotá'!M1073</f>
        <v>52.185666666666663</v>
      </c>
      <c r="F25" s="53">
        <f>+'[4]Población Bogotá'!N1073</f>
        <v>56.538333333333334</v>
      </c>
      <c r="G25" s="54">
        <f>+'[4]Población Bogotá'!O1073</f>
        <v>57.163333333333334</v>
      </c>
      <c r="H25" s="28">
        <f t="shared" si="4"/>
        <v>1.1054446835480292</v>
      </c>
      <c r="I25" s="27">
        <f t="shared" si="5"/>
        <v>8.3407321295119417</v>
      </c>
      <c r="J25" s="28">
        <f t="shared" si="6"/>
        <v>1.0649101517377428</v>
      </c>
      <c r="K25" s="27">
        <f t="shared" si="7"/>
        <v>1.1082464341763429</v>
      </c>
      <c r="L25" s="18"/>
    </row>
    <row r="26" spans="1:14">
      <c r="A26" s="16"/>
      <c r="B26" s="11" t="str">
        <f>+'[3]Población Bogotá'!J1074</f>
        <v>Manizales</v>
      </c>
      <c r="C26" s="53">
        <f>+'[4]Población Bogotá'!K1074</f>
        <v>45.335999999999991</v>
      </c>
      <c r="D26" s="53">
        <f>+'[4]Población Bogotá'!L1074</f>
        <v>45.662666666666667</v>
      </c>
      <c r="E26" s="53">
        <f>+'[4]Población Bogotá'!M1074</f>
        <v>45.363666666666667</v>
      </c>
      <c r="F26" s="53">
        <f>+'[4]Población Bogotá'!N1074</f>
        <v>47.274666666666668</v>
      </c>
      <c r="G26" s="54">
        <f>+'[4]Población Bogotá'!O1074</f>
        <v>48.625</v>
      </c>
      <c r="H26" s="28">
        <f t="shared" si="4"/>
        <v>2.8563571750902517</v>
      </c>
      <c r="I26" s="27">
        <f t="shared" si="5"/>
        <v>4.212622436457969</v>
      </c>
      <c r="J26" s="28">
        <f t="shared" si="6"/>
        <v>0.90584738693068534</v>
      </c>
      <c r="K26" s="27">
        <f t="shared" si="7"/>
        <v>0.92666298547077597</v>
      </c>
      <c r="L26" s="18"/>
    </row>
    <row r="27" spans="1:14">
      <c r="A27" s="16"/>
      <c r="B27" s="11" t="str">
        <f>+'[3]Población Bogotá'!J1075</f>
        <v>Montería</v>
      </c>
      <c r="C27" s="53">
        <f>+'[4]Población Bogotá'!K1075</f>
        <v>43.789666666666669</v>
      </c>
      <c r="D27" s="53">
        <f>+'[4]Población Bogotá'!L1075</f>
        <v>44.484999999999999</v>
      </c>
      <c r="E27" s="53">
        <f>+'[4]Población Bogotá'!M1075</f>
        <v>39.882666666666665</v>
      </c>
      <c r="F27" s="53">
        <f>+'[4]Población Bogotá'!N1075</f>
        <v>47.988666666666667</v>
      </c>
      <c r="G27" s="54">
        <f>+'[4]Población Bogotá'!O1075</f>
        <v>47.991999999999997</v>
      </c>
      <c r="H27" s="28">
        <f t="shared" si="4"/>
        <v>6.946084492165383E-3</v>
      </c>
      <c r="I27" s="27">
        <f t="shared" si="5"/>
        <v>20.324618882054036</v>
      </c>
      <c r="J27" s="28">
        <f t="shared" si="6"/>
        <v>0.89405507030493458</v>
      </c>
      <c r="K27" s="27">
        <f t="shared" si="7"/>
        <v>0.94065858646128819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tr">
        <f>+Índice!$B$49</f>
        <v>Fuente: Departamento Administrativo Nacional de Estadística, Gran Encuesta Integrada de Hogares (GEIH) Abril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30" activePane="bottomLeft" state="frozen"/>
      <selection activeCell="G19" sqref="G19"/>
      <selection pane="bottomLeft" activeCell="I18" sqref="I18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7" width="10.140625" style="9" customWidth="1"/>
    <col min="8" max="9" width="10.42578125" style="9" customWidth="1"/>
    <col min="10" max="10" width="10.28515625" style="9" customWidth="1"/>
    <col min="11" max="11" width="9.8554687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69" t="s">
        <v>142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61"/>
      <c r="C8" s="167" t="s">
        <v>172</v>
      </c>
      <c r="D8" s="167"/>
      <c r="E8" s="167"/>
      <c r="F8" s="167"/>
      <c r="G8" s="167"/>
      <c r="H8" s="167"/>
      <c r="I8" s="167"/>
      <c r="J8" s="167"/>
      <c r="K8" s="167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68" t="s">
        <v>1</v>
      </c>
      <c r="D10" s="168"/>
      <c r="E10" s="168"/>
      <c r="F10" s="168"/>
      <c r="G10" s="168"/>
      <c r="H10" s="170" t="s">
        <v>163</v>
      </c>
      <c r="I10" s="170" t="s">
        <v>110</v>
      </c>
      <c r="J10" s="170" t="s">
        <v>164</v>
      </c>
      <c r="K10" s="170" t="s">
        <v>109</v>
      </c>
      <c r="L10" s="18"/>
    </row>
    <row r="11" spans="1:15">
      <c r="A11" s="16"/>
      <c r="B11" s="11"/>
      <c r="C11" s="156">
        <f>+'Población total'!C11</f>
        <v>2008</v>
      </c>
      <c r="D11" s="156">
        <f>+'Población total'!D11</f>
        <v>2009</v>
      </c>
      <c r="E11" s="156">
        <f>+'Población total'!E11</f>
        <v>2010</v>
      </c>
      <c r="F11" s="156">
        <f>+'Población total'!F11</f>
        <v>2011</v>
      </c>
      <c r="G11" s="156">
        <f>+'Población total'!G11</f>
        <v>2012</v>
      </c>
      <c r="H11" s="170"/>
      <c r="I11" s="170"/>
      <c r="J11" s="170"/>
      <c r="K11" s="170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tr">
        <f>+'[4]Población Bogotá'!J1094</f>
        <v>Colombia</v>
      </c>
      <c r="C13" s="26">
        <f>+'[4]Población Bogotá'!K1094</f>
        <v>1456.8063333333332</v>
      </c>
      <c r="D13" s="26">
        <f>+'[4]Población Bogotá'!L1094</f>
        <v>1461.1746666666666</v>
      </c>
      <c r="E13" s="26">
        <f>+'[4]Población Bogotá'!M1094</f>
        <v>1579.4996666666666</v>
      </c>
      <c r="F13" s="26">
        <f>+'[4]Población Bogotá'!N1094</f>
        <v>1694.3859999999997</v>
      </c>
      <c r="G13" s="26">
        <f>+'[4]Población Bogotá'!O1094</f>
        <v>1742.9416666666666</v>
      </c>
      <c r="H13" s="28">
        <f t="shared" ref="H13:H16" si="0">IF(OR(OR(G13=0,F13=0),G13=""),"",(G13/F13-1)*100)</f>
        <v>2.865679170311064</v>
      </c>
      <c r="I13" s="27">
        <f>IF(OR(OR(G13=0,F13=0),F13=""),"",(F13/E13-1)*100)</f>
        <v>7.2735902234019489</v>
      </c>
      <c r="J13" s="28">
        <f t="shared" ref="J13:J16" si="1">IF(G13=0,"",G13/$G$13*100)</f>
        <v>100</v>
      </c>
      <c r="K13" s="27">
        <f t="shared" ref="K13:K16" si="2">IF(F13=0,"",F13/$F$13*100)</f>
        <v>100</v>
      </c>
      <c r="L13" s="18"/>
    </row>
    <row r="14" spans="1:15">
      <c r="A14" s="16"/>
      <c r="B14" s="11" t="s">
        <v>3</v>
      </c>
      <c r="C14" s="25">
        <f>C13-SUM(C15:C27)</f>
        <v>610.68833333333316</v>
      </c>
      <c r="D14" s="25">
        <f>D13-SUM(D15:D27)</f>
        <v>641.01499999999999</v>
      </c>
      <c r="E14" s="25">
        <f>E13-SUM(E15:E27)</f>
        <v>693.3599999999999</v>
      </c>
      <c r="F14" s="25">
        <f>F13-SUM(F15:F27)</f>
        <v>757.83599999999956</v>
      </c>
      <c r="G14" s="26">
        <f>G13-SUM(G15:G27)</f>
        <v>757.98266666666655</v>
      </c>
      <c r="H14" s="28">
        <f t="shared" si="0"/>
        <v>1.935335173666175E-2</v>
      </c>
      <c r="I14" s="27">
        <f>IF(OR(OR(G14=0,F14=0),F14=""),"",(F14/E14-1)*100)</f>
        <v>9.2990654205606926</v>
      </c>
      <c r="J14" s="28">
        <f t="shared" si="1"/>
        <v>43.48869966005747</v>
      </c>
      <c r="K14" s="27">
        <f t="shared" si="2"/>
        <v>44.726290231387637</v>
      </c>
      <c r="L14" s="18"/>
    </row>
    <row r="15" spans="1:15">
      <c r="A15" s="16"/>
      <c r="B15" s="12" t="str">
        <f>+'[4]Población Bogotá'!J1095</f>
        <v>Bogotá</v>
      </c>
      <c r="C15" s="99">
        <f>+'[4]Población Bogotá'!K1095</f>
        <v>325.29866666666663</v>
      </c>
      <c r="D15" s="99">
        <f>+'[4]Población Bogotá'!L1095</f>
        <v>282.19233333333335</v>
      </c>
      <c r="E15" s="99">
        <f>+'[4]Población Bogotá'!M1095</f>
        <v>340.47033333333331</v>
      </c>
      <c r="F15" s="99">
        <f>+'[4]Población Bogotá'!N1095</f>
        <v>362.0796666666667</v>
      </c>
      <c r="G15" s="99">
        <f>+'[4]Población Bogotá'!O1095</f>
        <v>409.84400000000005</v>
      </c>
      <c r="H15" s="48">
        <f t="shared" si="0"/>
        <v>13.191664081293354</v>
      </c>
      <c r="I15" s="34">
        <f t="shared" ref="I15:I16" si="3">IF(OR(OR(G15=0,F15=0),F15=""),"",(F15/E15-1)*100)</f>
        <v>6.3469063873406562</v>
      </c>
      <c r="J15" s="48">
        <f t="shared" si="1"/>
        <v>23.514498955310231</v>
      </c>
      <c r="K15" s="34">
        <f t="shared" si="2"/>
        <v>21.369373133788095</v>
      </c>
      <c r="L15" s="18"/>
      <c r="N15" s="23" t="s">
        <v>2</v>
      </c>
      <c r="O15" s="32">
        <f>J15</f>
        <v>23.514498955310231</v>
      </c>
    </row>
    <row r="16" spans="1:15">
      <c r="A16" s="16"/>
      <c r="B16" s="11" t="str">
        <f>+'[4]Población Bogotá'!J1096</f>
        <v>Medellín</v>
      </c>
      <c r="C16" s="53">
        <f>+'[4]Población Bogotá'!K1096</f>
        <v>126.629</v>
      </c>
      <c r="D16" s="53">
        <f>+'[4]Población Bogotá'!L1096</f>
        <v>116.70066666666666</v>
      </c>
      <c r="E16" s="53">
        <f>+'[4]Población Bogotá'!M1096</f>
        <v>126.59266666666667</v>
      </c>
      <c r="F16" s="53">
        <f>+'[4]Población Bogotá'!N1096</f>
        <v>133.03733333333335</v>
      </c>
      <c r="G16" s="54">
        <f>+'[4]Población Bogotá'!O1096</f>
        <v>136.81633333333335</v>
      </c>
      <c r="H16" s="28">
        <f t="shared" si="0"/>
        <v>2.8405560343963465</v>
      </c>
      <c r="I16" s="27">
        <f t="shared" si="3"/>
        <v>5.0908688760275878</v>
      </c>
      <c r="J16" s="28">
        <f t="shared" si="1"/>
        <v>7.8497367955515829</v>
      </c>
      <c r="K16" s="27">
        <f t="shared" si="2"/>
        <v>7.8516544242771937</v>
      </c>
      <c r="L16" s="18"/>
      <c r="N16" s="23" t="s">
        <v>12</v>
      </c>
      <c r="O16" s="32">
        <f>100-O15</f>
        <v>76.485501044689769</v>
      </c>
    </row>
    <row r="17" spans="1:14">
      <c r="A17" s="16"/>
      <c r="B17" s="11" t="str">
        <f>+'[4]Población Bogotá'!J1097</f>
        <v>Cali</v>
      </c>
      <c r="C17" s="53">
        <f>+'[4]Población Bogotá'!K1097</f>
        <v>88.087000000000003</v>
      </c>
      <c r="D17" s="53">
        <f>+'[4]Población Bogotá'!L1097</f>
        <v>88.175333333333342</v>
      </c>
      <c r="E17" s="53">
        <f>+'[4]Población Bogotá'!M1097</f>
        <v>89.180999999999997</v>
      </c>
      <c r="F17" s="53">
        <f>+'[4]Población Bogotá'!N1097</f>
        <v>90.394000000000005</v>
      </c>
      <c r="G17" s="54">
        <f>+'[4]Población Bogotá'!O1097</f>
        <v>91.394999999999996</v>
      </c>
      <c r="H17" s="28">
        <f t="shared" ref="H17:H27" si="4">IF(OR(OR(G17=0,F17=0),G17=""),"",(G17/F17-1)*100)</f>
        <v>1.1073743832555216</v>
      </c>
      <c r="I17" s="27">
        <f t="shared" ref="I17:I27" si="5">IF(OR(OR(G17=0,F17=0),F17=""),"",(F17/E17-1)*100)</f>
        <v>1.3601551900068509</v>
      </c>
      <c r="J17" s="28">
        <f t="shared" ref="J17:J27" si="6">IF(G17=0,"",G17/$G$13*100)</f>
        <v>5.2437211036896434</v>
      </c>
      <c r="K17" s="27">
        <f t="shared" ref="K17:K27" si="7">IF(F17=0,"",F17/$F$13*100)</f>
        <v>5.3349118795835198</v>
      </c>
      <c r="L17" s="18"/>
    </row>
    <row r="18" spans="1:14">
      <c r="A18" s="16"/>
      <c r="B18" s="11" t="str">
        <f>+'[4]Población Bogotá'!J1098</f>
        <v>Barranquilla</v>
      </c>
      <c r="C18" s="53">
        <f>+'[4]Población Bogotá'!K1098</f>
        <v>78.723333333333343</v>
      </c>
      <c r="D18" s="53">
        <f>+'[4]Población Bogotá'!L1098</f>
        <v>80.803666666666672</v>
      </c>
      <c r="E18" s="53">
        <f>+'[4]Población Bogotá'!M1098</f>
        <v>84.059000000000012</v>
      </c>
      <c r="F18" s="53">
        <f>+'[4]Población Bogotá'!N1098</f>
        <v>89.46833333333332</v>
      </c>
      <c r="G18" s="54">
        <f>+'[4]Población Bogotá'!O1098</f>
        <v>87.836333333333314</v>
      </c>
      <c r="H18" s="28">
        <f t="shared" si="4"/>
        <v>-1.8241090888768907</v>
      </c>
      <c r="I18" s="27">
        <f t="shared" si="5"/>
        <v>6.4351626040439536</v>
      </c>
      <c r="J18" s="28">
        <f t="shared" si="6"/>
        <v>5.0395452133127412</v>
      </c>
      <c r="K18" s="27">
        <f t="shared" si="7"/>
        <v>5.2802804870515541</v>
      </c>
      <c r="L18" s="18"/>
    </row>
    <row r="19" spans="1:14">
      <c r="A19" s="16"/>
      <c r="B19" s="11" t="str">
        <f>+'[4]Población Bogotá'!J1099</f>
        <v>Bucaramanga</v>
      </c>
      <c r="C19" s="53">
        <f>+'[4]Población Bogotá'!K1099</f>
        <v>42.240666666666669</v>
      </c>
      <c r="D19" s="53">
        <f>+'[4]Población Bogotá'!L1099</f>
        <v>56.630333333333333</v>
      </c>
      <c r="E19" s="53">
        <f>+'[4]Población Bogotá'!M1099</f>
        <v>51.085000000000001</v>
      </c>
      <c r="F19" s="53">
        <f>+'[4]Población Bogotá'!N1099</f>
        <v>58.402333333333331</v>
      </c>
      <c r="G19" s="54">
        <f>+'[4]Población Bogotá'!O1099</f>
        <v>60.858333333333327</v>
      </c>
      <c r="H19" s="28">
        <f t="shared" si="4"/>
        <v>4.2053114316208839</v>
      </c>
      <c r="I19" s="27">
        <f t="shared" si="5"/>
        <v>14.323839352712797</v>
      </c>
      <c r="J19" s="28">
        <f t="shared" si="6"/>
        <v>3.4917022466806591</v>
      </c>
      <c r="K19" s="27">
        <f t="shared" si="7"/>
        <v>3.4468139687965635</v>
      </c>
      <c r="L19" s="18"/>
    </row>
    <row r="20" spans="1:14">
      <c r="A20" s="16"/>
      <c r="B20" s="11" t="str">
        <f>+'[4]Población Bogotá'!J1100</f>
        <v>Cartagena</v>
      </c>
      <c r="C20" s="53">
        <f>+'[4]Población Bogotá'!K1100</f>
        <v>48.497333333333337</v>
      </c>
      <c r="D20" s="53">
        <f>+'[4]Población Bogotá'!L1100</f>
        <v>48.557333333333332</v>
      </c>
      <c r="E20" s="53">
        <f>+'[4]Población Bogotá'!M1100</f>
        <v>45.939</v>
      </c>
      <c r="F20" s="53">
        <f>+'[4]Población Bogotá'!N1100</f>
        <v>52.387</v>
      </c>
      <c r="G20" s="54">
        <f>+'[4]Población Bogotá'!O1100</f>
        <v>54.106333333333332</v>
      </c>
      <c r="H20" s="28">
        <f t="shared" si="4"/>
        <v>3.2819847163100269</v>
      </c>
      <c r="I20" s="27">
        <f t="shared" si="5"/>
        <v>14.036004266527357</v>
      </c>
      <c r="J20" s="28">
        <f t="shared" si="6"/>
        <v>3.1043111980225002</v>
      </c>
      <c r="K20" s="27">
        <f t="shared" si="7"/>
        <v>3.0917984449824307</v>
      </c>
      <c r="L20" s="18"/>
    </row>
    <row r="21" spans="1:14">
      <c r="A21" s="16"/>
      <c r="B21" s="11" t="str">
        <f>+'[4]Población Bogotá'!J1101</f>
        <v>Cúcuta</v>
      </c>
      <c r="C21" s="53">
        <f>+'[4]Población Bogotá'!K1101</f>
        <v>32.628999999999998</v>
      </c>
      <c r="D21" s="53">
        <f>+'[4]Población Bogotá'!L1101</f>
        <v>32.045000000000002</v>
      </c>
      <c r="E21" s="53">
        <f>+'[4]Población Bogotá'!M1101</f>
        <v>35.71</v>
      </c>
      <c r="F21" s="53">
        <f>+'[4]Población Bogotá'!N1101</f>
        <v>32.894666666666666</v>
      </c>
      <c r="G21" s="54">
        <f>+'[4]Población Bogotá'!O1101</f>
        <v>36.851666666666667</v>
      </c>
      <c r="H21" s="28">
        <f t="shared" si="4"/>
        <v>12.029305662518741</v>
      </c>
      <c r="I21" s="27">
        <f t="shared" si="5"/>
        <v>-7.8838793988612039</v>
      </c>
      <c r="J21" s="28">
        <f t="shared" si="6"/>
        <v>2.1143373511257311</v>
      </c>
      <c r="K21" s="27">
        <f t="shared" si="7"/>
        <v>1.941391552259442</v>
      </c>
      <c r="L21" s="18"/>
    </row>
    <row r="22" spans="1:14">
      <c r="A22" s="16"/>
      <c r="B22" s="11" t="str">
        <f>+'[4]Población Bogotá'!J1102</f>
        <v>Ibagué</v>
      </c>
      <c r="C22" s="53">
        <f>+'[4]Población Bogotá'!K1102</f>
        <v>22.190333333333331</v>
      </c>
      <c r="D22" s="53">
        <f>+'[4]Población Bogotá'!L1102</f>
        <v>24.662999999999997</v>
      </c>
      <c r="E22" s="53">
        <f>+'[4]Población Bogotá'!M1102</f>
        <v>22.674333333333337</v>
      </c>
      <c r="F22" s="53">
        <f>+'[4]Población Bogotá'!N1102</f>
        <v>22.275333333333332</v>
      </c>
      <c r="G22" s="54">
        <f>+'[4]Población Bogotá'!O1102</f>
        <v>21.689333333333337</v>
      </c>
      <c r="H22" s="28">
        <f t="shared" si="4"/>
        <v>-2.6307125968934031</v>
      </c>
      <c r="I22" s="27">
        <f t="shared" si="5"/>
        <v>-1.7596989253634954</v>
      </c>
      <c r="J22" s="28">
        <f t="shared" si="6"/>
        <v>1.2444095948898657</v>
      </c>
      <c r="K22" s="27">
        <f t="shared" si="7"/>
        <v>1.3146551808934526</v>
      </c>
      <c r="L22" s="18"/>
    </row>
    <row r="23" spans="1:14">
      <c r="A23" s="16"/>
      <c r="B23" s="11" t="str">
        <f>+'[4]Población Bogotá'!J1103</f>
        <v>Pereira</v>
      </c>
      <c r="C23" s="53">
        <f>+'[4]Población Bogotá'!K1103</f>
        <v>17.182666666666666</v>
      </c>
      <c r="D23" s="53">
        <f>+'[4]Población Bogotá'!L1103</f>
        <v>19.917333333333332</v>
      </c>
      <c r="E23" s="53">
        <f>+'[4]Población Bogotá'!M1103</f>
        <v>19.346333333333334</v>
      </c>
      <c r="F23" s="53">
        <f>+'[4]Población Bogotá'!N1103</f>
        <v>23.429666666666666</v>
      </c>
      <c r="G23" s="54">
        <f>+'[4]Población Bogotá'!O1103</f>
        <v>19.954000000000001</v>
      </c>
      <c r="H23" s="28">
        <f t="shared" si="4"/>
        <v>-14.834469120345995</v>
      </c>
      <c r="I23" s="27">
        <f t="shared" si="5"/>
        <v>21.106497355226651</v>
      </c>
      <c r="J23" s="28">
        <f t="shared" si="6"/>
        <v>1.1448461174355617</v>
      </c>
      <c r="K23" s="27">
        <f t="shared" si="7"/>
        <v>1.382782120878399</v>
      </c>
      <c r="L23" s="18"/>
    </row>
    <row r="24" spans="1:14">
      <c r="A24" s="16"/>
      <c r="B24" s="11" t="str">
        <f>+'[4]Población Bogotá'!J1104</f>
        <v>Villavicencio</v>
      </c>
      <c r="C24" s="53">
        <f>+'[4]Población Bogotá'!K1104</f>
        <v>20.318000000000001</v>
      </c>
      <c r="D24" s="53">
        <f>+'[4]Población Bogotá'!L1104</f>
        <v>21.052333333333333</v>
      </c>
      <c r="E24" s="53">
        <f>+'[4]Población Bogotá'!M1104</f>
        <v>21.214333333333332</v>
      </c>
      <c r="F24" s="53">
        <f>+'[4]Población Bogotá'!N1104</f>
        <v>21.966666666666669</v>
      </c>
      <c r="G24" s="54">
        <f>+'[4]Población Bogotá'!O1104</f>
        <v>18.783666666666665</v>
      </c>
      <c r="H24" s="28">
        <f t="shared" si="4"/>
        <v>-14.490136570561473</v>
      </c>
      <c r="I24" s="27">
        <f t="shared" si="5"/>
        <v>3.546344452649941</v>
      </c>
      <c r="J24" s="28">
        <f t="shared" si="6"/>
        <v>1.0776991006583696</v>
      </c>
      <c r="K24" s="27">
        <f t="shared" si="7"/>
        <v>1.2964381591128984</v>
      </c>
      <c r="L24" s="18"/>
    </row>
    <row r="25" spans="1:14">
      <c r="A25" s="16"/>
      <c r="B25" s="11" t="str">
        <f>+'[4]Población Bogotá'!J1105</f>
        <v>Pasto</v>
      </c>
      <c r="C25" s="53">
        <f>+'[4]Población Bogotá'!K1105</f>
        <v>14.251666666666665</v>
      </c>
      <c r="D25" s="53">
        <f>+'[4]Población Bogotá'!L1105</f>
        <v>15.257</v>
      </c>
      <c r="E25" s="53">
        <f>+'[4]Población Bogotá'!M1105</f>
        <v>19.53</v>
      </c>
      <c r="F25" s="53">
        <f>+'[4]Población Bogotá'!N1105</f>
        <v>18.929000000000002</v>
      </c>
      <c r="G25" s="54">
        <f>+'[4]Población Bogotá'!O1105</f>
        <v>18.078333333333333</v>
      </c>
      <c r="H25" s="28">
        <f t="shared" si="4"/>
        <v>-4.4939862996812741</v>
      </c>
      <c r="I25" s="27">
        <f t="shared" si="5"/>
        <v>-3.0773169482846807</v>
      </c>
      <c r="J25" s="28">
        <f t="shared" si="6"/>
        <v>1.0372311178897744</v>
      </c>
      <c r="K25" s="27">
        <f t="shared" si="7"/>
        <v>1.1171598443329918</v>
      </c>
      <c r="L25" s="18"/>
    </row>
    <row r="26" spans="1:14">
      <c r="A26" s="16"/>
      <c r="B26" s="11" t="str">
        <f>+'[4]Población Bogotá'!J1106</f>
        <v>Montería</v>
      </c>
      <c r="C26" s="53">
        <f>+'[4]Población Bogotá'!K1106</f>
        <v>16.537666666666667</v>
      </c>
      <c r="D26" s="53">
        <f>+'[4]Población Bogotá'!L1106</f>
        <v>18.056000000000001</v>
      </c>
      <c r="E26" s="53">
        <f>+'[4]Población Bogotá'!M1106</f>
        <v>15.127333333333333</v>
      </c>
      <c r="F26" s="53">
        <f>+'[4]Población Bogotá'!N1106</f>
        <v>15.812333333333333</v>
      </c>
      <c r="G26" s="54">
        <f>+'[4]Población Bogotá'!O1106</f>
        <v>14.701666666666666</v>
      </c>
      <c r="H26" s="28">
        <f t="shared" si="4"/>
        <v>-7.0240529544448478</v>
      </c>
      <c r="I26" s="27">
        <f t="shared" si="5"/>
        <v>4.5282270503723909</v>
      </c>
      <c r="J26" s="28">
        <f t="shared" si="6"/>
        <v>0.84349734404957133</v>
      </c>
      <c r="K26" s="27">
        <f t="shared" si="7"/>
        <v>0.93321907365460621</v>
      </c>
      <c r="L26" s="18"/>
    </row>
    <row r="27" spans="1:14">
      <c r="A27" s="16"/>
      <c r="B27" s="11" t="str">
        <f>+'[4]Población Bogotá'!J1107</f>
        <v>Manizales</v>
      </c>
      <c r="C27" s="53">
        <f>+'[4]Población Bogotá'!K1107</f>
        <v>13.532666666666666</v>
      </c>
      <c r="D27" s="53">
        <f>+'[4]Población Bogotá'!L1107</f>
        <v>16.109333333333336</v>
      </c>
      <c r="E27" s="53">
        <f>+'[4]Población Bogotá'!M1107</f>
        <v>15.210333333333333</v>
      </c>
      <c r="F27" s="53">
        <f>+'[4]Población Bogotá'!N1107</f>
        <v>15.473666666666666</v>
      </c>
      <c r="G27" s="54">
        <f>+'[4]Población Bogotá'!O1107</f>
        <v>14.044000000000002</v>
      </c>
      <c r="H27" s="28">
        <f t="shared" si="4"/>
        <v>-9.2393528790848833</v>
      </c>
      <c r="I27" s="27">
        <f t="shared" si="5"/>
        <v>1.7312791742455813</v>
      </c>
      <c r="J27" s="28">
        <f t="shared" si="6"/>
        <v>0.805764201326302</v>
      </c>
      <c r="K27" s="27">
        <f t="shared" si="7"/>
        <v>0.91323149900121159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tr">
        <f>+Índice!$B$49</f>
        <v>Fuente: Departamento Administrativo Nacional de Estadística, Gran Encuesta Integrada de Hogares (GEIH) Abril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39" activePane="bottomLeft" state="frozen"/>
      <selection activeCell="G19" sqref="G19"/>
      <selection pane="bottomLeft" activeCell="I17" sqref="I1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69" t="s">
        <v>143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61"/>
      <c r="C8" s="167" t="s">
        <v>172</v>
      </c>
      <c r="D8" s="167"/>
      <c r="E8" s="167"/>
      <c r="F8" s="167"/>
      <c r="G8" s="167"/>
      <c r="H8" s="167"/>
      <c r="I8" s="167"/>
      <c r="J8" s="167"/>
      <c r="K8" s="167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68" t="s">
        <v>1</v>
      </c>
      <c r="D10" s="168"/>
      <c r="E10" s="168"/>
      <c r="F10" s="168"/>
      <c r="G10" s="168"/>
      <c r="H10" s="170" t="s">
        <v>163</v>
      </c>
      <c r="I10" s="170" t="s">
        <v>110</v>
      </c>
      <c r="J10" s="170" t="s">
        <v>164</v>
      </c>
      <c r="K10" s="170" t="s">
        <v>109</v>
      </c>
      <c r="L10" s="18"/>
    </row>
    <row r="11" spans="1:15">
      <c r="A11" s="16"/>
      <c r="B11" s="11"/>
      <c r="C11" s="156">
        <f>+'Población total'!C11</f>
        <v>2008</v>
      </c>
      <c r="D11" s="156">
        <f>+'Población total'!D11</f>
        <v>2009</v>
      </c>
      <c r="E11" s="156">
        <f>+'Población total'!E11</f>
        <v>2010</v>
      </c>
      <c r="F11" s="156">
        <f>+'Población total'!F11</f>
        <v>2011</v>
      </c>
      <c r="G11" s="156">
        <f>+'Población total'!G11</f>
        <v>2012</v>
      </c>
      <c r="H11" s="170"/>
      <c r="I11" s="170"/>
      <c r="J11" s="170"/>
      <c r="K11" s="170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tr">
        <f>+'[4]Población Bogotá'!J1126</f>
        <v>Colombia</v>
      </c>
      <c r="C13" s="26">
        <f>+'[4]Población Bogotá'!K1126</f>
        <v>222.70566666666664</v>
      </c>
      <c r="D13" s="26">
        <f>+'[4]Población Bogotá'!L1126</f>
        <v>215.60733333333334</v>
      </c>
      <c r="E13" s="26">
        <f>+'[4]Población Bogotá'!M1126</f>
        <v>237.07066666666665</v>
      </c>
      <c r="F13" s="26">
        <f>+'[4]Población Bogotá'!N1126</f>
        <v>239.62533333333332</v>
      </c>
      <c r="G13" s="26">
        <f>+'[4]Población Bogotá'!O1126</f>
        <v>282.1223333333333</v>
      </c>
      <c r="H13" s="28">
        <f t="shared" ref="H13:H16" si="0">IF(OR(OR(G13=0,F13=0),G13=""),"",(G13/F13-1)*100)</f>
        <v>17.734769278707319</v>
      </c>
      <c r="I13" s="27">
        <f>IF(OR(OR(G13=0,F13=0),F13=""),"",(F13/E13-1)*100)</f>
        <v>1.0775971159091791</v>
      </c>
      <c r="J13" s="28">
        <f t="shared" ref="J13:J16" si="1">IF(G13=0,"",G13/$G$13*100)</f>
        <v>100</v>
      </c>
      <c r="K13" s="27">
        <f t="shared" ref="K13:K16" si="2">IF(F13=0,"",F13/$F$13*100)</f>
        <v>100</v>
      </c>
      <c r="L13" s="18"/>
    </row>
    <row r="14" spans="1:15">
      <c r="A14" s="16"/>
      <c r="B14" s="11" t="s">
        <v>3</v>
      </c>
      <c r="C14" s="25">
        <f>C13-SUM(C15:C27)</f>
        <v>38.17199999999994</v>
      </c>
      <c r="D14" s="25">
        <f>D13-SUM(D15:D27)</f>
        <v>40.687666666666672</v>
      </c>
      <c r="E14" s="25">
        <f>E13-SUM(E15:E27)</f>
        <v>42.123333333333335</v>
      </c>
      <c r="F14" s="25">
        <f>F13-SUM(F15:F27)</f>
        <v>49.484333333333325</v>
      </c>
      <c r="G14" s="26">
        <f>G13-SUM(G15:G27)</f>
        <v>60.422999999999973</v>
      </c>
      <c r="H14" s="28">
        <f t="shared" si="0"/>
        <v>22.105312792600994</v>
      </c>
      <c r="I14" s="27">
        <f>IF(OR(OR(G14=0,F14=0),F14=""),"",(F14/E14-1)*100)</f>
        <v>17.47487536598873</v>
      </c>
      <c r="J14" s="28">
        <f t="shared" si="1"/>
        <v>21.417304786221571</v>
      </c>
      <c r="K14" s="27">
        <f t="shared" si="2"/>
        <v>20.650710275485618</v>
      </c>
      <c r="L14" s="18"/>
    </row>
    <row r="15" spans="1:15">
      <c r="A15" s="16"/>
      <c r="B15" s="12" t="str">
        <f>+'[4]Población Bogotá'!J1127</f>
        <v>Bogotá</v>
      </c>
      <c r="C15" s="99">
        <f>+'[4]Población Bogotá'!K1127</f>
        <v>93.15666666666668</v>
      </c>
      <c r="D15" s="99">
        <f>+'[4]Población Bogotá'!L1127</f>
        <v>98.939000000000007</v>
      </c>
      <c r="E15" s="99">
        <f>+'[4]Población Bogotá'!M1127</f>
        <v>110.82099999999998</v>
      </c>
      <c r="F15" s="99">
        <f>+'[4]Población Bogotá'!N1127</f>
        <v>88.350999999999999</v>
      </c>
      <c r="G15" s="99">
        <f>+'[4]Población Bogotá'!O1127</f>
        <v>123.92</v>
      </c>
      <c r="H15" s="48">
        <f t="shared" si="0"/>
        <v>40.258740704689245</v>
      </c>
      <c r="I15" s="34">
        <f t="shared" ref="I15:I16" si="3">IF(OR(OR(G15=0,F15=0),F15=""),"",(F15/E15-1)*100)</f>
        <v>-20.275940480594823</v>
      </c>
      <c r="J15" s="48">
        <f t="shared" si="1"/>
        <v>43.924207820011887</v>
      </c>
      <c r="K15" s="34">
        <f t="shared" si="2"/>
        <v>36.87047557575994</v>
      </c>
      <c r="L15" s="18"/>
      <c r="N15" s="23" t="s">
        <v>2</v>
      </c>
      <c r="O15" s="32">
        <f>J15</f>
        <v>43.924207820011887</v>
      </c>
    </row>
    <row r="16" spans="1:15">
      <c r="A16" s="16"/>
      <c r="B16" s="11" t="str">
        <f>+'[4]Población Bogotá'!J1128</f>
        <v>Medellín</v>
      </c>
      <c r="C16" s="53">
        <f>+'[4]Población Bogotá'!K1128</f>
        <v>31.938000000000002</v>
      </c>
      <c r="D16" s="53">
        <f>+'[4]Población Bogotá'!L1128</f>
        <v>21.039000000000001</v>
      </c>
      <c r="E16" s="53">
        <f>+'[4]Población Bogotá'!M1128</f>
        <v>26.894333333333332</v>
      </c>
      <c r="F16" s="53">
        <f>+'[4]Población Bogotá'!N1128</f>
        <v>39.569333333333333</v>
      </c>
      <c r="G16" s="54">
        <f>+'[4]Población Bogotá'!O1128</f>
        <v>30.778999999999996</v>
      </c>
      <c r="H16" s="28">
        <f t="shared" si="0"/>
        <v>-22.215014994777103</v>
      </c>
      <c r="I16" s="27">
        <f t="shared" si="3"/>
        <v>47.128887126160414</v>
      </c>
      <c r="J16" s="28">
        <f t="shared" si="1"/>
        <v>10.909806266076064</v>
      </c>
      <c r="K16" s="27">
        <f t="shared" si="2"/>
        <v>16.513000851329021</v>
      </c>
      <c r="L16" s="18"/>
      <c r="N16" s="23" t="s">
        <v>12</v>
      </c>
      <c r="O16" s="32">
        <f>100-O15</f>
        <v>56.075792179988113</v>
      </c>
    </row>
    <row r="17" spans="1:14">
      <c r="A17" s="16"/>
      <c r="B17" s="11" t="str">
        <f>+'[4]Población Bogotá'!J1129</f>
        <v>Cali</v>
      </c>
      <c r="C17" s="53">
        <f>+'[4]Población Bogotá'!K1129</f>
        <v>17.713999999999999</v>
      </c>
      <c r="D17" s="53">
        <f>+'[4]Población Bogotá'!L1129</f>
        <v>16.042333333333335</v>
      </c>
      <c r="E17" s="53">
        <f>+'[4]Población Bogotá'!M1129</f>
        <v>18.15133333333333</v>
      </c>
      <c r="F17" s="53">
        <f>+'[4]Población Bogotá'!N1129</f>
        <v>23.340666666666664</v>
      </c>
      <c r="G17" s="54">
        <f>+'[4]Población Bogotá'!O1129</f>
        <v>20.56</v>
      </c>
      <c r="H17" s="28">
        <f t="shared" ref="H17:H27" si="4">IF(OR(OR(G17=0,F17=0),G17=""),"",(G17/F17-1)*100)</f>
        <v>-11.913398646139782</v>
      </c>
      <c r="I17" s="27">
        <f t="shared" ref="I17:I27" si="5">IF(OR(OR(G17=0,F17=0),F17=""),"",(F17/E17-1)*100)</f>
        <v>28.589268006023438</v>
      </c>
      <c r="J17" s="28">
        <f t="shared" ref="J17:J27" si="6">IF(G17=0,"",G17/$G$13*100)</f>
        <v>7.2876187280458717</v>
      </c>
      <c r="K17" s="27">
        <f t="shared" ref="K17:K27" si="7">IF(F17=0,"",F17/$F$13*100)</f>
        <v>9.7404837551956103</v>
      </c>
      <c r="L17" s="18"/>
    </row>
    <row r="18" spans="1:14">
      <c r="A18" s="16"/>
      <c r="B18" s="11" t="str">
        <f>+'[4]Población Bogotá'!J1130</f>
        <v>Barranquilla</v>
      </c>
      <c r="C18" s="53">
        <f>+'[4]Población Bogotá'!K1130</f>
        <v>13.512666666666666</v>
      </c>
      <c r="D18" s="53">
        <f>+'[4]Población Bogotá'!L1130</f>
        <v>10.799666666666667</v>
      </c>
      <c r="E18" s="53">
        <f>+'[4]Población Bogotá'!M1130</f>
        <v>9.9986666666666668</v>
      </c>
      <c r="F18" s="53">
        <f>+'[4]Población Bogotá'!N1130</f>
        <v>10.433666666666667</v>
      </c>
      <c r="G18" s="54">
        <f>+'[4]Población Bogotá'!O1130</f>
        <v>11.400333333333331</v>
      </c>
      <c r="H18" s="28">
        <f t="shared" si="4"/>
        <v>9.2648797163029641</v>
      </c>
      <c r="I18" s="27">
        <f t="shared" si="5"/>
        <v>4.3505800773436576</v>
      </c>
      <c r="J18" s="28">
        <f t="shared" si="6"/>
        <v>4.0409184195508558</v>
      </c>
      <c r="K18" s="27">
        <f t="shared" si="7"/>
        <v>4.3541584362254415</v>
      </c>
      <c r="L18" s="18"/>
    </row>
    <row r="19" spans="1:14">
      <c r="A19" s="16"/>
      <c r="B19" s="11" t="str">
        <f>+'[4]Población Bogotá'!J1131</f>
        <v>Bucaramanga</v>
      </c>
      <c r="C19" s="53">
        <f>+'[4]Población Bogotá'!K1131</f>
        <v>6.1416666666666666</v>
      </c>
      <c r="D19" s="53">
        <f>+'[4]Población Bogotá'!L1131</f>
        <v>9.1613333333333333</v>
      </c>
      <c r="E19" s="53">
        <f>+'[4]Población Bogotá'!M1131</f>
        <v>8.27</v>
      </c>
      <c r="F19" s="53">
        <f>+'[4]Población Bogotá'!N1131</f>
        <v>9.3543333333333347</v>
      </c>
      <c r="G19" s="54">
        <f>+'[4]Población Bogotá'!O1131</f>
        <v>7.5586666666666673</v>
      </c>
      <c r="H19" s="28">
        <f t="shared" si="4"/>
        <v>-19.19609450165699</v>
      </c>
      <c r="I19" s="27">
        <f t="shared" si="5"/>
        <v>13.111648528819053</v>
      </c>
      <c r="J19" s="28">
        <f t="shared" si="6"/>
        <v>2.6792159902264627</v>
      </c>
      <c r="K19" s="27">
        <f t="shared" si="7"/>
        <v>3.9037330499279439</v>
      </c>
      <c r="L19" s="18"/>
    </row>
    <row r="20" spans="1:14">
      <c r="A20" s="16"/>
      <c r="B20" s="11" t="str">
        <f>+'[4]Población Bogotá'!J1132</f>
        <v>Cúcuta</v>
      </c>
      <c r="C20" s="53">
        <f>+'[4]Población Bogotá'!K1132</f>
        <v>3.5256666666666665</v>
      </c>
      <c r="D20" s="53">
        <f>+'[4]Población Bogotá'!L1132</f>
        <v>4.2480000000000002</v>
      </c>
      <c r="E20" s="53">
        <f>+'[4]Población Bogotá'!M1132</f>
        <v>4.174666666666667</v>
      </c>
      <c r="F20" s="53">
        <f>+'[4]Población Bogotá'!N1132</f>
        <v>3.2056666666666671</v>
      </c>
      <c r="G20" s="54">
        <f>+'[4]Población Bogotá'!O1132</f>
        <v>5.79</v>
      </c>
      <c r="H20" s="28">
        <f t="shared" si="4"/>
        <v>80.617656233752697</v>
      </c>
      <c r="I20" s="27">
        <f t="shared" si="5"/>
        <v>-23.211434046630465</v>
      </c>
      <c r="J20" s="28">
        <f t="shared" si="6"/>
        <v>2.0523011884915174</v>
      </c>
      <c r="K20" s="27">
        <f t="shared" si="7"/>
        <v>1.3377828721504128</v>
      </c>
      <c r="L20" s="18"/>
    </row>
    <row r="21" spans="1:14">
      <c r="A21" s="16"/>
      <c r="B21" s="11" t="str">
        <f>+'[4]Población Bogotá'!J1133</f>
        <v>Ibagué</v>
      </c>
      <c r="C21" s="53">
        <f>+'[4]Población Bogotá'!K1133</f>
        <v>3.295666666666667</v>
      </c>
      <c r="D21" s="53">
        <f>+'[4]Población Bogotá'!L1133</f>
        <v>2.8283333333333331</v>
      </c>
      <c r="E21" s="53">
        <f>+'[4]Población Bogotá'!M1133</f>
        <v>2.0493333333333332</v>
      </c>
      <c r="F21" s="53">
        <f>+'[4]Población Bogotá'!N1133</f>
        <v>3.3046666666666664</v>
      </c>
      <c r="G21" s="54">
        <f>+'[4]Población Bogotá'!O1133</f>
        <v>4.0536666666666674</v>
      </c>
      <c r="H21" s="28">
        <f t="shared" si="4"/>
        <v>22.664918297357307</v>
      </c>
      <c r="I21" s="27">
        <f t="shared" si="5"/>
        <v>61.255692908262851</v>
      </c>
      <c r="J21" s="28">
        <f t="shared" si="6"/>
        <v>1.4368471360532729</v>
      </c>
      <c r="K21" s="27">
        <f t="shared" si="7"/>
        <v>1.3790973686699792</v>
      </c>
      <c r="L21" s="18"/>
    </row>
    <row r="22" spans="1:14">
      <c r="A22" s="16"/>
      <c r="B22" s="11" t="str">
        <f>+'[4]Población Bogotá'!J1134</f>
        <v>Cartagena</v>
      </c>
      <c r="C22" s="53">
        <f>+'[4]Población Bogotá'!K1134</f>
        <v>3.605</v>
      </c>
      <c r="D22" s="53">
        <f>+'[4]Población Bogotá'!L1134</f>
        <v>2.420666666666667</v>
      </c>
      <c r="E22" s="53">
        <f>+'[4]Población Bogotá'!M1134</f>
        <v>2.761333333333333</v>
      </c>
      <c r="F22" s="53">
        <f>+'[4]Población Bogotá'!N1134</f>
        <v>3.4933333333333336</v>
      </c>
      <c r="G22" s="54">
        <f>+'[4]Población Bogotá'!O1134</f>
        <v>3.984</v>
      </c>
      <c r="H22" s="28">
        <f t="shared" si="4"/>
        <v>14.04580152671755</v>
      </c>
      <c r="I22" s="27">
        <f t="shared" si="5"/>
        <v>26.508932882665405</v>
      </c>
      <c r="J22" s="28">
        <f t="shared" si="6"/>
        <v>1.4121533566407953</v>
      </c>
      <c r="K22" s="27">
        <f t="shared" si="7"/>
        <v>1.4578313923402646</v>
      </c>
      <c r="L22" s="18"/>
    </row>
    <row r="23" spans="1:14">
      <c r="A23" s="16"/>
      <c r="B23" s="11" t="str">
        <f>+'[4]Población Bogotá'!J1135</f>
        <v>Pereira</v>
      </c>
      <c r="C23" s="53">
        <f>+'[4]Población Bogotá'!K1135</f>
        <v>2.9606666666666666</v>
      </c>
      <c r="D23" s="53">
        <f>+'[4]Población Bogotá'!L1135</f>
        <v>3.0666666666666664</v>
      </c>
      <c r="E23" s="53">
        <f>+'[4]Población Bogotá'!M1135</f>
        <v>3.2176666666666667</v>
      </c>
      <c r="F23" s="53">
        <f>+'[4]Población Bogotá'!N1135</f>
        <v>2.9746666666666663</v>
      </c>
      <c r="G23" s="54">
        <f>+'[4]Población Bogotá'!O1135</f>
        <v>3.6796666666666664</v>
      </c>
      <c r="H23" s="28">
        <f t="shared" si="4"/>
        <v>23.700134468848045</v>
      </c>
      <c r="I23" s="27">
        <f t="shared" si="5"/>
        <v>-7.5520563555371512</v>
      </c>
      <c r="J23" s="28">
        <f t="shared" si="6"/>
        <v>1.3042805307862901</v>
      </c>
      <c r="K23" s="27">
        <f t="shared" si="7"/>
        <v>1.2413823802714237</v>
      </c>
      <c r="L23" s="18"/>
    </row>
    <row r="24" spans="1:14">
      <c r="A24" s="16"/>
      <c r="B24" s="11" t="str">
        <f>+'[4]Población Bogotá'!J1136</f>
        <v>Manizales</v>
      </c>
      <c r="C24" s="53">
        <f>+'[4]Población Bogotá'!K1136</f>
        <v>2.3740000000000001</v>
      </c>
      <c r="D24" s="53">
        <f>+'[4]Población Bogotá'!L1136</f>
        <v>2.6383333333333332</v>
      </c>
      <c r="E24" s="53">
        <f>+'[4]Población Bogotá'!M1136</f>
        <v>2.6460000000000004</v>
      </c>
      <c r="F24" s="53">
        <f>+'[4]Población Bogotá'!N1136</f>
        <v>1.827</v>
      </c>
      <c r="G24" s="54">
        <f>+'[4]Población Bogotá'!O1136</f>
        <v>3.4979999999999998</v>
      </c>
      <c r="H24" s="28">
        <f t="shared" si="4"/>
        <v>91.461412151067307</v>
      </c>
      <c r="I24" s="27">
        <f t="shared" si="5"/>
        <v>-30.952380952380963</v>
      </c>
      <c r="J24" s="28">
        <f t="shared" si="6"/>
        <v>1.2398876610264815</v>
      </c>
      <c r="K24" s="27">
        <f t="shared" si="7"/>
        <v>0.76244025395200288</v>
      </c>
      <c r="L24" s="18"/>
    </row>
    <row r="25" spans="1:14">
      <c r="A25" s="16"/>
      <c r="B25" s="11" t="str">
        <f>+'[4]Población Bogotá'!J1137</f>
        <v>Villavicencio</v>
      </c>
      <c r="C25" s="53">
        <f>+'[4]Población Bogotá'!K1137</f>
        <v>2.5783333333333336</v>
      </c>
      <c r="D25" s="53">
        <f>+'[4]Población Bogotá'!L1137</f>
        <v>0.95533333333333337</v>
      </c>
      <c r="E25" s="53">
        <f>+'[4]Población Bogotá'!M1137</f>
        <v>2.2490000000000001</v>
      </c>
      <c r="F25" s="53">
        <f>+'[4]Población Bogotá'!N1137</f>
        <v>1.7073333333333334</v>
      </c>
      <c r="G25" s="54">
        <f>+'[4]Población Bogotá'!O1137</f>
        <v>2.2943333333333333</v>
      </c>
      <c r="H25" s="28">
        <f t="shared" si="4"/>
        <v>34.381101132370162</v>
      </c>
      <c r="I25" s="27">
        <f t="shared" si="5"/>
        <v>-24.084778420038532</v>
      </c>
      <c r="J25" s="28">
        <f t="shared" si="6"/>
        <v>0.81324059184727204</v>
      </c>
      <c r="K25" s="27">
        <f t="shared" si="7"/>
        <v>0.71250118240141558</v>
      </c>
      <c r="L25" s="18"/>
    </row>
    <row r="26" spans="1:14">
      <c r="A26" s="16"/>
      <c r="B26" s="11" t="str">
        <f>+'[4]Población Bogotá'!J1138</f>
        <v>Montería</v>
      </c>
      <c r="C26" s="53">
        <f>+'[4]Población Bogotá'!K1138</f>
        <v>1.8423333333333334</v>
      </c>
      <c r="D26" s="53">
        <f>+'[4]Población Bogotá'!L1138</f>
        <v>1.0766666666666667</v>
      </c>
      <c r="E26" s="53">
        <f>+'[4]Población Bogotá'!M1138</f>
        <v>1.3820000000000003</v>
      </c>
      <c r="F26" s="53">
        <f>+'[4]Población Bogotá'!N1138</f>
        <v>1.3860000000000001</v>
      </c>
      <c r="G26" s="54">
        <f>+'[4]Población Bogotá'!O1138</f>
        <v>2.1453333333333333</v>
      </c>
      <c r="H26" s="28">
        <f t="shared" si="4"/>
        <v>54.785954785954758</v>
      </c>
      <c r="I26" s="27">
        <f t="shared" si="5"/>
        <v>0.28943560057885787</v>
      </c>
      <c r="J26" s="28">
        <f t="shared" si="6"/>
        <v>0.76042662343876843</v>
      </c>
      <c r="K26" s="27">
        <f t="shared" si="7"/>
        <v>0.57840295127393326</v>
      </c>
      <c r="L26" s="18"/>
    </row>
    <row r="27" spans="1:14">
      <c r="A27" s="16"/>
      <c r="B27" s="11" t="str">
        <f>+'[4]Población Bogotá'!J1139</f>
        <v>Pasto</v>
      </c>
      <c r="C27" s="53">
        <f>+'[4]Población Bogotá'!K1139</f>
        <v>1.889</v>
      </c>
      <c r="D27" s="53">
        <f>+'[4]Población Bogotá'!L1139</f>
        <v>1.7043333333333333</v>
      </c>
      <c r="E27" s="53">
        <f>+'[4]Población Bogotá'!M1139</f>
        <v>2.3320000000000003</v>
      </c>
      <c r="F27" s="53">
        <f>+'[4]Población Bogotá'!N1139</f>
        <v>1.1933333333333334</v>
      </c>
      <c r="G27" s="54">
        <f>+'[4]Población Bogotá'!O1139</f>
        <v>2.0363333333333333</v>
      </c>
      <c r="H27" s="28">
        <f t="shared" si="4"/>
        <v>70.642458100558642</v>
      </c>
      <c r="I27" s="27">
        <f t="shared" si="5"/>
        <v>-48.827901658090347</v>
      </c>
      <c r="J27" s="28">
        <f t="shared" si="6"/>
        <v>0.72179090158288317</v>
      </c>
      <c r="K27" s="27">
        <f t="shared" si="7"/>
        <v>0.49799965501699883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tr">
        <f>+Índice!$B$49</f>
        <v>Fuente: Departamento Administrativo Nacional de Estadística, Gran Encuesta Integrada de Hogares (GEIH) Abril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30" activePane="bottomLeft" state="frozen"/>
      <selection activeCell="G19" sqref="G19"/>
      <selection pane="bottomLeft" activeCell="I16" sqref="I1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69" t="s">
        <v>144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61"/>
      <c r="C8" s="167" t="s">
        <v>172</v>
      </c>
      <c r="D8" s="167"/>
      <c r="E8" s="167"/>
      <c r="F8" s="167"/>
      <c r="G8" s="167"/>
      <c r="H8" s="167"/>
      <c r="I8" s="167"/>
      <c r="J8" s="167"/>
      <c r="K8" s="167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68" t="s">
        <v>1</v>
      </c>
      <c r="D10" s="168"/>
      <c r="E10" s="168"/>
      <c r="F10" s="168"/>
      <c r="G10" s="168"/>
      <c r="H10" s="170" t="s">
        <v>163</v>
      </c>
      <c r="I10" s="170" t="s">
        <v>110</v>
      </c>
      <c r="J10" s="170" t="s">
        <v>164</v>
      </c>
      <c r="K10" s="170" t="s">
        <v>109</v>
      </c>
      <c r="L10" s="18"/>
    </row>
    <row r="11" spans="1:15">
      <c r="A11" s="16"/>
      <c r="B11" s="11"/>
      <c r="C11" s="156">
        <f>+'Población total'!C11</f>
        <v>2008</v>
      </c>
      <c r="D11" s="156">
        <f>+'Población total'!D11</f>
        <v>2009</v>
      </c>
      <c r="E11" s="156">
        <f>+'Población total'!E11</f>
        <v>2010</v>
      </c>
      <c r="F11" s="156">
        <f>+'Población total'!F11</f>
        <v>2011</v>
      </c>
      <c r="G11" s="156">
        <f>+'Población total'!G11</f>
        <v>2012</v>
      </c>
      <c r="H11" s="170"/>
      <c r="I11" s="170"/>
      <c r="J11" s="170"/>
      <c r="K11" s="170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tr">
        <f>+'[4]Población Bogotá'!J1158</f>
        <v>Colombia</v>
      </c>
      <c r="C13" s="26">
        <f>+'[4]Población Bogotá'!K1158</f>
        <v>1089.761</v>
      </c>
      <c r="D13" s="26">
        <f>+'[4]Población Bogotá'!L1158</f>
        <v>1170.9693333333335</v>
      </c>
      <c r="E13" s="26">
        <f>+'[4]Población Bogotá'!M1158</f>
        <v>1206.4233333333332</v>
      </c>
      <c r="F13" s="26">
        <f>+'[4]Población Bogotá'!N1158</f>
        <v>1230.3816666666669</v>
      </c>
      <c r="G13" s="26">
        <f>+'[4]Población Bogotá'!O1158</f>
        <v>1248.0340000000001</v>
      </c>
      <c r="H13" s="28">
        <f t="shared" ref="H13:H14" si="0">IF(OR(OR(G13=0,F13=0),G13=""),"",(G13/F13-1)*100)</f>
        <v>1.4347038656026712</v>
      </c>
      <c r="I13" s="27">
        <f>IF(OR(OR(G13=0,F13=0),F13=""),"",(F13/E13-1)*100)</f>
        <v>1.9858977086539831</v>
      </c>
      <c r="J13" s="28">
        <f t="shared" ref="J13:J15" si="1">IF(G13=0,"",G13/$G$13*100)</f>
        <v>100</v>
      </c>
      <c r="K13" s="27">
        <f t="shared" ref="K13:K15" si="2">IF(F13=0,"",F13/$F$13*100)</f>
        <v>100</v>
      </c>
      <c r="L13" s="18"/>
    </row>
    <row r="14" spans="1:15">
      <c r="A14" s="16"/>
      <c r="B14" s="11" t="s">
        <v>3</v>
      </c>
      <c r="C14" s="25">
        <f>C13-SUM(C15:C27)</f>
        <v>246.25566666666657</v>
      </c>
      <c r="D14" s="25">
        <f>D13-SUM(D15:D27)</f>
        <v>271.76766666666663</v>
      </c>
      <c r="E14" s="25">
        <f>E13-SUM(E15:E27)</f>
        <v>283.67333333333329</v>
      </c>
      <c r="F14" s="25">
        <f>F13-SUM(F15:F27)</f>
        <v>305.4053333333336</v>
      </c>
      <c r="G14" s="26">
        <f>G13-SUM(G15:G27)</f>
        <v>304.39700000000005</v>
      </c>
      <c r="H14" s="28">
        <f t="shared" si="0"/>
        <v>-0.33016231980238508</v>
      </c>
      <c r="I14" s="27">
        <f>IF(OR(OR(G14=0,F14=0),F14=""),"",(F14/E14-1)*100)</f>
        <v>7.6609245376138002</v>
      </c>
      <c r="J14" s="28">
        <f t="shared" si="1"/>
        <v>24.390120781965877</v>
      </c>
      <c r="K14" s="27">
        <f t="shared" si="2"/>
        <v>24.821999677606829</v>
      </c>
      <c r="L14" s="18"/>
    </row>
    <row r="15" spans="1:15">
      <c r="A15" s="16"/>
      <c r="B15" s="12" t="str">
        <f>+'[4]Población Bogotá'!J1159</f>
        <v>Bogotá</v>
      </c>
      <c r="C15" s="99">
        <f>+'[4]Población Bogotá'!K1159</f>
        <v>423.40533333333332</v>
      </c>
      <c r="D15" s="99">
        <f>+'[4]Población Bogotá'!L1159</f>
        <v>436.73</v>
      </c>
      <c r="E15" s="99">
        <f>+'[4]Población Bogotá'!M1159</f>
        <v>449.94166666666661</v>
      </c>
      <c r="F15" s="99">
        <f>+'[4]Población Bogotá'!N1159</f>
        <v>468.54333333333335</v>
      </c>
      <c r="G15" s="99">
        <f>+'[4]Población Bogotá'!O1159</f>
        <v>444.42333333333335</v>
      </c>
      <c r="H15" s="48">
        <v>439.51066666666662</v>
      </c>
      <c r="I15" s="34">
        <f t="shared" ref="I15:I16" si="3">IF(OR(OR(G15=0,F15=0),F15=""),"",(F15/E15-1)*100)</f>
        <v>4.1342396236549339</v>
      </c>
      <c r="J15" s="48">
        <f t="shared" si="1"/>
        <v>35.609873876299311</v>
      </c>
      <c r="K15" s="34">
        <f t="shared" si="2"/>
        <v>38.081137424837003</v>
      </c>
      <c r="L15" s="18"/>
      <c r="N15" s="23" t="s">
        <v>2</v>
      </c>
      <c r="O15" s="32">
        <f>J15</f>
        <v>35.609873876299311</v>
      </c>
    </row>
    <row r="16" spans="1:15">
      <c r="A16" s="16"/>
      <c r="B16" s="11" t="str">
        <f>+'[4]Población Bogotá'!J1160</f>
        <v>Medellín</v>
      </c>
      <c r="C16" s="53">
        <f>+'[4]Población Bogotá'!K1160</f>
        <v>149.75366666666665</v>
      </c>
      <c r="D16" s="53">
        <f>+'[4]Población Bogotá'!L1160</f>
        <v>154.703</v>
      </c>
      <c r="E16" s="53">
        <f>+'[4]Población Bogotá'!M1160</f>
        <v>162.77000000000001</v>
      </c>
      <c r="F16" s="53">
        <f>+'[4]Población Bogotá'!N1160</f>
        <v>144.13233333333335</v>
      </c>
      <c r="G16" s="54">
        <f>+'[4]Población Bogotá'!O1160</f>
        <v>153.10633333333331</v>
      </c>
      <c r="H16" s="28">
        <f t="shared" ref="H16" si="4">IF(OR(OR(G16=0,F16=0),G16=""),"",(G16/F16-1)*100)</f>
        <v>6.2262226611192739</v>
      </c>
      <c r="I16" s="27">
        <f t="shared" si="3"/>
        <v>-11.450308205852833</v>
      </c>
      <c r="J16" s="28">
        <f t="shared" ref="J16" si="5">IF(G16=0,"",G16/$G$13*100)</f>
        <v>12.267801464810518</v>
      </c>
      <c r="K16" s="27">
        <f t="shared" ref="K16" si="6">IF(F16=0,"",F16/$F$13*100)</f>
        <v>11.71444091196634</v>
      </c>
      <c r="L16" s="18"/>
      <c r="N16" s="23" t="s">
        <v>12</v>
      </c>
      <c r="O16" s="32">
        <f>100-O15</f>
        <v>64.390126123700696</v>
      </c>
    </row>
    <row r="17" spans="1:14">
      <c r="A17" s="16"/>
      <c r="B17" s="11" t="str">
        <f>+'[4]Población Bogotá'!J1161</f>
        <v>Cali</v>
      </c>
      <c r="C17" s="53">
        <f>+'[4]Población Bogotá'!K1161</f>
        <v>93.309666666666658</v>
      </c>
      <c r="D17" s="53">
        <f>+'[4]Población Bogotá'!L1161</f>
        <v>99.947666666666677</v>
      </c>
      <c r="E17" s="53">
        <f>+'[4]Población Bogotá'!M1161</f>
        <v>100.185</v>
      </c>
      <c r="F17" s="53">
        <f>+'[4]Población Bogotá'!N1161</f>
        <v>88.477666666666664</v>
      </c>
      <c r="G17" s="54">
        <f>+'[4]Población Bogotá'!O1161</f>
        <v>99.006999999999991</v>
      </c>
      <c r="H17" s="28">
        <f t="shared" ref="H17:H27" si="7">IF(OR(OR(G17=0,F17=0),G17=""),"",(G17/F17-1)*100)</f>
        <v>11.900554942301822</v>
      </c>
      <c r="I17" s="27">
        <f t="shared" ref="I17:I27" si="8">IF(OR(OR(G17=0,F17=0),F17=""),"",(F17/E17-1)*100)</f>
        <v>-11.685714761025444</v>
      </c>
      <c r="J17" s="28">
        <f t="shared" ref="J17:J27" si="9">IF(G17=0,"",G17/$G$13*100)</f>
        <v>7.9330370807205561</v>
      </c>
      <c r="K17" s="27">
        <f t="shared" ref="K17:K27" si="10">IF(F17=0,"",F17/$F$13*100)</f>
        <v>7.1910748561760638</v>
      </c>
      <c r="L17" s="18"/>
    </row>
    <row r="18" spans="1:14">
      <c r="A18" s="16"/>
      <c r="B18" s="11" t="str">
        <f>+'[4]Población Bogotá'!J1162</f>
        <v>Barranquilla</v>
      </c>
      <c r="C18" s="53">
        <f>+'[4]Población Bogotá'!K1162</f>
        <v>38.189333333333337</v>
      </c>
      <c r="D18" s="53">
        <f>+'[4]Población Bogotá'!L1162</f>
        <v>46.663666666666671</v>
      </c>
      <c r="E18" s="53">
        <f>+'[4]Población Bogotá'!M1162</f>
        <v>53.822666666666663</v>
      </c>
      <c r="F18" s="53">
        <f>+'[4]Población Bogotá'!N1162</f>
        <v>54.295000000000002</v>
      </c>
      <c r="G18" s="54">
        <f>+'[4]Población Bogotá'!O1162</f>
        <v>59.078666666666663</v>
      </c>
      <c r="H18" s="28">
        <f t="shared" si="7"/>
        <v>8.8105104828559924</v>
      </c>
      <c r="I18" s="27">
        <f t="shared" si="8"/>
        <v>0.87757326529096513</v>
      </c>
      <c r="J18" s="28">
        <f t="shared" si="9"/>
        <v>4.7337385573363111</v>
      </c>
      <c r="K18" s="27">
        <f t="shared" si="10"/>
        <v>4.4128583407045774</v>
      </c>
      <c r="L18" s="18"/>
    </row>
    <row r="19" spans="1:14">
      <c r="A19" s="16"/>
      <c r="B19" s="11" t="str">
        <f>+'[4]Población Bogotá'!J1163</f>
        <v>Bucaramanga</v>
      </c>
      <c r="C19" s="53">
        <f>+'[4]Población Bogotá'!K1163</f>
        <v>33.958999999999996</v>
      </c>
      <c r="D19" s="53">
        <f>+'[4]Población Bogotá'!L1163</f>
        <v>47.141666666666673</v>
      </c>
      <c r="E19" s="53">
        <f>+'[4]Población Bogotá'!M1163</f>
        <v>37.986666666666672</v>
      </c>
      <c r="F19" s="53">
        <f>+'[4]Población Bogotá'!N1163</f>
        <v>46.119333333333337</v>
      </c>
      <c r="G19" s="54">
        <f>+'[4]Población Bogotá'!O1163</f>
        <v>47.543333333333329</v>
      </c>
      <c r="H19" s="28">
        <f t="shared" si="7"/>
        <v>3.0876422035588602</v>
      </c>
      <c r="I19" s="27">
        <f t="shared" si="8"/>
        <v>21.409266409266394</v>
      </c>
      <c r="J19" s="28">
        <f t="shared" si="9"/>
        <v>3.8094581824960958</v>
      </c>
      <c r="K19" s="27">
        <f t="shared" si="10"/>
        <v>3.7483761813746139</v>
      </c>
      <c r="L19" s="18"/>
    </row>
    <row r="20" spans="1:14">
      <c r="A20" s="16"/>
      <c r="B20" s="11" t="str">
        <f>+'[4]Población Bogotá'!J1164</f>
        <v>Cartagena</v>
      </c>
      <c r="C20" s="53">
        <f>+'[4]Población Bogotá'!K1164</f>
        <v>21.641999999999999</v>
      </c>
      <c r="D20" s="53">
        <f>+'[4]Población Bogotá'!L1164</f>
        <v>22.970333333333333</v>
      </c>
      <c r="E20" s="53">
        <f>+'[4]Población Bogotá'!M1164</f>
        <v>24.059666666666669</v>
      </c>
      <c r="F20" s="53">
        <f>+'[4]Población Bogotá'!N1164</f>
        <v>22.698333333333334</v>
      </c>
      <c r="G20" s="54">
        <f>+'[4]Población Bogotá'!O1164</f>
        <v>28.604333333333333</v>
      </c>
      <c r="H20" s="28">
        <f t="shared" si="7"/>
        <v>26.01953153682355</v>
      </c>
      <c r="I20" s="27">
        <f t="shared" si="8"/>
        <v>-5.6581554191662438</v>
      </c>
      <c r="J20" s="28">
        <f t="shared" si="9"/>
        <v>2.2919514479039296</v>
      </c>
      <c r="K20" s="27">
        <f t="shared" si="10"/>
        <v>1.8448205096250618</v>
      </c>
      <c r="L20" s="18"/>
    </row>
    <row r="21" spans="1:14">
      <c r="A21" s="16"/>
      <c r="B21" s="11" t="str">
        <f>+'[4]Población Bogotá'!J1165</f>
        <v>Pereira</v>
      </c>
      <c r="C21" s="53">
        <f>+'[4]Población Bogotá'!K1165</f>
        <v>16.703666666666667</v>
      </c>
      <c r="D21" s="53">
        <f>+'[4]Población Bogotá'!L1165</f>
        <v>22.180999999999997</v>
      </c>
      <c r="E21" s="53">
        <f>+'[4]Población Bogotá'!M1165</f>
        <v>22.9</v>
      </c>
      <c r="F21" s="53">
        <f>+'[4]Población Bogotá'!N1165</f>
        <v>21.051333333333336</v>
      </c>
      <c r="G21" s="54">
        <f>+'[4]Población Bogotá'!O1165</f>
        <v>27.695</v>
      </c>
      <c r="H21" s="28">
        <f t="shared" si="7"/>
        <v>31.559362827374351</v>
      </c>
      <c r="I21" s="27">
        <f t="shared" si="8"/>
        <v>-8.0727802037845571</v>
      </c>
      <c r="J21" s="28">
        <f t="shared" si="9"/>
        <v>2.2190901850430356</v>
      </c>
      <c r="K21" s="27">
        <f t="shared" si="10"/>
        <v>1.7109596073847002</v>
      </c>
      <c r="L21" s="18"/>
    </row>
    <row r="22" spans="1:14">
      <c r="A22" s="16"/>
      <c r="B22" s="11" t="str">
        <f>+'[4]Población Bogotá'!J1166</f>
        <v>Cúcuta</v>
      </c>
      <c r="C22" s="53">
        <f>+'[4]Población Bogotá'!K1166</f>
        <v>15.871</v>
      </c>
      <c r="D22" s="53">
        <f>+'[4]Población Bogotá'!L1166</f>
        <v>14.991333333333332</v>
      </c>
      <c r="E22" s="53">
        <f>+'[4]Población Bogotá'!M1166</f>
        <v>14.468333333333334</v>
      </c>
      <c r="F22" s="53">
        <f>+'[4]Población Bogotá'!N1166</f>
        <v>18.097333333333331</v>
      </c>
      <c r="G22" s="54">
        <f>+'[4]Población Bogotá'!O1166</f>
        <v>18.730666666666664</v>
      </c>
      <c r="H22" s="28">
        <f t="shared" si="7"/>
        <v>3.4995947837618724</v>
      </c>
      <c r="I22" s="27">
        <f t="shared" si="8"/>
        <v>25.082363782974305</v>
      </c>
      <c r="J22" s="28">
        <f t="shared" si="9"/>
        <v>1.5008138132988895</v>
      </c>
      <c r="K22" s="27">
        <f t="shared" si="10"/>
        <v>1.4708715046415133</v>
      </c>
      <c r="L22" s="18"/>
    </row>
    <row r="23" spans="1:14">
      <c r="A23" s="16"/>
      <c r="B23" s="11" t="str">
        <f>+'[4]Población Bogotá'!J1167</f>
        <v>Ibagué</v>
      </c>
      <c r="C23" s="53">
        <f>+'[4]Población Bogotá'!K1167</f>
        <v>11.863333333333335</v>
      </c>
      <c r="D23" s="53">
        <f>+'[4]Población Bogotá'!L1167</f>
        <v>13.956999999999999</v>
      </c>
      <c r="E23" s="53">
        <f>+'[4]Población Bogotá'!M1167</f>
        <v>14.770666666666665</v>
      </c>
      <c r="F23" s="53">
        <f>+'[4]Población Bogotá'!N1167</f>
        <v>14.668333333333331</v>
      </c>
      <c r="G23" s="54">
        <f>+'[4]Población Bogotá'!O1167</f>
        <v>17.899000000000001</v>
      </c>
      <c r="H23" s="28">
        <f t="shared" si="7"/>
        <v>22.024769912509967</v>
      </c>
      <c r="I23" s="27">
        <f t="shared" si="8"/>
        <v>-0.69281458747066926</v>
      </c>
      <c r="J23" s="28">
        <f t="shared" si="9"/>
        <v>1.4341756714961291</v>
      </c>
      <c r="K23" s="27">
        <f t="shared" si="10"/>
        <v>1.1921774950591209</v>
      </c>
      <c r="L23" s="18"/>
    </row>
    <row r="24" spans="1:14">
      <c r="A24" s="16"/>
      <c r="B24" s="11" t="str">
        <f>+'[4]Población Bogotá'!J1168</f>
        <v>Manizales</v>
      </c>
      <c r="C24" s="53">
        <f>+'[4]Población Bogotá'!K1168</f>
        <v>13.139000000000001</v>
      </c>
      <c r="D24" s="53">
        <f>+'[4]Población Bogotá'!L1168</f>
        <v>12.318333333333333</v>
      </c>
      <c r="E24" s="53">
        <f>+'[4]Población Bogotá'!M1168</f>
        <v>11.242666666666667</v>
      </c>
      <c r="F24" s="53">
        <f>+'[4]Población Bogotá'!N1168</f>
        <v>15.505333333333333</v>
      </c>
      <c r="G24" s="54">
        <f>+'[4]Población Bogotá'!O1168</f>
        <v>15.616</v>
      </c>
      <c r="H24" s="28">
        <f t="shared" si="7"/>
        <v>0.71373290910654585</v>
      </c>
      <c r="I24" s="27">
        <f t="shared" si="8"/>
        <v>37.915085388994306</v>
      </c>
      <c r="J24" s="28">
        <f t="shared" si="9"/>
        <v>1.2512479627958852</v>
      </c>
      <c r="K24" s="27">
        <f t="shared" si="10"/>
        <v>1.2602051666894687</v>
      </c>
      <c r="L24" s="18"/>
    </row>
    <row r="25" spans="1:14">
      <c r="A25" s="16"/>
      <c r="B25" s="11" t="str">
        <f>+'[4]Población Bogotá'!J1169</f>
        <v>Villavicencio</v>
      </c>
      <c r="C25" s="53">
        <f>+'[4]Población Bogotá'!K1169</f>
        <v>11.843999999999999</v>
      </c>
      <c r="D25" s="53">
        <f>+'[4]Población Bogotá'!L1169</f>
        <v>13.043666666666667</v>
      </c>
      <c r="E25" s="53">
        <f>+'[4]Población Bogotá'!M1169</f>
        <v>13.267666666666665</v>
      </c>
      <c r="F25" s="53">
        <f>+'[4]Población Bogotá'!N1169</f>
        <v>13.31</v>
      </c>
      <c r="G25" s="54">
        <f>+'[4]Población Bogotá'!O1169</f>
        <v>14.458333333333334</v>
      </c>
      <c r="H25" s="28">
        <f t="shared" si="7"/>
        <v>8.6275982970197784</v>
      </c>
      <c r="I25" s="27">
        <f t="shared" si="8"/>
        <v>0.31907142677689571</v>
      </c>
      <c r="J25" s="28">
        <f t="shared" si="9"/>
        <v>1.1584887377534052</v>
      </c>
      <c r="K25" s="27">
        <f t="shared" si="10"/>
        <v>1.0817781474312169</v>
      </c>
      <c r="L25" s="18"/>
    </row>
    <row r="26" spans="1:14">
      <c r="A26" s="16"/>
      <c r="B26" s="11" t="str">
        <f>+'[4]Población Bogotá'!J1170</f>
        <v>Pasto</v>
      </c>
      <c r="C26" s="53">
        <f>+'[4]Población Bogotá'!K1170</f>
        <v>7.9030000000000014</v>
      </c>
      <c r="D26" s="53">
        <f>+'[4]Población Bogotá'!L1170</f>
        <v>8.3943333333333339</v>
      </c>
      <c r="E26" s="53">
        <f>+'[4]Población Bogotá'!M1170</f>
        <v>10.628</v>
      </c>
      <c r="F26" s="53">
        <f>+'[4]Población Bogotá'!N1170</f>
        <v>10.198666666666666</v>
      </c>
      <c r="G26" s="54">
        <f>+'[4]Población Bogotá'!O1170</f>
        <v>10.781666666666666</v>
      </c>
      <c r="H26" s="28">
        <f t="shared" si="7"/>
        <v>5.7164335207216643</v>
      </c>
      <c r="I26" s="27">
        <f t="shared" si="8"/>
        <v>-4.0396437084431085</v>
      </c>
      <c r="J26" s="28">
        <f t="shared" si="9"/>
        <v>0.86389206276965735</v>
      </c>
      <c r="K26" s="27">
        <f t="shared" si="10"/>
        <v>0.82890268466830741</v>
      </c>
      <c r="L26" s="18"/>
    </row>
    <row r="27" spans="1:14">
      <c r="A27" s="16"/>
      <c r="B27" s="11" t="str">
        <f>+'[4]Población Bogotá'!J1171</f>
        <v>Montería</v>
      </c>
      <c r="C27" s="53">
        <f>+'[4]Población Bogotá'!K1171</f>
        <v>5.9223333333333334</v>
      </c>
      <c r="D27" s="53">
        <f>+'[4]Población Bogotá'!L1171</f>
        <v>6.1596666666666664</v>
      </c>
      <c r="E27" s="53">
        <f>+'[4]Población Bogotá'!M1171</f>
        <v>6.7069999999999999</v>
      </c>
      <c r="F27" s="53">
        <f>+'[4]Población Bogotá'!N1171</f>
        <v>7.8793333333333324</v>
      </c>
      <c r="G27" s="54">
        <f>+'[4]Población Bogotá'!O1171</f>
        <v>6.6933333333333325</v>
      </c>
      <c r="H27" s="28">
        <f t="shared" si="7"/>
        <v>-15.05203485912514</v>
      </c>
      <c r="I27" s="27">
        <f t="shared" si="8"/>
        <v>17.479250534267663</v>
      </c>
      <c r="J27" s="28">
        <f t="shared" si="9"/>
        <v>0.53631017531039471</v>
      </c>
      <c r="K27" s="27">
        <f t="shared" si="10"/>
        <v>0.64039749183518913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tr">
        <f>+Índice!$B$49</f>
        <v>Fuente: Departamento Administrativo Nacional de Estadística, Gran Encuesta Integrada de Hogares (GEIH) Abril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33" activePane="bottomLeft" state="frozen"/>
      <selection activeCell="G19" sqref="G19"/>
      <selection pane="bottomLeft" activeCell="I16" sqref="I16"/>
    </sheetView>
  </sheetViews>
  <sheetFormatPr baseColWidth="10" defaultRowHeight="15.75"/>
  <cols>
    <col min="1" max="1" width="1.85546875" style="9" customWidth="1"/>
    <col min="2" max="2" width="15.140625" style="9" customWidth="1"/>
    <col min="3" max="7" width="10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1.4257812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69" t="s">
        <v>145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61"/>
      <c r="C8" s="167" t="s">
        <v>172</v>
      </c>
      <c r="D8" s="167"/>
      <c r="E8" s="167"/>
      <c r="F8" s="167"/>
      <c r="G8" s="167"/>
      <c r="H8" s="167"/>
      <c r="I8" s="167"/>
      <c r="J8" s="167"/>
      <c r="K8" s="167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68" t="s">
        <v>1</v>
      </c>
      <c r="D10" s="168"/>
      <c r="E10" s="168"/>
      <c r="F10" s="168"/>
      <c r="G10" s="168"/>
      <c r="H10" s="170" t="s">
        <v>163</v>
      </c>
      <c r="I10" s="170" t="s">
        <v>110</v>
      </c>
      <c r="J10" s="170" t="s">
        <v>164</v>
      </c>
      <c r="K10" s="170" t="s">
        <v>109</v>
      </c>
      <c r="L10" s="18"/>
    </row>
    <row r="11" spans="1:15">
      <c r="A11" s="16"/>
      <c r="B11" s="11"/>
      <c r="C11" s="156">
        <f>+'Población total'!C11</f>
        <v>2008</v>
      </c>
      <c r="D11" s="156">
        <f>+'Población total'!D11</f>
        <v>2009</v>
      </c>
      <c r="E11" s="156">
        <f>+'Población total'!E11</f>
        <v>2010</v>
      </c>
      <c r="F11" s="156">
        <f>+'Población total'!F11</f>
        <v>2011</v>
      </c>
      <c r="G11" s="156">
        <f>+'Población total'!G11</f>
        <v>2012</v>
      </c>
      <c r="H11" s="170"/>
      <c r="I11" s="170"/>
      <c r="J11" s="170"/>
      <c r="K11" s="170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tr">
        <f>+'[4]Población Bogotá'!J1190</f>
        <v>Colombia</v>
      </c>
      <c r="C13" s="26">
        <f>+'[4]Población Bogotá'!K1190</f>
        <v>3532.3193333333334</v>
      </c>
      <c r="D13" s="26">
        <f>+'[4]Población Bogotá'!L1190</f>
        <v>3472.3243333333339</v>
      </c>
      <c r="E13" s="26">
        <f>+'[4]Población Bogotá'!M1190</f>
        <v>3384.1929999999998</v>
      </c>
      <c r="F13" s="26">
        <f>+'[4]Población Bogotá'!N1190</f>
        <v>3614.914666666667</v>
      </c>
      <c r="G13" s="26">
        <f>+'[4]Población Bogotá'!O1190</f>
        <v>3599.3516666666669</v>
      </c>
      <c r="H13" s="28">
        <f t="shared" ref="H13:H16" si="0">IF(OR(OR(G13=0,F13=0),G13=""),"",(G13/F13-1)*100)</f>
        <v>-0.43052191918960814</v>
      </c>
      <c r="I13" s="27">
        <f>IF(OR(OR(G13=0,F13=0),F13=""),"",(F13/E13-1)*100)</f>
        <v>6.8176273240523555</v>
      </c>
      <c r="J13" s="28">
        <f t="shared" ref="J13:J16" si="1">IF(G13=0,"",G13/$G$13*100)</f>
        <v>100</v>
      </c>
      <c r="K13" s="27">
        <f t="shared" ref="K13:K16" si="2">IF(F13=0,"",F13/$F$13*100)</f>
        <v>100</v>
      </c>
      <c r="L13" s="18"/>
    </row>
    <row r="14" spans="1:15">
      <c r="A14" s="16"/>
      <c r="B14" s="11" t="s">
        <v>3</v>
      </c>
      <c r="C14" s="25">
        <f>C13-SUM(C15:C27)</f>
        <v>1527.7723333333338</v>
      </c>
      <c r="D14" s="25">
        <f>D13-SUM(D15:D27)</f>
        <v>1531.2646666666669</v>
      </c>
      <c r="E14" s="25">
        <f>E13-SUM(E15:E27)</f>
        <v>1440.2506666666668</v>
      </c>
      <c r="F14" s="25">
        <f>F13-SUM(F15:F27)</f>
        <v>1584.4993333333334</v>
      </c>
      <c r="G14" s="26">
        <f>G13-SUM(G15:G27)</f>
        <v>1547.2206666666671</v>
      </c>
      <c r="H14" s="28">
        <f t="shared" si="0"/>
        <v>-2.3527095204415538</v>
      </c>
      <c r="I14" s="27">
        <f>IF(OR(OR(G14=0,F14=0),F14=""),"",(F14/E14-1)*100)</f>
        <v>10.015525075264664</v>
      </c>
      <c r="J14" s="28">
        <f t="shared" si="1"/>
        <v>42.986093328844873</v>
      </c>
      <c r="K14" s="27">
        <f t="shared" si="2"/>
        <v>43.832274878964405</v>
      </c>
      <c r="L14" s="18"/>
    </row>
    <row r="15" spans="1:15">
      <c r="A15" s="16"/>
      <c r="B15" s="12" t="str">
        <f>+'[4]Población Bogotá'!J1191</f>
        <v>Bogotá</v>
      </c>
      <c r="C15" s="99">
        <f>+'[4]Población Bogotá'!K1191</f>
        <v>841.06700000000001</v>
      </c>
      <c r="D15" s="99">
        <f>+'[4]Población Bogotá'!L1191</f>
        <v>807.447</v>
      </c>
      <c r="E15" s="99">
        <f>+'[4]Población Bogotá'!M1191</f>
        <v>794.37333333333333</v>
      </c>
      <c r="F15" s="99">
        <f>+'[4]Población Bogotá'!N1191</f>
        <v>785.2833333333333</v>
      </c>
      <c r="G15" s="99">
        <f>+'[4]Población Bogotá'!O1191</f>
        <v>843.68400000000008</v>
      </c>
      <c r="H15" s="48">
        <f t="shared" si="0"/>
        <v>7.436891143324087</v>
      </c>
      <c r="I15" s="34">
        <f t="shared" ref="I15:I16" si="3">IF(OR(OR(G15=0,F15=0),F15=""),"",(F15/E15-1)*100)</f>
        <v>-1.1442982308906058</v>
      </c>
      <c r="J15" s="48">
        <f t="shared" si="1"/>
        <v>23.439888016869705</v>
      </c>
      <c r="K15" s="34">
        <f t="shared" si="2"/>
        <v>21.723426574200367</v>
      </c>
      <c r="L15" s="18"/>
      <c r="N15" s="23" t="s">
        <v>2</v>
      </c>
      <c r="O15" s="32">
        <f>J15</f>
        <v>23.439888016869705</v>
      </c>
    </row>
    <row r="16" spans="1:15">
      <c r="A16" s="16"/>
      <c r="B16" s="11" t="str">
        <f>+'[4]Población Bogotá'!J1192</f>
        <v>Medellín</v>
      </c>
      <c r="C16" s="53">
        <f>+'[4]Población Bogotá'!K1192</f>
        <v>288.74433333333332</v>
      </c>
      <c r="D16" s="53">
        <f>+'[4]Población Bogotá'!L1192</f>
        <v>289.20566666666667</v>
      </c>
      <c r="E16" s="53">
        <f>+'[4]Población Bogotá'!M1192</f>
        <v>293.59533333333337</v>
      </c>
      <c r="F16" s="53">
        <f>+'[4]Población Bogotá'!N1192</f>
        <v>330.69133333333332</v>
      </c>
      <c r="G16" s="54">
        <f>+'[4]Población Bogotá'!O1192</f>
        <v>320.54933333333332</v>
      </c>
      <c r="H16" s="28">
        <f t="shared" si="0"/>
        <v>-3.0669083153071264</v>
      </c>
      <c r="I16" s="27">
        <f t="shared" si="3"/>
        <v>12.635078214231354</v>
      </c>
      <c r="J16" s="28">
        <f t="shared" si="1"/>
        <v>8.9057520081162753</v>
      </c>
      <c r="K16" s="27">
        <f t="shared" si="2"/>
        <v>9.1479706667119096</v>
      </c>
      <c r="L16" s="18"/>
      <c r="N16" s="23" t="s">
        <v>12</v>
      </c>
      <c r="O16" s="32">
        <f>100-O15</f>
        <v>76.560111983130298</v>
      </c>
    </row>
    <row r="17" spans="1:14">
      <c r="A17" s="16"/>
      <c r="B17" s="11" t="str">
        <f>+'[4]Población Bogotá'!J1193</f>
        <v>Cali</v>
      </c>
      <c r="C17" s="53">
        <f>+'[4]Población Bogotá'!K1193</f>
        <v>250.88066666666668</v>
      </c>
      <c r="D17" s="53">
        <f>+'[4]Población Bogotá'!L1193</f>
        <v>224.39833333333331</v>
      </c>
      <c r="E17" s="53">
        <f>+'[4]Población Bogotá'!M1193</f>
        <v>240.44633333333331</v>
      </c>
      <c r="F17" s="53">
        <f>+'[4]Población Bogotá'!N1193</f>
        <v>246.38199999999998</v>
      </c>
      <c r="G17" s="54">
        <f>+'[4]Población Bogotá'!O1193</f>
        <v>215.25433333333334</v>
      </c>
      <c r="H17" s="28">
        <f t="shared" ref="H17:H27" si="4">IF(OR(OR(G17=0,F17=0),G17=""),"",(G17/F17-1)*100)</f>
        <v>-12.63390453306924</v>
      </c>
      <c r="I17" s="27">
        <f t="shared" ref="I17:I27" si="5">IF(OR(OR(G17=0,F17=0),F17=""),"",(F17/E17-1)*100)</f>
        <v>2.4686035276062945</v>
      </c>
      <c r="J17" s="28">
        <f t="shared" ref="J17:J27" si="6">IF(G17=0,"",G17/$G$13*100)</f>
        <v>5.9803640563045848</v>
      </c>
      <c r="K17" s="27">
        <f t="shared" ref="K17:K27" si="7">IF(F17=0,"",F17/$F$13*100)</f>
        <v>6.8157072218578865</v>
      </c>
      <c r="L17" s="18"/>
    </row>
    <row r="18" spans="1:14">
      <c r="A18" s="16"/>
      <c r="B18" s="11" t="str">
        <f>+'[4]Población Bogotá'!J1194</f>
        <v>Barranquilla</v>
      </c>
      <c r="C18" s="53">
        <f>+'[4]Población Bogotá'!K1194</f>
        <v>139.53266666666664</v>
      </c>
      <c r="D18" s="53">
        <f>+'[4]Población Bogotá'!L1194</f>
        <v>134.46333333333334</v>
      </c>
      <c r="E18" s="53">
        <f>+'[4]Población Bogotá'!M1194</f>
        <v>130.50766666666667</v>
      </c>
      <c r="F18" s="53">
        <f>+'[4]Población Bogotá'!N1194</f>
        <v>144.38200000000003</v>
      </c>
      <c r="G18" s="54">
        <f>+'[4]Población Bogotá'!O1194</f>
        <v>150.03300000000002</v>
      </c>
      <c r="H18" s="28">
        <f t="shared" si="4"/>
        <v>3.9139227881591854</v>
      </c>
      <c r="I18" s="27">
        <f t="shared" si="5"/>
        <v>10.631048495235307</v>
      </c>
      <c r="J18" s="28">
        <f t="shared" si="6"/>
        <v>4.168334019413682</v>
      </c>
      <c r="K18" s="27">
        <f t="shared" si="7"/>
        <v>3.9940638524985013</v>
      </c>
      <c r="L18" s="18"/>
    </row>
    <row r="19" spans="1:14">
      <c r="A19" s="16"/>
      <c r="B19" s="11" t="str">
        <f>+'[4]Población Bogotá'!J1195</f>
        <v>Bucaramanga</v>
      </c>
      <c r="C19" s="53">
        <f>+'[4]Población Bogotá'!K1195</f>
        <v>83.064666666666668</v>
      </c>
      <c r="D19" s="53">
        <f>+'[4]Población Bogotá'!L1195</f>
        <v>91.605333333333348</v>
      </c>
      <c r="E19" s="53">
        <f>+'[4]Población Bogotá'!M1195</f>
        <v>97.254666666666665</v>
      </c>
      <c r="F19" s="53">
        <f>+'[4]Población Bogotá'!N1195</f>
        <v>105.33466666666668</v>
      </c>
      <c r="G19" s="54">
        <f>+'[4]Población Bogotá'!O1195</f>
        <v>108.456</v>
      </c>
      <c r="H19" s="28">
        <f t="shared" si="4"/>
        <v>2.9632536297008905</v>
      </c>
      <c r="I19" s="27">
        <f t="shared" si="5"/>
        <v>8.3080846163337654</v>
      </c>
      <c r="J19" s="28">
        <f t="shared" si="6"/>
        <v>3.0132093233457322</v>
      </c>
      <c r="K19" s="27">
        <f t="shared" si="7"/>
        <v>2.9138908212125618</v>
      </c>
      <c r="L19" s="18"/>
    </row>
    <row r="20" spans="1:14">
      <c r="A20" s="16"/>
      <c r="B20" s="11" t="str">
        <f>+'[4]Población Bogotá'!J1196</f>
        <v>Cartagena</v>
      </c>
      <c r="C20" s="53">
        <f>+'[4]Población Bogotá'!K1196</f>
        <v>87.836666666666659</v>
      </c>
      <c r="D20" s="53">
        <f>+'[4]Población Bogotá'!L1196</f>
        <v>81.571333333333328</v>
      </c>
      <c r="E20" s="53">
        <f>+'[4]Población Bogotá'!M1196</f>
        <v>80.459666666666678</v>
      </c>
      <c r="F20" s="53">
        <f>+'[4]Población Bogotá'!N1196</f>
        <v>89.290666666666652</v>
      </c>
      <c r="G20" s="54">
        <f>+'[4]Población Bogotá'!O1196</f>
        <v>95.821000000000012</v>
      </c>
      <c r="H20" s="28">
        <f t="shared" si="4"/>
        <v>7.3135676741130418</v>
      </c>
      <c r="I20" s="27">
        <f t="shared" si="5"/>
        <v>10.975685540167079</v>
      </c>
      <c r="J20" s="28">
        <f t="shared" si="6"/>
        <v>2.6621738822408298</v>
      </c>
      <c r="K20" s="27">
        <f t="shared" si="7"/>
        <v>2.4700629171145021</v>
      </c>
      <c r="L20" s="18"/>
    </row>
    <row r="21" spans="1:14">
      <c r="A21" s="16"/>
      <c r="B21" s="11" t="str">
        <f>+'[4]Población Bogotá'!J1197</f>
        <v>Cúcuta</v>
      </c>
      <c r="C21" s="53">
        <f>+'[4]Población Bogotá'!K1197</f>
        <v>55.261000000000003</v>
      </c>
      <c r="D21" s="53">
        <f>+'[4]Población Bogotá'!L1197</f>
        <v>62.062333333333335</v>
      </c>
      <c r="E21" s="53">
        <f>+'[4]Población Bogotá'!M1197</f>
        <v>64.720666666666673</v>
      </c>
      <c r="F21" s="53">
        <f>+'[4]Población Bogotá'!N1197</f>
        <v>62.028333333333336</v>
      </c>
      <c r="G21" s="54">
        <f>+'[4]Población Bogotá'!O1197</f>
        <v>57.927</v>
      </c>
      <c r="H21" s="28">
        <f t="shared" si="4"/>
        <v>-6.6120321358518979</v>
      </c>
      <c r="I21" s="27">
        <f t="shared" si="5"/>
        <v>-4.1599283072897952</v>
      </c>
      <c r="J21" s="28">
        <f t="shared" si="6"/>
        <v>1.6093731695198812</v>
      </c>
      <c r="K21" s="27">
        <f t="shared" si="7"/>
        <v>1.7159003476707242</v>
      </c>
      <c r="L21" s="18"/>
    </row>
    <row r="22" spans="1:14">
      <c r="A22" s="16"/>
      <c r="B22" s="11" t="str">
        <f>+'[4]Población Bogotá'!J1198</f>
        <v>Pereira</v>
      </c>
      <c r="C22" s="53">
        <f>+'[4]Población Bogotá'!K1198</f>
        <v>55.693666666666665</v>
      </c>
      <c r="D22" s="53">
        <f>+'[4]Población Bogotá'!L1198</f>
        <v>48.981333333333339</v>
      </c>
      <c r="E22" s="53">
        <f>+'[4]Población Bogotá'!M1198</f>
        <v>48.503666666666675</v>
      </c>
      <c r="F22" s="53">
        <f>+'[4]Población Bogotá'!N1198</f>
        <v>54.43266666666667</v>
      </c>
      <c r="G22" s="54">
        <f>+'[4]Población Bogotá'!O1198</f>
        <v>52.822666666666663</v>
      </c>
      <c r="H22" s="28">
        <f t="shared" si="4"/>
        <v>-2.957782704013534</v>
      </c>
      <c r="I22" s="27">
        <f t="shared" si="5"/>
        <v>12.223818130588061</v>
      </c>
      <c r="J22" s="28">
        <f t="shared" si="6"/>
        <v>1.467560593088292</v>
      </c>
      <c r="K22" s="27">
        <f t="shared" si="7"/>
        <v>1.5057801272210758</v>
      </c>
      <c r="L22" s="18"/>
    </row>
    <row r="23" spans="1:14">
      <c r="A23" s="16"/>
      <c r="B23" s="11" t="str">
        <f>+'[4]Población Bogotá'!J1199</f>
        <v>Ibagué</v>
      </c>
      <c r="C23" s="53">
        <f>+'[4]Población Bogotá'!K1199</f>
        <v>47.409666666666659</v>
      </c>
      <c r="D23" s="53">
        <f>+'[4]Población Bogotá'!L1199</f>
        <v>46.177666666666674</v>
      </c>
      <c r="E23" s="53">
        <f>+'[4]Población Bogotá'!M1199</f>
        <v>44.546333333333337</v>
      </c>
      <c r="F23" s="53">
        <f>+'[4]Población Bogotá'!N1199</f>
        <v>50.520333333333333</v>
      </c>
      <c r="G23" s="54">
        <f>+'[4]Población Bogotá'!O1199</f>
        <v>49.496000000000002</v>
      </c>
      <c r="H23" s="28">
        <f t="shared" si="4"/>
        <v>-2.0275664583896846</v>
      </c>
      <c r="I23" s="27">
        <f t="shared" si="5"/>
        <v>13.41075584223168</v>
      </c>
      <c r="J23" s="28">
        <f t="shared" si="6"/>
        <v>1.3751365407936893</v>
      </c>
      <c r="K23" s="27">
        <f t="shared" si="7"/>
        <v>1.3975525839982943</v>
      </c>
      <c r="L23" s="18"/>
    </row>
    <row r="24" spans="1:14">
      <c r="A24" s="16"/>
      <c r="B24" s="11" t="str">
        <f>+'[4]Población Bogotá'!J1200</f>
        <v>Pasto</v>
      </c>
      <c r="C24" s="53">
        <f>+'[4]Población Bogotá'!K1200</f>
        <v>41.385666666666673</v>
      </c>
      <c r="D24" s="53">
        <f>+'[4]Población Bogotá'!L1200</f>
        <v>39.147666666666673</v>
      </c>
      <c r="E24" s="53">
        <f>+'[4]Población Bogotá'!M1200</f>
        <v>38.44233333333333</v>
      </c>
      <c r="F24" s="53">
        <f>+'[4]Población Bogotá'!N1200</f>
        <v>39.735333333333337</v>
      </c>
      <c r="G24" s="54">
        <f>+'[4]Población Bogotá'!O1200</f>
        <v>40.06633333333334</v>
      </c>
      <c r="H24" s="28">
        <f t="shared" si="4"/>
        <v>0.8330117611529797</v>
      </c>
      <c r="I24" s="27">
        <f t="shared" si="5"/>
        <v>3.3634794974290561</v>
      </c>
      <c r="J24" s="28">
        <f t="shared" si="6"/>
        <v>1.1131541745249491</v>
      </c>
      <c r="K24" s="27">
        <f t="shared" si="7"/>
        <v>1.099205292443971</v>
      </c>
      <c r="L24" s="18"/>
    </row>
    <row r="25" spans="1:14">
      <c r="A25" s="16"/>
      <c r="B25" s="11" t="str">
        <f>+'[4]Población Bogotá'!J1201</f>
        <v>Montería</v>
      </c>
      <c r="C25" s="53">
        <f>+'[4]Población Bogotá'!K1201</f>
        <v>34.254000000000005</v>
      </c>
      <c r="D25" s="53">
        <f>+'[4]Población Bogotá'!L1201</f>
        <v>36.015999999999998</v>
      </c>
      <c r="E25" s="53">
        <f>+'[4]Población Bogotá'!M1201</f>
        <v>36.382333333333328</v>
      </c>
      <c r="F25" s="53">
        <f>+'[4]Población Bogotá'!N1201</f>
        <v>38.322000000000003</v>
      </c>
      <c r="G25" s="54">
        <f>+'[4]Población Bogotá'!O1201</f>
        <v>39.011333333333333</v>
      </c>
      <c r="H25" s="28">
        <f t="shared" si="4"/>
        <v>1.7987926865334014</v>
      </c>
      <c r="I25" s="27">
        <f t="shared" si="5"/>
        <v>5.3313421349189927</v>
      </c>
      <c r="J25" s="28">
        <f t="shared" si="6"/>
        <v>1.0838433403052679</v>
      </c>
      <c r="K25" s="27">
        <f t="shared" si="7"/>
        <v>1.0601080117704946</v>
      </c>
      <c r="L25" s="18"/>
    </row>
    <row r="26" spans="1:14">
      <c r="A26" s="16"/>
      <c r="B26" s="11" t="str">
        <f>+'[4]Población Bogotá'!J1202</f>
        <v>Manizales</v>
      </c>
      <c r="C26" s="53">
        <f>+'[4]Población Bogotá'!K1202</f>
        <v>40.364666666666665</v>
      </c>
      <c r="D26" s="53">
        <f>+'[4]Población Bogotá'!L1202</f>
        <v>42.25033333333333</v>
      </c>
      <c r="E26" s="53">
        <f>+'[4]Población Bogotá'!M1202</f>
        <v>40.469333333333338</v>
      </c>
      <c r="F26" s="53">
        <f>+'[4]Población Bogotá'!N1202</f>
        <v>43.198666666666668</v>
      </c>
      <c r="G26" s="54">
        <f>+'[4]Población Bogotá'!O1202</f>
        <v>41.872666666666667</v>
      </c>
      <c r="H26" s="28">
        <f t="shared" si="4"/>
        <v>-3.0695391833081231</v>
      </c>
      <c r="I26" s="27">
        <f t="shared" si="5"/>
        <v>6.7442013705851345</v>
      </c>
      <c r="J26" s="28">
        <f t="shared" si="6"/>
        <v>1.1633391383911269</v>
      </c>
      <c r="K26" s="27">
        <f t="shared" si="7"/>
        <v>1.1950120722075135</v>
      </c>
      <c r="L26" s="18"/>
    </row>
    <row r="27" spans="1:14">
      <c r="A27" s="16"/>
      <c r="B27" s="11" t="str">
        <f>+'[4]Población Bogotá'!J1203</f>
        <v>Villavicencio</v>
      </c>
      <c r="C27" s="53">
        <f>+'[4]Población Bogotá'!K1203</f>
        <v>39.052333333333337</v>
      </c>
      <c r="D27" s="53">
        <f>+'[4]Población Bogotá'!L1203</f>
        <v>37.733333333333327</v>
      </c>
      <c r="E27" s="53">
        <f>+'[4]Población Bogotá'!M1203</f>
        <v>34.240666666666669</v>
      </c>
      <c r="F27" s="53">
        <f>+'[4]Población Bogotá'!N1203</f>
        <v>40.814</v>
      </c>
      <c r="G27" s="54">
        <f>+'[4]Población Bogotá'!O1203</f>
        <v>37.137333333333338</v>
      </c>
      <c r="H27" s="28">
        <f t="shared" si="4"/>
        <v>-9.0083468091014414</v>
      </c>
      <c r="I27" s="27">
        <f t="shared" si="5"/>
        <v>19.197445532602543</v>
      </c>
      <c r="J27" s="28">
        <f t="shared" si="6"/>
        <v>1.0317784082411139</v>
      </c>
      <c r="K27" s="27">
        <f t="shared" si="7"/>
        <v>1.1290446321277845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tr">
        <f>+Índice!$B$49</f>
        <v>Fuente: Departamento Administrativo Nacional de Estadística, Gran Encuesta Integrada de Hogares (GEIH) Abril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G19" sqref="G19"/>
      <selection pane="bottomLeft" activeCell="G18" sqref="G18"/>
    </sheetView>
  </sheetViews>
  <sheetFormatPr baseColWidth="10" defaultColWidth="10.85546875" defaultRowHeight="15.75"/>
  <cols>
    <col min="1" max="1" width="1.85546875" style="9" customWidth="1"/>
    <col min="2" max="2" width="32.140625" style="9" customWidth="1"/>
    <col min="3" max="6" width="10.42578125" style="9" customWidth="1"/>
    <col min="7" max="8" width="10.7109375" style="9" customWidth="1"/>
    <col min="9" max="9" width="10.42578125" style="9" customWidth="1"/>
    <col min="10" max="10" width="2.2851562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>
      <c r="A1" s="13"/>
      <c r="B1" s="14"/>
      <c r="C1" s="14"/>
      <c r="D1" s="14"/>
      <c r="E1" s="14"/>
      <c r="F1" s="14"/>
      <c r="G1" s="14"/>
      <c r="H1" s="157"/>
      <c r="I1" s="157"/>
      <c r="J1" s="157"/>
      <c r="K1" s="159"/>
      <c r="L1" s="11"/>
      <c r="M1" s="11"/>
    </row>
    <row r="2" spans="1:22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9"/>
      <c r="L2" s="11"/>
      <c r="M2" s="11"/>
    </row>
    <row r="3" spans="1:22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9"/>
      <c r="L3" s="11"/>
      <c r="M3" s="11"/>
    </row>
    <row r="4" spans="1:22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9"/>
      <c r="L4" s="11"/>
      <c r="M4" s="11"/>
    </row>
    <row r="5" spans="1:22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9"/>
      <c r="L5" s="11"/>
      <c r="M5" s="11"/>
    </row>
    <row r="6" spans="1:22">
      <c r="A6" s="16"/>
      <c r="B6" s="161"/>
      <c r="C6" s="161"/>
      <c r="D6" s="161"/>
      <c r="E6" s="161"/>
      <c r="F6" s="161"/>
      <c r="G6" s="161"/>
      <c r="H6" s="10"/>
      <c r="I6" s="10"/>
      <c r="J6" s="18"/>
    </row>
    <row r="7" spans="1:22">
      <c r="A7" s="16"/>
      <c r="B7" s="3"/>
      <c r="C7" s="167" t="s">
        <v>108</v>
      </c>
      <c r="D7" s="167"/>
      <c r="E7" s="167"/>
      <c r="F7" s="167"/>
      <c r="G7" s="167"/>
      <c r="H7" s="167"/>
      <c r="I7" s="167"/>
      <c r="J7" s="18"/>
    </row>
    <row r="8" spans="1:22">
      <c r="A8" s="16"/>
      <c r="B8" s="3"/>
      <c r="C8" s="167" t="s">
        <v>84</v>
      </c>
      <c r="D8" s="167"/>
      <c r="E8" s="167"/>
      <c r="F8" s="167"/>
      <c r="G8" s="167"/>
      <c r="H8" s="167"/>
      <c r="I8" s="167"/>
      <c r="J8" s="18"/>
    </row>
    <row r="9" spans="1:22">
      <c r="A9" s="16"/>
      <c r="C9" s="172" t="s">
        <v>172</v>
      </c>
      <c r="D9" s="172"/>
      <c r="E9" s="172"/>
      <c r="F9" s="172"/>
      <c r="G9" s="172"/>
      <c r="H9" s="172"/>
      <c r="I9" s="172"/>
      <c r="J9" s="18"/>
    </row>
    <row r="10" spans="1:22" ht="15.75" customHeight="1">
      <c r="A10" s="16"/>
      <c r="B10" s="11"/>
      <c r="C10" s="168" t="s">
        <v>1</v>
      </c>
      <c r="D10" s="168"/>
      <c r="E10" s="168"/>
      <c r="F10" s="168"/>
      <c r="G10" s="170" t="s">
        <v>165</v>
      </c>
      <c r="H10" s="170"/>
      <c r="I10" s="170" t="s">
        <v>164</v>
      </c>
      <c r="J10" s="18"/>
    </row>
    <row r="11" spans="1:22">
      <c r="A11" s="16"/>
      <c r="B11" s="11"/>
      <c r="C11" s="156">
        <v>2009</v>
      </c>
      <c r="D11" s="160">
        <v>2010</v>
      </c>
      <c r="E11" s="160">
        <v>2011</v>
      </c>
      <c r="F11" s="160">
        <v>2012</v>
      </c>
      <c r="G11" s="150" t="s">
        <v>59</v>
      </c>
      <c r="H11" s="150" t="s">
        <v>60</v>
      </c>
      <c r="I11" s="170"/>
      <c r="J11" s="18"/>
      <c r="M11" s="2"/>
    </row>
    <row r="12" spans="1:22" ht="12" customHeight="1">
      <c r="A12" s="16"/>
      <c r="B12" s="11"/>
      <c r="C12" s="109"/>
      <c r="D12" s="109"/>
      <c r="E12" s="109"/>
      <c r="F12" s="109"/>
      <c r="J12" s="18"/>
    </row>
    <row r="13" spans="1:22">
      <c r="A13" s="16"/>
      <c r="B13" s="110" t="s">
        <v>83</v>
      </c>
      <c r="C13" s="27">
        <f>+'[4]Resumen Bogotá'!K84</f>
        <v>411.36233333333331</v>
      </c>
      <c r="D13" s="27">
        <f>+'[4]Resumen Bogotá'!L84</f>
        <v>456.238</v>
      </c>
      <c r="E13" s="27">
        <f>+'[4]Resumen Bogotá'!M84</f>
        <v>450.11933333333332</v>
      </c>
      <c r="F13" s="34">
        <f>+'[4]Resumen Bogotá'!N84</f>
        <v>1224.0883333333334</v>
      </c>
      <c r="G13" s="28">
        <f>IF(OR(OR(F13=0,E13=0),F13=""),"",(F13/E13-1)*100)</f>
        <v>171.94751317798688</v>
      </c>
      <c r="H13" s="26">
        <f>F13-E13</f>
        <v>773.96900000000005</v>
      </c>
      <c r="I13" s="28">
        <f>IF(F13=0,"",F13/$F$13*100)</f>
        <v>100</v>
      </c>
      <c r="J13" s="18"/>
      <c r="K13" s="23"/>
      <c r="L13" s="114"/>
      <c r="N13" s="96"/>
      <c r="O13" s="96"/>
      <c r="P13" s="96"/>
      <c r="Q13" s="96"/>
      <c r="R13" s="96"/>
      <c r="S13" s="96"/>
      <c r="T13" s="96"/>
      <c r="U13" s="96"/>
      <c r="V13" s="96"/>
    </row>
    <row r="14" spans="1:22">
      <c r="A14" s="16"/>
      <c r="B14" s="110" t="s">
        <v>72</v>
      </c>
      <c r="C14" s="27">
        <f>+'[4]Resumen Bogotá'!K85</f>
        <v>3.86</v>
      </c>
      <c r="D14" s="27">
        <f>+'[4]Resumen Bogotá'!L85</f>
        <v>0</v>
      </c>
      <c r="E14" s="27">
        <f>+'[4]Resumen Bogotá'!M85</f>
        <v>1.476</v>
      </c>
      <c r="F14" s="34">
        <f>+'[4]Resumen Bogotá'!N85</f>
        <v>0.68166666666666664</v>
      </c>
      <c r="G14" s="28">
        <f t="shared" ref="G14:G24" si="0">IF(OR(OR(F14=0,E14=0),F14=""),"",(F14/E14-1)*100)</f>
        <v>-53.816621499548333</v>
      </c>
      <c r="H14" s="26">
        <f t="shared" ref="H14:H24" si="1">F14-E14</f>
        <v>-0.79433333333333334</v>
      </c>
      <c r="I14" s="28">
        <f t="shared" ref="I14:I24" si="2">IF(F14=0,"",F14/$F$13*100)</f>
        <v>5.5687702276387994E-2</v>
      </c>
      <c r="J14" s="18"/>
      <c r="L14" s="23"/>
      <c r="M14" s="32"/>
    </row>
    <row r="15" spans="1:22">
      <c r="A15" s="16"/>
      <c r="B15" s="110" t="s">
        <v>86</v>
      </c>
      <c r="C15" s="27">
        <f>+'[4]Resumen Bogotá'!K86</f>
        <v>6.1613333333333342</v>
      </c>
      <c r="D15" s="27">
        <f>+'[4]Resumen Bogotá'!L86</f>
        <v>2.3596666666666666</v>
      </c>
      <c r="E15" s="27">
        <f>+'[4]Resumen Bogotá'!M86</f>
        <v>7.2703333333333333</v>
      </c>
      <c r="F15" s="34">
        <f>+'[4]Resumen Bogotá'!N86</f>
        <v>19.328666666666667</v>
      </c>
      <c r="G15" s="28">
        <f t="shared" si="0"/>
        <v>165.8566778231168</v>
      </c>
      <c r="H15" s="26">
        <f t="shared" si="1"/>
        <v>12.058333333333334</v>
      </c>
      <c r="I15" s="28">
        <f t="shared" si="2"/>
        <v>1.5790254788257383</v>
      </c>
      <c r="J15" s="18"/>
      <c r="M15" s="32"/>
    </row>
    <row r="16" spans="1:22">
      <c r="A16" s="16"/>
      <c r="B16" s="111" t="s">
        <v>74</v>
      </c>
      <c r="C16" s="27">
        <f>+'[4]Resumen Bogotá'!K87</f>
        <v>0</v>
      </c>
      <c r="D16" s="27">
        <f>+'[4]Resumen Bogotá'!L87</f>
        <v>0</v>
      </c>
      <c r="E16" s="27">
        <f>+'[4]Resumen Bogotá'!M87</f>
        <v>0</v>
      </c>
      <c r="F16" s="34">
        <f>+'[4]Resumen Bogotá'!N87</f>
        <v>3.6970000000000005</v>
      </c>
      <c r="G16" s="28" t="str">
        <f t="shared" si="0"/>
        <v/>
      </c>
      <c r="H16" s="26">
        <f t="shared" si="1"/>
        <v>3.6970000000000005</v>
      </c>
      <c r="I16" s="28">
        <f t="shared" si="2"/>
        <v>0.30202068750485062</v>
      </c>
      <c r="J16" s="18"/>
      <c r="K16" s="96"/>
    </row>
    <row r="17" spans="1:12">
      <c r="A17" s="16"/>
      <c r="B17" s="110" t="s">
        <v>75</v>
      </c>
      <c r="C17" s="27">
        <f>+'[4]Resumen Bogotá'!K88</f>
        <v>71.672666666666672</v>
      </c>
      <c r="D17" s="27">
        <f>+'[4]Resumen Bogotá'!L88</f>
        <v>77.284666666666666</v>
      </c>
      <c r="E17" s="27">
        <f>+'[4]Resumen Bogotá'!M88</f>
        <v>88.935000000000002</v>
      </c>
      <c r="F17" s="34">
        <f>+'[4]Resumen Bogotá'!N88</f>
        <v>203.154</v>
      </c>
      <c r="G17" s="28">
        <f t="shared" si="0"/>
        <v>128.4297520661157</v>
      </c>
      <c r="H17" s="26">
        <f t="shared" si="1"/>
        <v>114.21899999999999</v>
      </c>
      <c r="I17" s="28">
        <f t="shared" si="2"/>
        <v>16.596351298177009</v>
      </c>
      <c r="J17" s="18"/>
      <c r="K17" s="96"/>
    </row>
    <row r="18" spans="1:12">
      <c r="A18" s="16"/>
      <c r="B18" s="110" t="s">
        <v>88</v>
      </c>
      <c r="C18" s="27">
        <f>+'[4]Resumen Bogotá'!K89</f>
        <v>0</v>
      </c>
      <c r="D18" s="27">
        <f>+'[4]Resumen Bogotá'!L89</f>
        <v>2.0710000000000002</v>
      </c>
      <c r="E18" s="27">
        <f>+'[4]Resumen Bogotá'!M89</f>
        <v>1.1903333333333332</v>
      </c>
      <c r="F18" s="34">
        <f>+'[4]Resumen Bogotá'!N89</f>
        <v>7.5480000000000009</v>
      </c>
      <c r="G18" s="28">
        <f t="shared" si="0"/>
        <v>534.10809297115657</v>
      </c>
      <c r="H18" s="26">
        <f t="shared" si="1"/>
        <v>6.3576666666666677</v>
      </c>
      <c r="I18" s="28">
        <f t="shared" si="2"/>
        <v>0.61662216642862111</v>
      </c>
      <c r="J18" s="18"/>
      <c r="K18" s="96"/>
    </row>
    <row r="19" spans="1:12">
      <c r="A19" s="16"/>
      <c r="B19" s="110" t="s">
        <v>77</v>
      </c>
      <c r="C19" s="27">
        <f>+'[4]Resumen Bogotá'!K90</f>
        <v>38.864333333333335</v>
      </c>
      <c r="D19" s="27">
        <f>+'[4]Resumen Bogotá'!L90</f>
        <v>29.087999999999997</v>
      </c>
      <c r="E19" s="27">
        <f>+'[4]Resumen Bogotá'!M90</f>
        <v>41.974333333333334</v>
      </c>
      <c r="F19" s="34">
        <f>+'[4]Resumen Bogotá'!N90</f>
        <v>122.25466666666665</v>
      </c>
      <c r="G19" s="28">
        <f t="shared" si="0"/>
        <v>191.26053223001355</v>
      </c>
      <c r="H19" s="26">
        <f t="shared" si="1"/>
        <v>80.280333333333317</v>
      </c>
      <c r="I19" s="28">
        <f t="shared" si="2"/>
        <v>9.9874055930059509</v>
      </c>
      <c r="J19" s="18"/>
      <c r="K19" s="96"/>
    </row>
    <row r="20" spans="1:12">
      <c r="A20" s="16"/>
      <c r="B20" s="110" t="s">
        <v>78</v>
      </c>
      <c r="C20" s="27">
        <f>+'[4]Resumen Bogotá'!K91</f>
        <v>102.87933333333335</v>
      </c>
      <c r="D20" s="27">
        <f>+'[4]Resumen Bogotá'!L91</f>
        <v>121.69433333333332</v>
      </c>
      <c r="E20" s="27">
        <f>+'[4]Resumen Bogotá'!M91</f>
        <v>112.44633333333336</v>
      </c>
      <c r="F20" s="34">
        <f>+'[4]Resumen Bogotá'!N91</f>
        <v>349.52433333333329</v>
      </c>
      <c r="G20" s="28">
        <f t="shared" si="0"/>
        <v>210.83657685592229</v>
      </c>
      <c r="H20" s="26">
        <f t="shared" si="1"/>
        <v>237.07799999999992</v>
      </c>
      <c r="I20" s="28">
        <f t="shared" si="2"/>
        <v>28.553848918855252</v>
      </c>
      <c r="J20" s="18"/>
      <c r="K20" s="96"/>
    </row>
    <row r="21" spans="1:12">
      <c r="A21" s="16"/>
      <c r="B21" s="110" t="s">
        <v>90</v>
      </c>
      <c r="C21" s="27">
        <f>+'[4]Resumen Bogotá'!K92</f>
        <v>32.18</v>
      </c>
      <c r="D21" s="27">
        <f>+'[4]Resumen Bogotá'!L92</f>
        <v>50.184000000000005</v>
      </c>
      <c r="E21" s="27">
        <f>+'[4]Resumen Bogotá'!M92</f>
        <v>35.174666666666667</v>
      </c>
      <c r="F21" s="34">
        <f>+'[4]Resumen Bogotá'!N92</f>
        <v>93.76700000000001</v>
      </c>
      <c r="G21" s="28">
        <f t="shared" si="0"/>
        <v>166.5753762177325</v>
      </c>
      <c r="H21" s="26">
        <f t="shared" si="1"/>
        <v>58.592333333333343</v>
      </c>
      <c r="I21" s="28">
        <f t="shared" si="2"/>
        <v>7.6601497985575664</v>
      </c>
      <c r="J21" s="18"/>
      <c r="K21" s="96"/>
    </row>
    <row r="22" spans="1:12">
      <c r="A22" s="16"/>
      <c r="B22" s="110" t="s">
        <v>80</v>
      </c>
      <c r="C22" s="27">
        <f>+'[4]Resumen Bogotá'!K93</f>
        <v>13.442</v>
      </c>
      <c r="D22" s="27">
        <f>+'[4]Resumen Bogotá'!L93</f>
        <v>13.916666666666666</v>
      </c>
      <c r="E22" s="27">
        <f>+'[4]Resumen Bogotá'!M93</f>
        <v>12.496666666666664</v>
      </c>
      <c r="F22" s="34">
        <f>+'[4]Resumen Bogotá'!N93</f>
        <v>15.816333333333333</v>
      </c>
      <c r="G22" s="28">
        <f t="shared" si="0"/>
        <v>26.564417177914134</v>
      </c>
      <c r="H22" s="26">
        <f t="shared" si="1"/>
        <v>3.3196666666666683</v>
      </c>
      <c r="I22" s="28">
        <f t="shared" si="2"/>
        <v>1.2920908485634885</v>
      </c>
      <c r="J22" s="18"/>
      <c r="K22" s="96"/>
    </row>
    <row r="23" spans="1:12">
      <c r="A23" s="16"/>
      <c r="B23" s="110" t="s">
        <v>81</v>
      </c>
      <c r="C23" s="27">
        <f>+'[4]Resumen Bogotá'!K94</f>
        <v>38.736666666666672</v>
      </c>
      <c r="D23" s="27">
        <f>+'[4]Resumen Bogotá'!L94</f>
        <v>47.98</v>
      </c>
      <c r="E23" s="27">
        <f>+'[4]Resumen Bogotá'!M94</f>
        <v>50.645999999999994</v>
      </c>
      <c r="F23" s="34">
        <f>+'[4]Resumen Bogotá'!N94</f>
        <v>100.71166666666666</v>
      </c>
      <c r="G23" s="28">
        <f t="shared" si="0"/>
        <v>98.854137872026755</v>
      </c>
      <c r="H23" s="26">
        <f t="shared" si="1"/>
        <v>50.065666666666665</v>
      </c>
      <c r="I23" s="28">
        <f t="shared" si="2"/>
        <v>8.2274835830202875</v>
      </c>
      <c r="J23" s="18"/>
    </row>
    <row r="24" spans="1:12">
      <c r="A24" s="16"/>
      <c r="B24" s="96" t="s">
        <v>92</v>
      </c>
      <c r="C24" s="27">
        <f>+'[4]Resumen Bogotá'!K95</f>
        <v>103.56533333333334</v>
      </c>
      <c r="D24" s="27">
        <f>+'[4]Resumen Bogotá'!L95</f>
        <v>111.65933333333334</v>
      </c>
      <c r="E24" s="27">
        <f>+'[4]Resumen Bogotá'!M95</f>
        <v>98.509</v>
      </c>
      <c r="F24" s="34">
        <f>+'[4]Resumen Bogotá'!N95</f>
        <v>307.60599999999999</v>
      </c>
      <c r="G24" s="28">
        <f t="shared" si="0"/>
        <v>212.26182379274991</v>
      </c>
      <c r="H24" s="26">
        <f t="shared" si="1"/>
        <v>209.09699999999998</v>
      </c>
      <c r="I24" s="28">
        <f t="shared" si="2"/>
        <v>25.129395618235613</v>
      </c>
      <c r="J24" s="18"/>
    </row>
    <row r="25" spans="1:12">
      <c r="A25" s="16"/>
      <c r="B25" s="12"/>
      <c r="C25" s="4"/>
      <c r="D25" s="4"/>
      <c r="E25" s="4"/>
      <c r="F25" s="4"/>
      <c r="G25" s="24"/>
      <c r="H25" s="24"/>
      <c r="I25" s="24"/>
      <c r="J25" s="18"/>
    </row>
    <row r="26" spans="1:12">
      <c r="A26" s="16"/>
      <c r="B26" s="11"/>
      <c r="C26" s="4"/>
      <c r="D26" s="4"/>
      <c r="E26" s="4"/>
      <c r="F26" s="5"/>
      <c r="G26" s="8"/>
      <c r="H26" s="8"/>
      <c r="I26" s="8"/>
      <c r="J26" s="18"/>
      <c r="L26" s="9" t="str">
        <f>IF(F26="","",1)</f>
        <v/>
      </c>
    </row>
    <row r="27" spans="1:12">
      <c r="A27" s="16"/>
      <c r="B27" s="11"/>
      <c r="C27" s="4"/>
      <c r="D27" s="4"/>
      <c r="E27" s="4"/>
      <c r="F27" s="5"/>
      <c r="G27" s="8"/>
      <c r="H27" s="8"/>
      <c r="I27" s="8"/>
      <c r="J27" s="18"/>
      <c r="L27" s="96"/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L28" s="96"/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  <c r="L29" s="96"/>
    </row>
    <row r="30" spans="1:12">
      <c r="A30" s="16"/>
      <c r="B30" s="11"/>
      <c r="C30" s="4"/>
      <c r="D30" s="4"/>
      <c r="E30" s="4"/>
      <c r="F30" s="5"/>
      <c r="G30" s="8"/>
      <c r="H30" s="8"/>
      <c r="I30" s="8"/>
      <c r="J30" s="18"/>
      <c r="L30" s="96"/>
    </row>
    <row r="31" spans="1:12">
      <c r="A31" s="16"/>
      <c r="B31" s="11"/>
      <c r="C31" s="4"/>
      <c r="D31" s="4"/>
      <c r="E31" s="4"/>
      <c r="F31" s="5"/>
      <c r="G31" s="8"/>
      <c r="H31" s="8"/>
      <c r="I31" s="8"/>
      <c r="J31" s="18"/>
      <c r="L31" s="96"/>
    </row>
    <row r="32" spans="1:12">
      <c r="A32" s="16"/>
      <c r="B32" s="11"/>
      <c r="C32" s="4"/>
      <c r="D32" s="4"/>
      <c r="E32" s="4"/>
      <c r="F32" s="5"/>
      <c r="G32" s="8"/>
      <c r="H32" s="8"/>
      <c r="I32" s="8"/>
      <c r="J32" s="18"/>
      <c r="L32" s="96"/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L33" s="96"/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L34" s="96"/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  <c r="L35" s="96"/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  <c r="L36" s="96"/>
    </row>
    <row r="37" spans="1:12">
      <c r="A37" s="16"/>
      <c r="B37" s="67" t="s">
        <v>87</v>
      </c>
      <c r="C37" s="4"/>
      <c r="D37" s="4"/>
      <c r="E37" s="4"/>
      <c r="F37" s="5"/>
      <c r="G37" s="8"/>
      <c r="H37" s="8"/>
      <c r="I37" s="8"/>
      <c r="J37" s="18"/>
      <c r="L37" s="96"/>
    </row>
    <row r="38" spans="1:12">
      <c r="A38" s="16"/>
      <c r="B38" s="67" t="s">
        <v>89</v>
      </c>
      <c r="C38" s="4"/>
      <c r="D38" s="4"/>
      <c r="E38" s="4"/>
      <c r="F38" s="5"/>
      <c r="G38" s="8"/>
      <c r="H38" s="8"/>
      <c r="I38" s="8"/>
      <c r="J38" s="18"/>
      <c r="L38" s="96"/>
    </row>
    <row r="39" spans="1:12">
      <c r="A39" s="16"/>
      <c r="B39" s="67" t="s">
        <v>91</v>
      </c>
      <c r="C39" s="4"/>
      <c r="D39" s="4"/>
      <c r="E39" s="4"/>
      <c r="F39" s="5"/>
      <c r="G39" s="8"/>
      <c r="H39" s="8"/>
      <c r="I39" s="8"/>
      <c r="J39" s="18"/>
      <c r="L39" s="96"/>
    </row>
    <row r="40" spans="1:12">
      <c r="A40" s="16"/>
      <c r="B40" s="67" t="s">
        <v>93</v>
      </c>
      <c r="C40" s="4"/>
      <c r="D40" s="4"/>
      <c r="E40" s="4"/>
      <c r="F40" s="5"/>
      <c r="G40" s="8"/>
      <c r="H40" s="8"/>
      <c r="I40" s="8"/>
      <c r="J40" s="18"/>
      <c r="L40" s="96"/>
    </row>
    <row r="41" spans="1:12">
      <c r="A41" s="16"/>
      <c r="B41" s="67" t="str">
        <f>+Índice!$B$49</f>
        <v>Fuente: Departamento Administrativo Nacional de Estadística, Gran Encuesta Integrada de Hogares (GEIH) Abril 2012.</v>
      </c>
      <c r="C41" s="4"/>
      <c r="D41" s="4"/>
      <c r="E41" s="4"/>
      <c r="F41" s="5"/>
      <c r="G41" s="8"/>
      <c r="H41" s="8"/>
      <c r="I41" s="8"/>
      <c r="J41" s="18"/>
      <c r="L41" s="96"/>
    </row>
    <row r="42" spans="1:12">
      <c r="A42" s="16"/>
      <c r="B42" s="67" t="s">
        <v>58</v>
      </c>
      <c r="C42" s="11"/>
      <c r="D42" s="11"/>
      <c r="E42" s="11"/>
      <c r="F42" s="11"/>
      <c r="G42" s="11"/>
      <c r="H42" s="11"/>
      <c r="I42" s="11"/>
      <c r="J42" s="18"/>
      <c r="L42" s="96"/>
    </row>
    <row r="43" spans="1:12">
      <c r="A43" s="16"/>
      <c r="B43" s="67" t="s">
        <v>56</v>
      </c>
      <c r="C43" s="11"/>
      <c r="D43" s="11"/>
      <c r="E43" s="11"/>
      <c r="F43" s="11"/>
      <c r="G43" s="11"/>
      <c r="H43" s="11"/>
      <c r="I43" s="11"/>
      <c r="J43" s="18"/>
      <c r="L43" s="96"/>
    </row>
    <row r="44" spans="1:12">
      <c r="A44" s="16"/>
      <c r="B44" s="67" t="s">
        <v>106</v>
      </c>
      <c r="C44" s="59"/>
      <c r="D44" s="59"/>
      <c r="E44" s="59"/>
      <c r="F44" s="59"/>
      <c r="G44" s="59"/>
      <c r="H44" s="59"/>
      <c r="I44" s="59"/>
      <c r="J44" s="82"/>
      <c r="K44" s="56"/>
      <c r="L44" s="56"/>
    </row>
    <row r="45" spans="1:12">
      <c r="A45" s="20"/>
      <c r="B45" s="84" t="s">
        <v>101</v>
      </c>
      <c r="C45" s="87"/>
      <c r="D45" s="87"/>
      <c r="E45" s="87"/>
      <c r="F45" s="87"/>
      <c r="G45" s="87"/>
      <c r="H45" s="88"/>
      <c r="I45" s="88"/>
      <c r="J45" s="89"/>
      <c r="K45" s="56"/>
      <c r="L45" s="56"/>
    </row>
    <row r="46" spans="1:12">
      <c r="B46" s="23"/>
      <c r="C46" s="23"/>
      <c r="D46" s="23"/>
      <c r="E46" s="23"/>
      <c r="F46" s="57"/>
      <c r="G46" s="57"/>
      <c r="H46" s="56"/>
      <c r="I46" s="56"/>
      <c r="J46" s="56"/>
      <c r="K46" s="56"/>
      <c r="L46" s="56"/>
    </row>
    <row r="47" spans="1:12">
      <c r="B47" s="23"/>
      <c r="C47" s="23"/>
      <c r="D47" s="23"/>
      <c r="E47" s="23"/>
      <c r="F47" s="57"/>
      <c r="G47" s="57"/>
      <c r="H47" s="56"/>
      <c r="I47" s="56"/>
      <c r="J47" s="56"/>
      <c r="K47" s="56"/>
      <c r="L47" s="56"/>
    </row>
    <row r="48" spans="1:12">
      <c r="B48" s="57"/>
      <c r="C48" s="57"/>
      <c r="D48" s="57"/>
      <c r="E48" s="57"/>
      <c r="F48" s="57"/>
      <c r="G48" s="57"/>
      <c r="H48" s="56"/>
      <c r="I48" s="56"/>
      <c r="J48" s="56"/>
      <c r="K48" s="56"/>
      <c r="L48" s="56"/>
    </row>
    <row r="49" spans="2:12">
      <c r="B49" s="57"/>
      <c r="C49" s="57"/>
      <c r="D49" s="57"/>
      <c r="E49" s="57"/>
      <c r="F49" s="57"/>
      <c r="G49" s="57"/>
      <c r="H49" s="56"/>
      <c r="I49" s="56"/>
      <c r="J49" s="56"/>
      <c r="K49" s="56"/>
      <c r="L49" s="56"/>
    </row>
    <row r="50" spans="2:12">
      <c r="B50" s="57"/>
      <c r="C50" s="57"/>
      <c r="D50" s="57"/>
      <c r="E50" s="57"/>
      <c r="F50" s="57"/>
      <c r="G50" s="57"/>
      <c r="H50" s="56"/>
      <c r="I50" s="56"/>
      <c r="J50" s="56"/>
      <c r="K50" s="56"/>
      <c r="L50" s="56"/>
    </row>
    <row r="51" spans="2:12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</row>
    <row r="52" spans="2:12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</row>
    <row r="53" spans="2:12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</row>
    <row r="54" spans="2:12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</row>
    <row r="55" spans="2:12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</row>
  </sheetData>
  <mergeCells count="6">
    <mergeCell ref="C7:I7"/>
    <mergeCell ref="C8:I8"/>
    <mergeCell ref="C9:I9"/>
    <mergeCell ref="G10:H10"/>
    <mergeCell ref="I10:I11"/>
    <mergeCell ref="C10:F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61</oddFooter>
  </headerFooter>
  <rowBreaks count="1" manualBreakCount="1">
    <brk id="45" max="9" man="1"/>
  </rowBreaks>
  <colBreaks count="1" manualBreakCount="1">
    <brk id="10" max="54" man="1"/>
  </colBreaks>
  <drawing r:id="rId2"/>
</worksheet>
</file>

<file path=xl/worksheets/sheet6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33" activePane="bottomLeft" state="frozen"/>
      <selection activeCell="G19" sqref="G19"/>
      <selection pane="bottomLeft" activeCell="I17" sqref="I17"/>
    </sheetView>
  </sheetViews>
  <sheetFormatPr baseColWidth="10" defaultRowHeight="15.75"/>
  <cols>
    <col min="1" max="1" width="1.85546875" style="9" customWidth="1"/>
    <col min="2" max="2" width="15.5703125" style="9" customWidth="1"/>
    <col min="3" max="7" width="10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1.4257812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69" t="s">
        <v>146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61"/>
      <c r="C8" s="167" t="s">
        <v>172</v>
      </c>
      <c r="D8" s="167"/>
      <c r="E8" s="167"/>
      <c r="F8" s="167"/>
      <c r="G8" s="167"/>
      <c r="H8" s="167"/>
      <c r="I8" s="167"/>
      <c r="J8" s="167"/>
      <c r="K8" s="167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68" t="s">
        <v>1</v>
      </c>
      <c r="D10" s="168"/>
      <c r="E10" s="168"/>
      <c r="F10" s="168"/>
      <c r="G10" s="168"/>
      <c r="H10" s="170" t="s">
        <v>163</v>
      </c>
      <c r="I10" s="170" t="s">
        <v>110</v>
      </c>
      <c r="J10" s="170" t="s">
        <v>164</v>
      </c>
      <c r="K10" s="170" t="s">
        <v>109</v>
      </c>
      <c r="L10" s="18"/>
    </row>
    <row r="11" spans="1:15">
      <c r="A11" s="16"/>
      <c r="B11" s="11"/>
      <c r="C11" s="156">
        <f>+'Población total'!C11</f>
        <v>2008</v>
      </c>
      <c r="D11" s="156">
        <f>+'Población total'!D11</f>
        <v>2009</v>
      </c>
      <c r="E11" s="156">
        <f>+'Población total'!E11</f>
        <v>2010</v>
      </c>
      <c r="F11" s="156">
        <f>+'Población total'!F11</f>
        <v>2011</v>
      </c>
      <c r="G11" s="156">
        <f>+'Población total'!G11</f>
        <v>2012</v>
      </c>
      <c r="H11" s="170"/>
      <c r="I11" s="170"/>
      <c r="J11" s="170"/>
      <c r="K11" s="170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tr">
        <f>+'[4]Población Bogotá'!AE838</f>
        <v>Colombia</v>
      </c>
      <c r="C13" s="26">
        <f>+'[4]Población Bogotá'!AF838</f>
        <v>1916.5946666666666</v>
      </c>
      <c r="D13" s="26">
        <f>+'[4]Población Bogotá'!AG838</f>
        <v>2189.0083333333337</v>
      </c>
      <c r="E13" s="26">
        <f>+'[4]Población Bogotá'!AH838</f>
        <v>2395.4246666666663</v>
      </c>
      <c r="F13" s="26">
        <f>+'[4]Población Bogotá'!AI838</f>
        <v>2342.1169999999997</v>
      </c>
      <c r="G13" s="26">
        <f>+'[4]Población Bogotá'!AJ838</f>
        <v>2319.4896666666668</v>
      </c>
      <c r="H13" s="28">
        <f t="shared" ref="H13:H16" si="0">IF(OR(OR(G13=0,F13=0),G13=""),"",(G13/F13-1)*100)</f>
        <v>-0.96610602003798229</v>
      </c>
      <c r="I13" s="27">
        <f>IF(OR(OR(G13=0,F13=0),F13=""),"",(F13/E13-1)*100)</f>
        <v>-2.2253952465491778</v>
      </c>
      <c r="J13" s="28">
        <f t="shared" ref="J13:J16" si="1">IF(G13=0,"",G13/$G$13*100)</f>
        <v>100</v>
      </c>
      <c r="K13" s="27">
        <f t="shared" ref="K13:K16" si="2">IF(F13=0,"",F13/$F$13*100)</f>
        <v>100</v>
      </c>
      <c r="L13" s="18"/>
    </row>
    <row r="14" spans="1:15">
      <c r="A14" s="16"/>
      <c r="B14" s="11" t="s">
        <v>3</v>
      </c>
      <c r="C14" s="25">
        <f>C13-SUM(C15:C27)</f>
        <v>893.95733333333339</v>
      </c>
      <c r="D14" s="25">
        <f>D13-SUM(D15:D27)</f>
        <v>980.39499999999998</v>
      </c>
      <c r="E14" s="25">
        <f>E13-SUM(E15:E27)</f>
        <v>1135.0423333333329</v>
      </c>
      <c r="F14" s="25">
        <f>F13-SUM(F15:F27)</f>
        <v>1068.4536666666665</v>
      </c>
      <c r="G14" s="26">
        <f>G13-SUM(G15:G27)</f>
        <v>306.69133333333343</v>
      </c>
      <c r="H14" s="28">
        <f t="shared" si="0"/>
        <v>-71.295776045194287</v>
      </c>
      <c r="I14" s="27">
        <f>IF(OR(OR(G14=0,F14=0),F14=""),"",(F14/E14-1)*100)</f>
        <v>-5.866624064241921</v>
      </c>
      <c r="J14" s="28">
        <f t="shared" si="1"/>
        <v>13.222362562799377</v>
      </c>
      <c r="K14" s="27">
        <f t="shared" si="2"/>
        <v>45.619141429171414</v>
      </c>
      <c r="L14" s="18"/>
    </row>
    <row r="15" spans="1:15">
      <c r="A15" s="16"/>
      <c r="B15" s="12" t="str">
        <f>+'[4]Población Bogotá'!AE839</f>
        <v>Bogotá</v>
      </c>
      <c r="C15" s="99">
        <f>+'[4]Población Bogotá'!AF839</f>
        <v>364.09133333333335</v>
      </c>
      <c r="D15" s="99">
        <f>+'[4]Población Bogotá'!AG839</f>
        <v>411.36233333333331</v>
      </c>
      <c r="E15" s="99">
        <f>+'[4]Población Bogotá'!AH839</f>
        <v>456.238</v>
      </c>
      <c r="F15" s="99">
        <f>+'[4]Población Bogotá'!AI839</f>
        <v>450.11933333333332</v>
      </c>
      <c r="G15" s="99">
        <f>+'[4]Población Bogotá'!AJ839</f>
        <v>1224.0883333333334</v>
      </c>
      <c r="H15" s="48">
        <f t="shared" si="0"/>
        <v>171.94751317798688</v>
      </c>
      <c r="I15" s="34">
        <f t="shared" ref="I15:I16" si="3">IF(OR(OR(G15=0,F15=0),F15=""),"",(F15/E15-1)*100)</f>
        <v>-1.3411128986771548</v>
      </c>
      <c r="J15" s="48">
        <f t="shared" si="1"/>
        <v>52.774036932549386</v>
      </c>
      <c r="K15" s="34">
        <f t="shared" si="2"/>
        <v>19.218481968805715</v>
      </c>
      <c r="L15" s="18"/>
      <c r="N15" s="23" t="s">
        <v>2</v>
      </c>
      <c r="O15" s="32">
        <f>J15</f>
        <v>52.774036932549386</v>
      </c>
    </row>
    <row r="16" spans="1:15">
      <c r="A16" s="16"/>
      <c r="B16" s="11" t="str">
        <f>+'[4]Población Bogotá'!AE840</f>
        <v>Medellín</v>
      </c>
      <c r="C16" s="53">
        <f>+'[4]Población Bogotá'!AF840</f>
        <v>201.71333333333337</v>
      </c>
      <c r="D16" s="53">
        <f>+'[4]Población Bogotá'!AG840</f>
        <v>276.07033333333334</v>
      </c>
      <c r="E16" s="53">
        <f>+'[4]Población Bogotá'!AH840</f>
        <v>238.19200000000001</v>
      </c>
      <c r="F16" s="53">
        <f>+'[4]Población Bogotá'!AI840</f>
        <v>218.70933333333332</v>
      </c>
      <c r="G16" s="54">
        <f>+'[4]Población Bogotá'!AJ840</f>
        <v>228.12133333333335</v>
      </c>
      <c r="H16" s="28">
        <f t="shared" si="0"/>
        <v>4.3034285992977095</v>
      </c>
      <c r="I16" s="27">
        <f t="shared" si="3"/>
        <v>-8.1793958935088895</v>
      </c>
      <c r="J16" s="28">
        <f t="shared" si="1"/>
        <v>9.8349795048307325</v>
      </c>
      <c r="K16" s="27">
        <f t="shared" si="2"/>
        <v>9.3381045154163225</v>
      </c>
      <c r="L16" s="18"/>
      <c r="N16" s="23" t="s">
        <v>12</v>
      </c>
      <c r="O16" s="32">
        <f>100-O15</f>
        <v>47.225963067450614</v>
      </c>
    </row>
    <row r="17" spans="1:14">
      <c r="A17" s="16"/>
      <c r="B17" s="11" t="str">
        <f>+'[4]Población Bogotá'!AE841</f>
        <v>Cali</v>
      </c>
      <c r="C17" s="53">
        <f>+'[4]Población Bogotá'!AF841</f>
        <v>119.05766666666666</v>
      </c>
      <c r="D17" s="53">
        <f>+'[4]Población Bogotá'!AG841</f>
        <v>151.51333333333335</v>
      </c>
      <c r="E17" s="53">
        <f>+'[4]Población Bogotá'!AH841</f>
        <v>148.92966666666666</v>
      </c>
      <c r="F17" s="53">
        <f>+'[4]Población Bogotá'!AI841</f>
        <v>182.71100000000001</v>
      </c>
      <c r="G17" s="54">
        <f>+'[4]Población Bogotá'!AJ841</f>
        <v>169.46199999999999</v>
      </c>
      <c r="H17" s="28">
        <f t="shared" ref="H17:H27" si="4">IF(OR(OR(G17=0,F17=0),G17=""),"",(G17/F17-1)*100)</f>
        <v>-7.2513422837158226</v>
      </c>
      <c r="I17" s="27">
        <f t="shared" ref="I17:I27" si="5">IF(OR(OR(G17=0,F17=0),F17=""),"",(F17/E17-1)*100)</f>
        <v>22.68274286072398</v>
      </c>
      <c r="J17" s="28">
        <f t="shared" ref="J17:J27" si="6">IF(G17=0,"",G17/$G$13*100)</f>
        <v>7.3060036625872726</v>
      </c>
      <c r="K17" s="27">
        <f t="shared" ref="K17:K27" si="7">IF(F17=0,"",F17/$F$13*100)</f>
        <v>7.801104727048223</v>
      </c>
      <c r="L17" s="18"/>
    </row>
    <row r="18" spans="1:14">
      <c r="A18" s="16"/>
      <c r="B18" s="11" t="str">
        <f>+'[4]Población Bogotá'!AE842</f>
        <v>Cúcuta</v>
      </c>
      <c r="C18" s="53">
        <f>+'[4]Población Bogotá'!AF842</f>
        <v>32.469000000000001</v>
      </c>
      <c r="D18" s="53">
        <f>+'[4]Población Bogotá'!AG842</f>
        <v>40.258000000000003</v>
      </c>
      <c r="E18" s="53">
        <f>+'[4]Población Bogotá'!AH842</f>
        <v>56.842333333333336</v>
      </c>
      <c r="F18" s="53">
        <f>+'[4]Población Bogotá'!AI842</f>
        <v>62.631333333333338</v>
      </c>
      <c r="G18" s="54">
        <f>+'[4]Población Bogotá'!AJ842</f>
        <v>62.575000000000003</v>
      </c>
      <c r="H18" s="28">
        <f t="shared" si="4"/>
        <v>-8.9944330313906917E-2</v>
      </c>
      <c r="I18" s="27">
        <f t="shared" si="5"/>
        <v>10.184310988875666</v>
      </c>
      <c r="J18" s="28">
        <f t="shared" si="6"/>
        <v>2.697791712516072</v>
      </c>
      <c r="K18" s="27">
        <f t="shared" si="7"/>
        <v>2.6741334157658794</v>
      </c>
      <c r="L18" s="18"/>
    </row>
    <row r="19" spans="1:14">
      <c r="A19" s="16"/>
      <c r="B19" s="11" t="str">
        <f>+'[4]Población Bogotá'!AE843</f>
        <v>Bucaramanga</v>
      </c>
      <c r="C19" s="53">
        <f>+'[4]Población Bogotá'!AF843</f>
        <v>42.490333333333332</v>
      </c>
      <c r="D19" s="53">
        <f>+'[4]Población Bogotá'!AG843</f>
        <v>49.041999999999994</v>
      </c>
      <c r="E19" s="53">
        <f>+'[4]Población Bogotá'!AH843</f>
        <v>61.327333333333321</v>
      </c>
      <c r="F19" s="53">
        <f>+'[4]Población Bogotá'!AI843</f>
        <v>56.471000000000004</v>
      </c>
      <c r="G19" s="54">
        <f>+'[4]Población Bogotá'!AJ843</f>
        <v>60.563999999999993</v>
      </c>
      <c r="H19" s="28">
        <f t="shared" si="4"/>
        <v>7.2479679835667721</v>
      </c>
      <c r="I19" s="27">
        <f t="shared" si="5"/>
        <v>-7.9187094389668307</v>
      </c>
      <c r="J19" s="28">
        <f t="shared" si="6"/>
        <v>2.6110916065013723</v>
      </c>
      <c r="K19" s="27">
        <f t="shared" si="7"/>
        <v>2.4111092656771635</v>
      </c>
      <c r="L19" s="18"/>
    </row>
    <row r="20" spans="1:14">
      <c r="A20" s="16"/>
      <c r="B20" s="11" t="str">
        <f>+'[4]Población Bogotá'!AE844</f>
        <v>Barranquilla</v>
      </c>
      <c r="C20" s="53">
        <f>+'[4]Población Bogotá'!AF844</f>
        <v>65.959666666666678</v>
      </c>
      <c r="D20" s="53">
        <f>+'[4]Población Bogotá'!AG844</f>
        <v>56.907000000000004</v>
      </c>
      <c r="E20" s="53">
        <f>+'[4]Población Bogotá'!AH844</f>
        <v>61.764333333333333</v>
      </c>
      <c r="F20" s="53">
        <f>+'[4]Población Bogotá'!AI844</f>
        <v>58.844666666666662</v>
      </c>
      <c r="G20" s="54">
        <f>+'[4]Población Bogotá'!AJ844</f>
        <v>50.058999999999997</v>
      </c>
      <c r="H20" s="28">
        <f t="shared" si="4"/>
        <v>-14.930268390225109</v>
      </c>
      <c r="I20" s="27">
        <f t="shared" si="5"/>
        <v>-4.7271078777935571</v>
      </c>
      <c r="J20" s="28">
        <f t="shared" si="6"/>
        <v>2.1581902570809754</v>
      </c>
      <c r="K20" s="27">
        <f t="shared" si="7"/>
        <v>2.5124563233462149</v>
      </c>
      <c r="L20" s="18"/>
    </row>
    <row r="21" spans="1:14">
      <c r="A21" s="16"/>
      <c r="B21" s="11" t="str">
        <f>+'[4]Población Bogotá'!AE845</f>
        <v>Pereira</v>
      </c>
      <c r="C21" s="53">
        <f>+'[4]Población Bogotá'!AF845</f>
        <v>35.493333333333332</v>
      </c>
      <c r="D21" s="53">
        <f>+'[4]Población Bogotá'!AG845</f>
        <v>44.457333333333338</v>
      </c>
      <c r="E21" s="53">
        <f>+'[4]Población Bogotá'!AH845</f>
        <v>58.135333333333335</v>
      </c>
      <c r="F21" s="53">
        <f>+'[4]Población Bogotá'!AI845</f>
        <v>50.934333333333335</v>
      </c>
      <c r="G21" s="54">
        <f>+'[4]Población Bogotá'!AJ845</f>
        <v>48.308333333333337</v>
      </c>
      <c r="H21" s="28">
        <f t="shared" si="4"/>
        <v>-5.1556579386530359</v>
      </c>
      <c r="I21" s="27">
        <f t="shared" si="5"/>
        <v>-12.386615139387402</v>
      </c>
      <c r="J21" s="28">
        <f t="shared" si="6"/>
        <v>2.0827138843328896</v>
      </c>
      <c r="K21" s="27">
        <f t="shared" si="7"/>
        <v>2.1747134465670732</v>
      </c>
      <c r="L21" s="18"/>
    </row>
    <row r="22" spans="1:14">
      <c r="A22" s="16"/>
      <c r="B22" s="11" t="str">
        <f>+'[4]Población Bogotá'!AE846</f>
        <v>Ibagué</v>
      </c>
      <c r="C22" s="53">
        <f>+'[4]Población Bogotá'!AF846</f>
        <v>45.673333333333339</v>
      </c>
      <c r="D22" s="53">
        <f>+'[4]Población Bogotá'!AG846</f>
        <v>43.961333333333336</v>
      </c>
      <c r="E22" s="53">
        <f>+'[4]Población Bogotá'!AH846</f>
        <v>39.872</v>
      </c>
      <c r="F22" s="53">
        <f>+'[4]Población Bogotá'!AI846</f>
        <v>47.951666666666675</v>
      </c>
      <c r="G22" s="54">
        <f>+'[4]Población Bogotá'!AJ846</f>
        <v>41.116666666666667</v>
      </c>
      <c r="H22" s="28">
        <f t="shared" si="4"/>
        <v>-14.253936255257049</v>
      </c>
      <c r="I22" s="27">
        <f t="shared" si="5"/>
        <v>20.264011503477807</v>
      </c>
      <c r="J22" s="28">
        <f t="shared" si="6"/>
        <v>1.7726600492148488</v>
      </c>
      <c r="K22" s="27">
        <f t="shared" si="7"/>
        <v>2.0473642720097538</v>
      </c>
      <c r="L22" s="18"/>
    </row>
    <row r="23" spans="1:14">
      <c r="A23" s="16"/>
      <c r="B23" s="11" t="str">
        <f>+'[4]Población Bogotá'!AE847</f>
        <v>Cartagena</v>
      </c>
      <c r="C23" s="53">
        <f>+'[4]Población Bogotá'!AF847</f>
        <v>34.172000000000004</v>
      </c>
      <c r="D23" s="53">
        <f>+'[4]Población Bogotá'!AG847</f>
        <v>41.93533333333334</v>
      </c>
      <c r="E23" s="53">
        <f>+'[4]Población Bogotá'!AH847</f>
        <v>34.756333333333338</v>
      </c>
      <c r="F23" s="53">
        <f>+'[4]Población Bogotá'!AI847</f>
        <v>38.729333333333329</v>
      </c>
      <c r="G23" s="54">
        <f>+'[4]Población Bogotá'!AJ847</f>
        <v>38.084666666666664</v>
      </c>
      <c r="H23" s="28">
        <f t="shared" si="4"/>
        <v>-1.6645436706028138</v>
      </c>
      <c r="I23" s="27">
        <f t="shared" si="5"/>
        <v>11.431010175603461</v>
      </c>
      <c r="J23" s="28">
        <f t="shared" si="6"/>
        <v>1.6419416397486282</v>
      </c>
      <c r="K23" s="27">
        <f t="shared" si="7"/>
        <v>1.6536036984204177</v>
      </c>
      <c r="L23" s="18"/>
    </row>
    <row r="24" spans="1:14">
      <c r="A24" s="16"/>
      <c r="B24" s="11" t="str">
        <f>+'[4]Población Bogotá'!AE848</f>
        <v>Villavicencio</v>
      </c>
      <c r="C24" s="53">
        <f>+'[4]Población Bogotá'!AF848</f>
        <v>22.257000000000001</v>
      </c>
      <c r="D24" s="53">
        <f>+'[4]Población Bogotá'!AG848</f>
        <v>22.278333333333336</v>
      </c>
      <c r="E24" s="53">
        <f>+'[4]Población Bogotá'!AH848</f>
        <v>23.415666666666667</v>
      </c>
      <c r="F24" s="53">
        <f>+'[4]Población Bogotá'!AI848</f>
        <v>28.43</v>
      </c>
      <c r="G24" s="54">
        <f>+'[4]Población Bogotá'!AJ848</f>
        <v>25.240333333333336</v>
      </c>
      <c r="H24" s="28">
        <f t="shared" si="4"/>
        <v>-11.219369210927411</v>
      </c>
      <c r="I24" s="27">
        <f t="shared" si="5"/>
        <v>21.414437627229631</v>
      </c>
      <c r="J24" s="28">
        <f t="shared" si="6"/>
        <v>1.0881847716789426</v>
      </c>
      <c r="K24" s="27">
        <f t="shared" si="7"/>
        <v>1.2138590856050318</v>
      </c>
      <c r="L24" s="18"/>
    </row>
    <row r="25" spans="1:14">
      <c r="A25" s="16"/>
      <c r="B25" s="11" t="str">
        <f>+'[4]Población Bogotá'!AE849</f>
        <v>Pasto</v>
      </c>
      <c r="C25" s="53">
        <f>+'[4]Población Bogotá'!AF849</f>
        <v>21.306666666666665</v>
      </c>
      <c r="D25" s="53">
        <f>+'[4]Población Bogotá'!AG849</f>
        <v>25.114999999999998</v>
      </c>
      <c r="E25" s="53">
        <f>+'[4]Población Bogotá'!AH849</f>
        <v>29.396000000000001</v>
      </c>
      <c r="F25" s="53">
        <f>+'[4]Población Bogotá'!AI849</f>
        <v>26.373666666666669</v>
      </c>
      <c r="G25" s="54">
        <f>+'[4]Población Bogotá'!AJ849</f>
        <v>23.804000000000002</v>
      </c>
      <c r="H25" s="28">
        <f t="shared" si="4"/>
        <v>-9.7433045588402596</v>
      </c>
      <c r="I25" s="27">
        <f t="shared" si="5"/>
        <v>-10.281444187417787</v>
      </c>
      <c r="J25" s="28">
        <f t="shared" si="6"/>
        <v>1.0262602305190984</v>
      </c>
      <c r="K25" s="27">
        <f t="shared" si="7"/>
        <v>1.1260610237091773</v>
      </c>
      <c r="L25" s="18"/>
    </row>
    <row r="26" spans="1:14">
      <c r="A26" s="16"/>
      <c r="B26" s="11" t="str">
        <f>+'[4]Población Bogotá'!AE850</f>
        <v>Manizales</v>
      </c>
      <c r="C26" s="53">
        <f>+'[4]Población Bogotá'!AF850</f>
        <v>21.255333333333333</v>
      </c>
      <c r="D26" s="53">
        <f>+'[4]Población Bogotá'!AG850</f>
        <v>25.281666666666666</v>
      </c>
      <c r="E26" s="53">
        <f>+'[4]Población Bogotá'!AH850</f>
        <v>30.621333333333336</v>
      </c>
      <c r="F26" s="53">
        <f>+'[4]Población Bogotá'!AI850</f>
        <v>29.781000000000002</v>
      </c>
      <c r="G26" s="54">
        <f>+'[4]Población Bogotá'!AJ850</f>
        <v>22.594333333333335</v>
      </c>
      <c r="H26" s="28">
        <f t="shared" si="4"/>
        <v>-24.131717090314851</v>
      </c>
      <c r="I26" s="27">
        <f t="shared" si="5"/>
        <v>-2.7442741443873597</v>
      </c>
      <c r="J26" s="28">
        <f t="shared" si="6"/>
        <v>0.97410795391917393</v>
      </c>
      <c r="K26" s="27">
        <f t="shared" si="7"/>
        <v>1.2715419426100407</v>
      </c>
      <c r="L26" s="18"/>
    </row>
    <row r="27" spans="1:14">
      <c r="A27" s="16"/>
      <c r="B27" s="11" t="str">
        <f>+'[4]Población Bogotá'!AE851</f>
        <v>Montería</v>
      </c>
      <c r="C27" s="53">
        <f>+'[4]Población Bogotá'!AF851</f>
        <v>16.698333333333334</v>
      </c>
      <c r="D27" s="53">
        <f>+'[4]Población Bogotá'!AG851</f>
        <v>20.431333333333331</v>
      </c>
      <c r="E27" s="53">
        <f>+'[4]Población Bogotá'!AH851</f>
        <v>20.891999999999999</v>
      </c>
      <c r="F27" s="53">
        <f>+'[4]Población Bogotá'!AI851</f>
        <v>21.97666666666667</v>
      </c>
      <c r="G27" s="54">
        <f>+'[4]Población Bogotá'!AJ851</f>
        <v>18.780333333333331</v>
      </c>
      <c r="H27" s="28">
        <f t="shared" si="4"/>
        <v>-14.544213559836216</v>
      </c>
      <c r="I27" s="27">
        <f t="shared" si="5"/>
        <v>5.1917799476673965</v>
      </c>
      <c r="J27" s="28">
        <f t="shared" si="6"/>
        <v>0.80967523172123057</v>
      </c>
      <c r="K27" s="27">
        <f t="shared" si="7"/>
        <v>0.93832488584757612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tr">
        <f>+Índice!$B$49</f>
        <v>Fuente: Departamento Administrativo Nacional de Estadística, Gran Encuesta Integrada de Hogares (GEIH) Abril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24" activePane="bottomLeft" state="frozen"/>
      <selection activeCell="G19" sqref="G19"/>
      <selection pane="bottomLeft" activeCell="I19" sqref="I19"/>
    </sheetView>
  </sheetViews>
  <sheetFormatPr baseColWidth="10" defaultColWidth="10.85546875" defaultRowHeight="15.75"/>
  <cols>
    <col min="1" max="1" width="1.85546875" style="9" customWidth="1"/>
    <col min="2" max="2" width="15.28515625" style="9" customWidth="1"/>
    <col min="3" max="7" width="10.140625" style="9" customWidth="1"/>
    <col min="8" max="9" width="10.42578125" style="9" customWidth="1"/>
    <col min="10" max="10" width="10.140625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69" t="s">
        <v>147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61"/>
      <c r="C8" s="167" t="s">
        <v>172</v>
      </c>
      <c r="D8" s="167"/>
      <c r="E8" s="167"/>
      <c r="F8" s="167"/>
      <c r="G8" s="167"/>
      <c r="H8" s="167"/>
      <c r="I8" s="167"/>
      <c r="J8" s="167"/>
      <c r="K8" s="167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68" t="s">
        <v>1</v>
      </c>
      <c r="D10" s="168"/>
      <c r="E10" s="168"/>
      <c r="F10" s="168"/>
      <c r="G10" s="168"/>
      <c r="H10" s="170" t="s">
        <v>163</v>
      </c>
      <c r="I10" s="170" t="s">
        <v>110</v>
      </c>
      <c r="J10" s="170" t="s">
        <v>164</v>
      </c>
      <c r="K10" s="170" t="s">
        <v>109</v>
      </c>
      <c r="L10" s="18"/>
    </row>
    <row r="11" spans="1:15">
      <c r="A11" s="16"/>
      <c r="B11" s="11"/>
      <c r="C11" s="156">
        <f>+'Población total'!C11</f>
        <v>2008</v>
      </c>
      <c r="D11" s="156">
        <f>+'Población total'!D11</f>
        <v>2009</v>
      </c>
      <c r="E11" s="156">
        <f>+'Población total'!E11</f>
        <v>2010</v>
      </c>
      <c r="F11" s="156">
        <f>+'Población total'!F11</f>
        <v>2011</v>
      </c>
      <c r="G11" s="156">
        <f>+'Población total'!G11</f>
        <v>2012</v>
      </c>
      <c r="H11" s="170"/>
      <c r="I11" s="170"/>
      <c r="J11" s="170"/>
      <c r="K11" s="170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tr">
        <f>+'[4]Población Bogotá'!AE870</f>
        <v>Colombia</v>
      </c>
      <c r="C13" s="28">
        <f>+'[4]Población Bogotá'!AF870</f>
        <v>7.1383333333333328</v>
      </c>
      <c r="D13" s="28">
        <f>+'[4]Población Bogotá'!AG870</f>
        <v>7.6640000000000006</v>
      </c>
      <c r="E13" s="28">
        <f>+'[4]Población Bogotá'!AH870</f>
        <v>1.5023333333333333</v>
      </c>
      <c r="F13" s="28">
        <f>+'[4]Población Bogotá'!AI870</f>
        <v>2.5226666666666664</v>
      </c>
      <c r="G13" s="28">
        <f>+'[4]Población Bogotá'!AJ870</f>
        <v>2.1356666666666668</v>
      </c>
      <c r="H13" s="28">
        <f t="shared" ref="H13:H27" si="0">IF(OR(OR(G13=0,F13=0),G13=""),"",(G13/F13-1)*100)</f>
        <v>-15.340909090909072</v>
      </c>
      <c r="I13" s="27">
        <f>IF(OR(OR(OR(G13=0,F13=0),E13=0),F13=""),"",(F13/E13-1)*100)</f>
        <v>67.91657421788328</v>
      </c>
      <c r="J13" s="28">
        <f t="shared" ref="J13:J14" si="1">IF(G13=0,"",G13/$G$13*100)</f>
        <v>100</v>
      </c>
      <c r="K13" s="27">
        <f t="shared" ref="K13:K15" si="2">IF(F13=0,"",F13/$F$13*100)</f>
        <v>100</v>
      </c>
      <c r="L13" s="18"/>
    </row>
    <row r="14" spans="1:15">
      <c r="A14" s="16"/>
      <c r="B14" s="11" t="s">
        <v>3</v>
      </c>
      <c r="C14" s="27">
        <f>C13-SUM(C15:C27)</f>
        <v>2.6326666666666663</v>
      </c>
      <c r="D14" s="27">
        <f>D13-SUM(D15:D27)</f>
        <v>3.2263333333333337</v>
      </c>
      <c r="E14" s="27">
        <f>E13-SUM(E15:E27)</f>
        <v>0.66266666666666663</v>
      </c>
      <c r="F14" s="27">
        <f>F13-SUM(F15:F27)</f>
        <v>0.54366666666666652</v>
      </c>
      <c r="G14" s="28">
        <f>G13-SUM(G15:G27)</f>
        <v>0.77233333333333332</v>
      </c>
      <c r="H14" s="28">
        <f t="shared" si="0"/>
        <v>42.060085836909899</v>
      </c>
      <c r="I14" s="27">
        <f t="shared" ref="I14:I15" si="3">IF(OR(OR(OR(G14=0,F14=0),E14=0),F14=""),"",(F14/E14-1)*100)</f>
        <v>-17.957746478873261</v>
      </c>
      <c r="J14" s="28">
        <f t="shared" si="1"/>
        <v>36.16357109411581</v>
      </c>
      <c r="K14" s="27">
        <f t="shared" si="2"/>
        <v>21.551268498942914</v>
      </c>
      <c r="L14" s="18"/>
    </row>
    <row r="15" spans="1:15">
      <c r="A15" s="16"/>
      <c r="B15" s="12" t="str">
        <f>+'[4]Población Bogotá'!AE871</f>
        <v>Bogotá</v>
      </c>
      <c r="C15" s="48">
        <f>+'[4]Población Bogotá'!AF871</f>
        <v>1.593333333333333</v>
      </c>
      <c r="D15" s="48">
        <f>+'[4]Población Bogotá'!AG871</f>
        <v>3.86</v>
      </c>
      <c r="E15" s="48">
        <f>+'[4]Población Bogotá'!AH871</f>
        <v>0</v>
      </c>
      <c r="F15" s="48">
        <f>+'[4]Población Bogotá'!AI871</f>
        <v>1.476</v>
      </c>
      <c r="G15" s="48">
        <f>+'[4]Población Bogotá'!AJ871</f>
        <v>0.68166666666666664</v>
      </c>
      <c r="H15" s="48">
        <f t="shared" si="0"/>
        <v>-53.816621499548333</v>
      </c>
      <c r="I15" s="48" t="str">
        <f t="shared" si="3"/>
        <v/>
      </c>
      <c r="J15" s="48">
        <f t="shared" ref="J15:J16" si="4">IF(G15=0,"",G15/$G$13*100)</f>
        <v>31.918214452942088</v>
      </c>
      <c r="K15" s="48">
        <f t="shared" si="2"/>
        <v>58.509513742071881</v>
      </c>
      <c r="L15" s="18"/>
      <c r="N15" s="23" t="s">
        <v>2</v>
      </c>
      <c r="O15" s="32">
        <f>+J15</f>
        <v>31.918214452942088</v>
      </c>
    </row>
    <row r="16" spans="1:15">
      <c r="A16" s="16"/>
      <c r="B16" s="11" t="str">
        <f>+'[4]Población Bogotá'!AE872</f>
        <v>Medellín</v>
      </c>
      <c r="C16" s="51">
        <f>+'[4]Población Bogotá'!AF872</f>
        <v>0.89866666666666661</v>
      </c>
      <c r="D16" s="51">
        <f>+'[4]Población Bogotá'!AG872</f>
        <v>0</v>
      </c>
      <c r="E16" s="51">
        <f>+'[4]Población Bogotá'!AH872</f>
        <v>0.28333333333333333</v>
      </c>
      <c r="F16" s="51">
        <f>+'[4]Población Bogotá'!AI872</f>
        <v>0</v>
      </c>
      <c r="G16" s="52">
        <f>+'[4]Población Bogotá'!AJ872</f>
        <v>0.63933333333333342</v>
      </c>
      <c r="H16" s="28" t="str">
        <f t="shared" si="0"/>
        <v/>
      </c>
      <c r="I16" s="27" t="str">
        <f>IF(OR(OR(OR(G16=0,F16=0),E16=0),F16=""),"",(F16/E16-1)*100)</f>
        <v/>
      </c>
      <c r="J16" s="28">
        <f t="shared" si="4"/>
        <v>29.936007491805839</v>
      </c>
      <c r="K16" s="27" t="str">
        <f t="shared" ref="K16" si="5">IF(F16=0,"",F16/$F$13*100)</f>
        <v/>
      </c>
      <c r="L16" s="18"/>
      <c r="N16" s="23" t="s">
        <v>12</v>
      </c>
      <c r="O16" s="32">
        <f>100-J15</f>
        <v>68.081785547057905</v>
      </c>
    </row>
    <row r="17" spans="1:14">
      <c r="A17" s="16"/>
      <c r="B17" s="11" t="str">
        <f>+'[4]Población Bogotá'!AE873</f>
        <v>Pasto</v>
      </c>
      <c r="C17" s="51">
        <f>+'[4]Población Bogotá'!AF873</f>
        <v>5.9333333333333328E-2</v>
      </c>
      <c r="D17" s="51">
        <f>+'[4]Población Bogotá'!AG873</f>
        <v>0</v>
      </c>
      <c r="E17" s="51">
        <f>+'[4]Población Bogotá'!AH873</f>
        <v>0</v>
      </c>
      <c r="F17" s="51">
        <f>+'[4]Población Bogotá'!AI873</f>
        <v>7.2333333333333333E-2</v>
      </c>
      <c r="G17" s="52">
        <f>+'[4]Población Bogotá'!AJ873</f>
        <v>4.2333333333333334E-2</v>
      </c>
      <c r="H17" s="28">
        <f t="shared" si="0"/>
        <v>-41.474654377880185</v>
      </c>
      <c r="I17" s="27">
        <v>0</v>
      </c>
      <c r="J17" s="28">
        <f t="shared" ref="J17" si="6">IF(G17=0,"",G17/$G$13*100)</f>
        <v>1.9822069611362569</v>
      </c>
      <c r="K17" s="27">
        <v>0</v>
      </c>
      <c r="L17" s="18"/>
    </row>
    <row r="18" spans="1:14">
      <c r="A18" s="16"/>
      <c r="B18" s="11" t="str">
        <f>+'[4]Población Bogotá'!AE874</f>
        <v>Cartagena</v>
      </c>
      <c r="C18" s="51">
        <f>+'[4]Población Bogotá'!AF874</f>
        <v>0.105</v>
      </c>
      <c r="D18" s="51">
        <f>+'[4]Población Bogotá'!AG874</f>
        <v>0</v>
      </c>
      <c r="E18" s="51">
        <f>+'[4]Población Bogotá'!AH874</f>
        <v>0.10733333333333334</v>
      </c>
      <c r="F18" s="51">
        <f>+'[4]Población Bogotá'!AI874</f>
        <v>0</v>
      </c>
      <c r="G18" s="52">
        <f>+'[4]Población Bogotá'!AJ874</f>
        <v>0</v>
      </c>
      <c r="H18" s="28" t="str">
        <f t="shared" si="0"/>
        <v/>
      </c>
      <c r="I18" s="27">
        <v>0</v>
      </c>
      <c r="J18" s="28">
        <v>0</v>
      </c>
      <c r="K18" s="27">
        <v>0</v>
      </c>
      <c r="L18" s="18"/>
    </row>
    <row r="19" spans="1:14">
      <c r="A19" s="16"/>
      <c r="B19" s="11" t="str">
        <f>+'[4]Población Bogotá'!AE875</f>
        <v>Ibagué</v>
      </c>
      <c r="C19" s="51">
        <f>+'[4]Población Bogotá'!AF875</f>
        <v>0.12366666666666666</v>
      </c>
      <c r="D19" s="51">
        <f>+'[4]Población Bogotá'!AG875</f>
        <v>0</v>
      </c>
      <c r="E19" s="51">
        <f>+'[4]Población Bogotá'!AH875</f>
        <v>0.11966666666666666</v>
      </c>
      <c r="F19" s="51">
        <f>+'[4]Población Bogotá'!AI875</f>
        <v>7.4999999999999997E-2</v>
      </c>
      <c r="G19" s="52">
        <f>+'[4]Población Bogotá'!AJ875</f>
        <v>0</v>
      </c>
      <c r="H19" s="28" t="str">
        <f t="shared" si="0"/>
        <v/>
      </c>
      <c r="I19" s="27">
        <v>0</v>
      </c>
      <c r="J19" s="28">
        <v>0</v>
      </c>
      <c r="K19" s="27">
        <v>0</v>
      </c>
      <c r="L19" s="18"/>
    </row>
    <row r="20" spans="1:14">
      <c r="A20" s="16"/>
      <c r="B20" s="11" t="str">
        <f>+'[4]Población Bogotá'!AE876</f>
        <v>Montería</v>
      </c>
      <c r="C20" s="51">
        <f>+'[4]Población Bogotá'!AF876</f>
        <v>0</v>
      </c>
      <c r="D20" s="51">
        <f>+'[4]Población Bogotá'!AG876</f>
        <v>0</v>
      </c>
      <c r="E20" s="51">
        <f>+'[4]Población Bogotá'!AH876</f>
        <v>5.8999999999999997E-2</v>
      </c>
      <c r="F20" s="51">
        <f>+'[4]Población Bogotá'!AI876</f>
        <v>0</v>
      </c>
      <c r="G20" s="52">
        <f>+'[4]Población Bogotá'!AJ876</f>
        <v>0</v>
      </c>
      <c r="H20" s="28" t="str">
        <f t="shared" si="0"/>
        <v/>
      </c>
      <c r="I20" s="27">
        <v>0</v>
      </c>
      <c r="J20" s="28">
        <v>0</v>
      </c>
      <c r="K20" s="27" t="str">
        <f t="shared" ref="K20:K26" si="7">IF(F20=0,"",F20/$F$13*100)</f>
        <v/>
      </c>
      <c r="L20" s="18"/>
    </row>
    <row r="21" spans="1:14">
      <c r="A21" s="16"/>
      <c r="B21" s="11" t="str">
        <f>+'[4]Población Bogotá'!AE877</f>
        <v>Villavicencio</v>
      </c>
      <c r="C21" s="51">
        <f>+'[4]Población Bogotá'!AF877</f>
        <v>0</v>
      </c>
      <c r="D21" s="51">
        <f>+'[4]Población Bogotá'!AG877</f>
        <v>0</v>
      </c>
      <c r="E21" s="51">
        <f>+'[4]Población Bogotá'!AH877</f>
        <v>6.2E-2</v>
      </c>
      <c r="F21" s="51">
        <f>+'[4]Población Bogotá'!AI877</f>
        <v>0</v>
      </c>
      <c r="G21" s="52">
        <f>+'[4]Población Bogotá'!AJ877</f>
        <v>0</v>
      </c>
      <c r="H21" s="28" t="str">
        <f t="shared" si="0"/>
        <v/>
      </c>
      <c r="I21" s="27">
        <v>0</v>
      </c>
      <c r="J21" s="28">
        <v>0</v>
      </c>
      <c r="K21" s="27">
        <v>0</v>
      </c>
      <c r="L21" s="18"/>
    </row>
    <row r="22" spans="1:14">
      <c r="A22" s="16"/>
      <c r="B22" s="11" t="str">
        <f>+'[4]Población Bogotá'!AE878</f>
        <v>Barranquilla</v>
      </c>
      <c r="C22" s="51">
        <f>+'[4]Población Bogotá'!AF878</f>
        <v>0.68066666666666664</v>
      </c>
      <c r="D22" s="51">
        <f>+'[4]Población Bogotá'!AG878</f>
        <v>0.40399999999999997</v>
      </c>
      <c r="E22" s="51">
        <f>+'[4]Población Bogotá'!AH878</f>
        <v>0</v>
      </c>
      <c r="F22" s="51">
        <f>+'[4]Población Bogotá'!AI878</f>
        <v>0</v>
      </c>
      <c r="G22" s="52">
        <f>+'[4]Población Bogotá'!AJ878</f>
        <v>0</v>
      </c>
      <c r="H22" s="28" t="str">
        <f t="shared" si="0"/>
        <v/>
      </c>
      <c r="I22" s="27">
        <v>0</v>
      </c>
      <c r="J22" s="28">
        <v>0</v>
      </c>
      <c r="K22" s="27">
        <v>0</v>
      </c>
      <c r="L22" s="18"/>
    </row>
    <row r="23" spans="1:14">
      <c r="A23" s="16"/>
      <c r="B23" s="11" t="str">
        <f>+'[4]Población Bogotá'!AE879</f>
        <v>Bucaramanga</v>
      </c>
      <c r="C23" s="51">
        <f>+'[4]Población Bogotá'!AF879</f>
        <v>0</v>
      </c>
      <c r="D23" s="51">
        <f>+'[4]Población Bogotá'!AG879</f>
        <v>0</v>
      </c>
      <c r="E23" s="51">
        <f>+'[4]Población Bogotá'!AH879</f>
        <v>0.14866666666666667</v>
      </c>
      <c r="F23" s="51">
        <f>+'[4]Población Bogotá'!AI879</f>
        <v>0</v>
      </c>
      <c r="G23" s="52">
        <f>+'[4]Población Bogotá'!AJ879</f>
        <v>0</v>
      </c>
      <c r="H23" s="28" t="str">
        <f t="shared" si="0"/>
        <v/>
      </c>
      <c r="I23" s="27">
        <v>0</v>
      </c>
      <c r="J23" s="28">
        <v>0</v>
      </c>
      <c r="K23" s="27">
        <v>0</v>
      </c>
      <c r="L23" s="18"/>
    </row>
    <row r="24" spans="1:14" s="23" customFormat="1">
      <c r="A24" s="16"/>
      <c r="B24" s="11" t="str">
        <f>+'[4]Población Bogotá'!AE880</f>
        <v>Cali</v>
      </c>
      <c r="C24" s="51">
        <f>+'[4]Población Bogotá'!AF880</f>
        <v>0.82100000000000006</v>
      </c>
      <c r="D24" s="51">
        <f>+'[4]Población Bogotá'!AG880</f>
        <v>0</v>
      </c>
      <c r="E24" s="51">
        <f>+'[4]Población Bogotá'!AH880</f>
        <v>0</v>
      </c>
      <c r="F24" s="51">
        <f>+'[4]Población Bogotá'!AI880</f>
        <v>0.35566666666666663</v>
      </c>
      <c r="G24" s="52">
        <f>+'[4]Población Bogotá'!AJ880</f>
        <v>0</v>
      </c>
      <c r="H24" s="28" t="str">
        <f t="shared" si="0"/>
        <v/>
      </c>
      <c r="I24" s="27">
        <v>0</v>
      </c>
      <c r="J24" s="28">
        <v>0</v>
      </c>
      <c r="K24" s="27">
        <v>0</v>
      </c>
      <c r="L24" s="18"/>
      <c r="M24" s="9"/>
    </row>
    <row r="25" spans="1:14" s="23" customFormat="1">
      <c r="A25" s="16"/>
      <c r="B25" s="11" t="str">
        <f>+'[4]Población Bogotá'!AE881</f>
        <v>Cúcuta</v>
      </c>
      <c r="C25" s="51">
        <f>+'[4]Población Bogotá'!AF881</f>
        <v>0.13300000000000001</v>
      </c>
      <c r="D25" s="51">
        <f>+'[4]Población Bogotá'!AG881</f>
        <v>0</v>
      </c>
      <c r="E25" s="51">
        <f>+'[4]Población Bogotá'!AH881</f>
        <v>0</v>
      </c>
      <c r="F25" s="51">
        <f>+'[4]Población Bogotá'!AI881</f>
        <v>0</v>
      </c>
      <c r="G25" s="52">
        <f>+'[4]Población Bogotá'!AJ881</f>
        <v>0</v>
      </c>
      <c r="H25" s="28" t="str">
        <f t="shared" si="0"/>
        <v/>
      </c>
      <c r="I25" s="27">
        <v>0</v>
      </c>
      <c r="J25" s="28">
        <v>0</v>
      </c>
      <c r="K25" s="27">
        <v>0</v>
      </c>
      <c r="L25" s="18"/>
      <c r="M25" s="9"/>
    </row>
    <row r="26" spans="1:14" s="23" customFormat="1">
      <c r="A26" s="16"/>
      <c r="B26" s="11" t="str">
        <f>+'[4]Población Bogotá'!AE882</f>
        <v>Manizales</v>
      </c>
      <c r="C26" s="51">
        <f>+'[4]Población Bogotá'!AF882</f>
        <v>0</v>
      </c>
      <c r="D26" s="51">
        <f>+'[4]Población Bogotá'!AG882</f>
        <v>6.2666666666666662E-2</v>
      </c>
      <c r="E26" s="51">
        <f>+'[4]Población Bogotá'!AH882</f>
        <v>5.9666666666666666E-2</v>
      </c>
      <c r="F26" s="51">
        <f>+'[4]Población Bogotá'!AI882</f>
        <v>0</v>
      </c>
      <c r="G26" s="52">
        <f>+'[4]Población Bogotá'!AJ882</f>
        <v>0</v>
      </c>
      <c r="H26" s="28" t="str">
        <f t="shared" si="0"/>
        <v/>
      </c>
      <c r="I26" s="27">
        <v>0</v>
      </c>
      <c r="J26" s="28">
        <v>0</v>
      </c>
      <c r="K26" s="27" t="str">
        <f t="shared" si="7"/>
        <v/>
      </c>
      <c r="L26" s="18"/>
      <c r="M26" s="9"/>
    </row>
    <row r="27" spans="1:14" s="23" customFormat="1">
      <c r="A27" s="16"/>
      <c r="B27" s="11" t="str">
        <f>+'[4]Población Bogotá'!AE883</f>
        <v>Pereira</v>
      </c>
      <c r="C27" s="51">
        <f>+'[4]Población Bogotá'!AF883</f>
        <v>9.1000000000000011E-2</v>
      </c>
      <c r="D27" s="51">
        <f>+'[4]Población Bogotá'!AG883</f>
        <v>0.111</v>
      </c>
      <c r="E27" s="51">
        <f>+'[4]Población Bogotá'!AH883</f>
        <v>0</v>
      </c>
      <c r="F27" s="51">
        <f>+'[4]Población Bogotá'!AI883</f>
        <v>0</v>
      </c>
      <c r="G27" s="52">
        <f>+'[4]Población Bogotá'!AJ883</f>
        <v>0</v>
      </c>
      <c r="H27" s="28" t="str">
        <f t="shared" si="0"/>
        <v/>
      </c>
      <c r="I27" s="27">
        <v>0</v>
      </c>
      <c r="J27" s="28">
        <v>0</v>
      </c>
      <c r="K27" s="27">
        <v>0</v>
      </c>
      <c r="L27" s="18"/>
      <c r="M27" s="9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tr">
        <f>+Índice!$B$49</f>
        <v>Fuente: Departamento Administrativo Nacional de Estadística, Gran Encuesta Integrada de Hogares (GEIH) Abril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>
  <sheetPr published="0">
    <tabColor rgb="FFFF0000"/>
  </sheetPr>
  <dimension ref="A1:O46"/>
  <sheetViews>
    <sheetView zoomScaleNormal="100" zoomScaleSheetLayoutView="100" workbookViewId="0">
      <pane ySplit="11" topLeftCell="A27" activePane="bottomLeft" state="frozen"/>
      <selection activeCell="G19" sqref="G19"/>
      <selection pane="bottomLeft" activeCell="I18" sqref="I18"/>
    </sheetView>
  </sheetViews>
  <sheetFormatPr baseColWidth="10" defaultColWidth="10.85546875" defaultRowHeight="15.75"/>
  <cols>
    <col min="1" max="1" width="1.85546875" style="9" customWidth="1"/>
    <col min="2" max="2" width="16.28515625" style="9" customWidth="1"/>
    <col min="3" max="7" width="9.710937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69" t="s">
        <v>148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61"/>
      <c r="C8" s="167" t="s">
        <v>172</v>
      </c>
      <c r="D8" s="167"/>
      <c r="E8" s="167"/>
      <c r="F8" s="167"/>
      <c r="G8" s="167"/>
      <c r="H8" s="167"/>
      <c r="I8" s="167"/>
      <c r="J8" s="167"/>
      <c r="K8" s="167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68" t="s">
        <v>1</v>
      </c>
      <c r="D10" s="168"/>
      <c r="E10" s="168"/>
      <c r="F10" s="168"/>
      <c r="G10" s="168"/>
      <c r="H10" s="170" t="s">
        <v>163</v>
      </c>
      <c r="I10" s="170" t="s">
        <v>110</v>
      </c>
      <c r="J10" s="170" t="s">
        <v>164</v>
      </c>
      <c r="K10" s="170" t="s">
        <v>109</v>
      </c>
      <c r="L10" s="18"/>
    </row>
    <row r="11" spans="1:15">
      <c r="A11" s="16"/>
      <c r="B11" s="11"/>
      <c r="C11" s="156">
        <f>+'Población total'!C11</f>
        <v>2008</v>
      </c>
      <c r="D11" s="156">
        <f>+'Población total'!D11</f>
        <v>2009</v>
      </c>
      <c r="E11" s="156">
        <f>+'Población total'!E11</f>
        <v>2010</v>
      </c>
      <c r="F11" s="156">
        <f>+'Población total'!F11</f>
        <v>2011</v>
      </c>
      <c r="G11" s="156">
        <f>+'Población total'!G11</f>
        <v>2012</v>
      </c>
      <c r="H11" s="170"/>
      <c r="I11" s="170"/>
      <c r="J11" s="170"/>
      <c r="K11" s="170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tr">
        <f>+'[4]Población Bogotá'!AE902</f>
        <v>Colombia</v>
      </c>
      <c r="C13" s="26">
        <f>+'[4]Población Bogotá'!AF902</f>
        <v>152.13833333333332</v>
      </c>
      <c r="D13" s="26">
        <f>+'[4]Población Bogotá'!AG902</f>
        <v>165.65833333333333</v>
      </c>
      <c r="E13" s="26">
        <f>+'[4]Población Bogotá'!AH902</f>
        <v>230.35333333333335</v>
      </c>
      <c r="F13" s="26">
        <f>+'[4]Población Bogotá'!AI902</f>
        <v>188.47333333333336</v>
      </c>
      <c r="G13" s="26">
        <f>+'[4]Población Bogotá'!AJ902</f>
        <v>169.42233333333334</v>
      </c>
      <c r="H13" s="28">
        <f t="shared" ref="H13" si="0">IF(OR(OR(G13=0,F13=0),G13=""),"",(G13/F13-1)*100)</f>
        <v>-10.10806126419299</v>
      </c>
      <c r="I13" s="27">
        <f>IF(OR(OR(G13=0,F13=0),F13=""),"",(F13/E13-1)*100)</f>
        <v>-18.180765780105922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3</v>
      </c>
      <c r="C14" s="25">
        <f>C13-SUM(C15:C27)</f>
        <v>132.04199999999997</v>
      </c>
      <c r="D14" s="25">
        <f>D13-SUM(D15:D27)</f>
        <v>147.44299999999998</v>
      </c>
      <c r="E14" s="25">
        <f>E13-SUM(E15:E27)</f>
        <v>211.98733333333334</v>
      </c>
      <c r="F14" s="25">
        <f>F13-SUM(F15:F27)</f>
        <v>168.04033333333336</v>
      </c>
      <c r="G14" s="26">
        <f>G13-SUM(G15:G27)</f>
        <v>136.99433333333334</v>
      </c>
      <c r="H14" s="28">
        <f t="shared" ref="H14:H16" si="3">IF(OR(OR(G14=0,F14=0),G14=""),"",(G14/F14-1)*100)</f>
        <v>-18.475326360139732</v>
      </c>
      <c r="I14" s="27">
        <f t="shared" ref="I14:I16" si="4">IF(OR(OR(G14=0,F14=0),F14=""),"",(F14/E14-1)*100)</f>
        <v>-20.730955623134705</v>
      </c>
      <c r="J14" s="28">
        <f t="shared" ref="J14:J16" si="5">IF(G14=0,"",G14/$G$13*100)</f>
        <v>80.859666277763466</v>
      </c>
      <c r="K14" s="27">
        <f t="shared" ref="K14:K16" si="6">IF(F14=0,"",F14/$F$13*100)</f>
        <v>89.158678504474551</v>
      </c>
      <c r="L14" s="18"/>
    </row>
    <row r="15" spans="1:15">
      <c r="A15" s="16"/>
      <c r="B15" s="12" t="str">
        <f>+'[4]Población Bogotá'!AE903</f>
        <v>Bogotá</v>
      </c>
      <c r="C15" s="99">
        <f>+'[4]Población Bogotá'!AF903</f>
        <v>7.5503333333333336</v>
      </c>
      <c r="D15" s="99">
        <f>+'[4]Población Bogotá'!AG903</f>
        <v>6.1613333333333342</v>
      </c>
      <c r="E15" s="99">
        <f>+'[4]Población Bogotá'!AH903</f>
        <v>2.3596666666666666</v>
      </c>
      <c r="F15" s="99">
        <f>+'[4]Población Bogotá'!AI903</f>
        <v>7.2703333333333333</v>
      </c>
      <c r="G15" s="99">
        <f>+'[4]Población Bogotá'!AJ903</f>
        <v>19.328666666666667</v>
      </c>
      <c r="H15" s="48">
        <f t="shared" si="3"/>
        <v>165.8566778231168</v>
      </c>
      <c r="I15" s="34">
        <f t="shared" si="4"/>
        <v>208.10848989970333</v>
      </c>
      <c r="J15" s="48">
        <f t="shared" si="5"/>
        <v>11.408570692175568</v>
      </c>
      <c r="K15" s="34">
        <f t="shared" si="6"/>
        <v>3.8574864702345155</v>
      </c>
      <c r="L15" s="18"/>
      <c r="N15" s="23" t="s">
        <v>2</v>
      </c>
      <c r="O15" s="32">
        <f>J15</f>
        <v>11.408570692175568</v>
      </c>
    </row>
    <row r="16" spans="1:15">
      <c r="A16" s="16"/>
      <c r="B16" s="11" t="str">
        <f>+'[4]Población Bogotá'!AE904</f>
        <v>Medellín</v>
      </c>
      <c r="C16" s="53">
        <f>+'[4]Población Bogotá'!AF904</f>
        <v>3.4283333333333332</v>
      </c>
      <c r="D16" s="53">
        <f>+'[4]Población Bogotá'!AG904</f>
        <v>5.8840000000000003</v>
      </c>
      <c r="E16" s="53">
        <f>+'[4]Población Bogotá'!AH904</f>
        <v>3.825333333333333</v>
      </c>
      <c r="F16" s="53">
        <f>+'[4]Población Bogotá'!AI904</f>
        <v>2.6030000000000002</v>
      </c>
      <c r="G16" s="54">
        <f>+'[4]Población Bogotá'!AJ904</f>
        <v>5.1870000000000003</v>
      </c>
      <c r="H16" s="28">
        <f t="shared" si="3"/>
        <v>99.270072992700719</v>
      </c>
      <c r="I16" s="27">
        <f t="shared" si="4"/>
        <v>-31.953642384105951</v>
      </c>
      <c r="J16" s="28">
        <f t="shared" si="5"/>
        <v>3.0615798389429179</v>
      </c>
      <c r="K16" s="27">
        <f t="shared" si="6"/>
        <v>1.3810972374518056</v>
      </c>
      <c r="L16" s="18"/>
      <c r="N16" s="23" t="s">
        <v>12</v>
      </c>
      <c r="O16" s="32">
        <f>100-O15</f>
        <v>88.591429307824427</v>
      </c>
    </row>
    <row r="17" spans="1:14">
      <c r="A17" s="16"/>
      <c r="B17" s="11" t="str">
        <f>+'[4]Población Bogotá'!AE905</f>
        <v>Bucaramanga</v>
      </c>
      <c r="C17" s="53">
        <f>+'[4]Población Bogotá'!AF905</f>
        <v>1.0690000000000002</v>
      </c>
      <c r="D17" s="53">
        <f>+'[4]Población Bogotá'!AG905</f>
        <v>1.0653333333333332</v>
      </c>
      <c r="E17" s="53">
        <f>+'[4]Población Bogotá'!AH905</f>
        <v>1.8163333333333334</v>
      </c>
      <c r="F17" s="53">
        <f>+'[4]Población Bogotá'!AI905</f>
        <v>0.67033333333333334</v>
      </c>
      <c r="G17" s="54">
        <f>+'[4]Población Bogotá'!AJ905</f>
        <v>1.4213333333333333</v>
      </c>
      <c r="H17" s="28">
        <f t="shared" ref="H17:H27" si="7">IF(OR(OR(G17=0,F17=0),G17=""),"",(G17/F17-1)*100)</f>
        <v>112.03381402287418</v>
      </c>
      <c r="I17" s="27">
        <f t="shared" ref="I17:I27" si="8">IF(OR(OR(G17=0,F17=0),F17=""),"",(F17/E17-1)*100)</f>
        <v>-63.094145714810054</v>
      </c>
      <c r="J17" s="28">
        <f t="shared" ref="J17:J27" si="9">IF(G17=0,"",G17/$G$13*100)</f>
        <v>0.83892914550816788</v>
      </c>
      <c r="K17" s="27">
        <f t="shared" ref="K17:K27" si="10">IF(F17=0,"",F17/$F$13*100)</f>
        <v>0.35566481553535423</v>
      </c>
      <c r="L17" s="18"/>
    </row>
    <row r="18" spans="1:14">
      <c r="A18" s="16"/>
      <c r="B18" s="11" t="str">
        <f>+'[4]Población Bogotá'!AE906</f>
        <v>Ibagué</v>
      </c>
      <c r="C18" s="53">
        <f>+'[4]Población Bogotá'!AF906</f>
        <v>0.98799999999999999</v>
      </c>
      <c r="D18" s="53">
        <f>+'[4]Población Bogotá'!AG906</f>
        <v>0.80533333333333335</v>
      </c>
      <c r="E18" s="53">
        <f>+'[4]Población Bogotá'!AH906</f>
        <v>1.2603333333333333</v>
      </c>
      <c r="F18" s="53">
        <f>+'[4]Población Bogotá'!AI906</f>
        <v>1.4506666666666665</v>
      </c>
      <c r="G18" s="54">
        <f>+'[4]Población Bogotá'!AJ906</f>
        <v>1.3659999999999999</v>
      </c>
      <c r="H18" s="28">
        <f t="shared" si="7"/>
        <v>-5.8363970588235281</v>
      </c>
      <c r="I18" s="27">
        <f t="shared" si="8"/>
        <v>15.101824914043904</v>
      </c>
      <c r="J18" s="28">
        <f t="shared" si="9"/>
        <v>0.80626914594101129</v>
      </c>
      <c r="K18" s="27">
        <f t="shared" si="10"/>
        <v>0.76969332531569434</v>
      </c>
      <c r="L18" s="18"/>
    </row>
    <row r="19" spans="1:14">
      <c r="A19" s="16"/>
      <c r="B19" s="11" t="str">
        <f>+'[4]Población Bogotá'!AE907</f>
        <v>Cali</v>
      </c>
      <c r="C19" s="53">
        <f>+'[4]Población Bogotá'!AF907</f>
        <v>1.931</v>
      </c>
      <c r="D19" s="53">
        <f>+'[4]Población Bogotá'!AG907</f>
        <v>1.0363333333333333</v>
      </c>
      <c r="E19" s="53">
        <f>+'[4]Población Bogotá'!AH907</f>
        <v>2.2006666666666668</v>
      </c>
      <c r="F19" s="53">
        <f>+'[4]Población Bogotá'!AI907</f>
        <v>1.3026666666666669</v>
      </c>
      <c r="G19" s="54">
        <f>+'[4]Población Bogotá'!AJ907</f>
        <v>1.0980000000000001</v>
      </c>
      <c r="H19" s="28">
        <f t="shared" si="7"/>
        <v>-15.711361310133064</v>
      </c>
      <c r="I19" s="27">
        <f t="shared" si="8"/>
        <v>-40.805816419266883</v>
      </c>
      <c r="J19" s="28">
        <f t="shared" si="9"/>
        <v>0.64808456972418038</v>
      </c>
      <c r="K19" s="27">
        <f t="shared" si="10"/>
        <v>0.69116762760425887</v>
      </c>
      <c r="L19" s="18"/>
    </row>
    <row r="20" spans="1:14">
      <c r="A20" s="16"/>
      <c r="B20" s="11" t="str">
        <f>+'[4]Población Bogotá'!AE908</f>
        <v>Pereira</v>
      </c>
      <c r="C20" s="53">
        <f>+'[4]Población Bogotá'!AF908</f>
        <v>0.41099999999999998</v>
      </c>
      <c r="D20" s="53">
        <f>+'[4]Población Bogotá'!AG908</f>
        <v>0.626</v>
      </c>
      <c r="E20" s="53">
        <f>+'[4]Población Bogotá'!AH908</f>
        <v>2.2683333333333331</v>
      </c>
      <c r="F20" s="53">
        <f>+'[4]Población Bogotá'!AI908</f>
        <v>2.7803333333333335</v>
      </c>
      <c r="G20" s="54">
        <f>+'[4]Población Bogotá'!AJ908</f>
        <v>1.0236666666666667</v>
      </c>
      <c r="H20" s="28">
        <f t="shared" si="7"/>
        <v>-63.181872677137044</v>
      </c>
      <c r="I20" s="27">
        <f t="shared" si="8"/>
        <v>22.571638501102154</v>
      </c>
      <c r="J20" s="28">
        <f t="shared" si="9"/>
        <v>0.60420999199239767</v>
      </c>
      <c r="K20" s="27">
        <f t="shared" si="10"/>
        <v>1.4751865869619043</v>
      </c>
      <c r="L20" s="18"/>
    </row>
    <row r="21" spans="1:14">
      <c r="A21" s="16"/>
      <c r="B21" s="11" t="str">
        <f>+'[4]Población Bogotá'!AE909</f>
        <v>Villavicencio</v>
      </c>
      <c r="C21" s="53">
        <f>+'[4]Población Bogotá'!AF909</f>
        <v>1.7453333333333336</v>
      </c>
      <c r="D21" s="53">
        <f>+'[4]Población Bogotá'!AG909</f>
        <v>1.1473333333333333</v>
      </c>
      <c r="E21" s="53">
        <f>+'[4]Población Bogotá'!AH909</f>
        <v>1.0406666666666669</v>
      </c>
      <c r="F21" s="53">
        <f>+'[4]Población Bogotá'!AI909</f>
        <v>1.3336666666666668</v>
      </c>
      <c r="G21" s="54">
        <f>+'[4]Población Bogotá'!AJ909</f>
        <v>0.80266666666666664</v>
      </c>
      <c r="H21" s="28">
        <f t="shared" si="7"/>
        <v>-39.815046238440402</v>
      </c>
      <c r="I21" s="27">
        <f t="shared" si="8"/>
        <v>28.155028827674556</v>
      </c>
      <c r="J21" s="28">
        <f t="shared" si="9"/>
        <v>0.47376674070911545</v>
      </c>
      <c r="K21" s="27">
        <f t="shared" si="10"/>
        <v>0.70761557780057305</v>
      </c>
      <c r="L21" s="18"/>
    </row>
    <row r="22" spans="1:14">
      <c r="A22" s="16"/>
      <c r="B22" s="11" t="str">
        <f>+'[4]Población Bogotá'!AE910</f>
        <v>Cúcuta</v>
      </c>
      <c r="C22" s="53">
        <f>+'[4]Población Bogotá'!AF910</f>
        <v>0.629</v>
      </c>
      <c r="D22" s="53">
        <f>+'[4]Población Bogotá'!AG910</f>
        <v>0.35899999999999999</v>
      </c>
      <c r="E22" s="53">
        <f>+'[4]Población Bogotá'!AH910</f>
        <v>0.77833333333333332</v>
      </c>
      <c r="F22" s="53">
        <f>+'[4]Población Bogotá'!AI910</f>
        <v>0.78133333333333332</v>
      </c>
      <c r="G22" s="54">
        <f>+'[4]Población Bogotá'!AJ910</f>
        <v>0.68299999999999994</v>
      </c>
      <c r="H22" s="28">
        <f t="shared" si="7"/>
        <v>-12.585324232081918</v>
      </c>
      <c r="I22" s="27">
        <f t="shared" si="8"/>
        <v>0.38543897216274381</v>
      </c>
      <c r="J22" s="28">
        <f t="shared" si="9"/>
        <v>0.40313457297050564</v>
      </c>
      <c r="K22" s="27">
        <f t="shared" si="10"/>
        <v>0.41455908881893094</v>
      </c>
      <c r="L22" s="18"/>
    </row>
    <row r="23" spans="1:14">
      <c r="A23" s="16"/>
      <c r="B23" s="11" t="str">
        <f>+'[4]Población Bogotá'!AE911</f>
        <v>Barranquilla</v>
      </c>
      <c r="C23" s="53">
        <f>+'[4]Población Bogotá'!AF911</f>
        <v>0.70566666666666666</v>
      </c>
      <c r="D23" s="53">
        <f>+'[4]Población Bogotá'!AG911</f>
        <v>0.23533333333333331</v>
      </c>
      <c r="E23" s="53">
        <f>+'[4]Población Bogotá'!AH911</f>
        <v>0.60199999999999998</v>
      </c>
      <c r="F23" s="53">
        <f>+'[4]Población Bogotá'!AI911</f>
        <v>0.70733333333333326</v>
      </c>
      <c r="G23" s="54">
        <f>+'[4]Población Bogotá'!AJ911</f>
        <v>0.38866666666666666</v>
      </c>
      <c r="H23" s="28">
        <f t="shared" si="7"/>
        <v>-45.051837888784164</v>
      </c>
      <c r="I23" s="27">
        <f t="shared" si="8"/>
        <v>17.49723145071982</v>
      </c>
      <c r="J23" s="28">
        <f t="shared" si="9"/>
        <v>0.22940698491147371</v>
      </c>
      <c r="K23" s="27">
        <f t="shared" si="10"/>
        <v>0.3752962399632131</v>
      </c>
      <c r="L23" s="18"/>
    </row>
    <row r="24" spans="1:14">
      <c r="A24" s="16"/>
      <c r="B24" s="11" t="str">
        <f>+'[4]Población Bogotá'!AE912</f>
        <v>Pasto</v>
      </c>
      <c r="C24" s="53">
        <f>+'[4]Población Bogotá'!AF912</f>
        <v>0.14166666666666669</v>
      </c>
      <c r="D24" s="53">
        <f>+'[4]Población Bogotá'!AG912</f>
        <v>0.34533333333333333</v>
      </c>
      <c r="E24" s="53">
        <f>+'[4]Población Bogotá'!AH912</f>
        <v>0.67466666666666664</v>
      </c>
      <c r="F24" s="53">
        <f>+'[4]Población Bogotá'!AI912</f>
        <v>0.78399999999999992</v>
      </c>
      <c r="G24" s="54">
        <f>+'[4]Población Bogotá'!AJ912</f>
        <v>0.37133333333333329</v>
      </c>
      <c r="H24" s="28">
        <f t="shared" si="7"/>
        <v>-52.636054421768705</v>
      </c>
      <c r="I24" s="27">
        <f t="shared" si="8"/>
        <v>16.205533596837938</v>
      </c>
      <c r="J24" s="28">
        <f t="shared" si="9"/>
        <v>0.21917614167356919</v>
      </c>
      <c r="K24" s="27">
        <f t="shared" si="10"/>
        <v>0.41597396625517302</v>
      </c>
      <c r="L24" s="18"/>
    </row>
    <row r="25" spans="1:14">
      <c r="A25" s="16"/>
      <c r="B25" s="11" t="str">
        <f>+'[4]Población Bogotá'!AE913</f>
        <v>Montería</v>
      </c>
      <c r="C25" s="53">
        <f>+'[4]Población Bogotá'!AF913</f>
        <v>0.33933333333333332</v>
      </c>
      <c r="D25" s="53">
        <f>+'[4]Población Bogotá'!AG913</f>
        <v>0.15466666666666665</v>
      </c>
      <c r="E25" s="53">
        <f>+'[4]Población Bogotá'!AH913</f>
        <v>0.55233333333333334</v>
      </c>
      <c r="F25" s="53">
        <f>+'[4]Población Bogotá'!AI913</f>
        <v>0.20266666666666666</v>
      </c>
      <c r="G25" s="54">
        <f>+'[4]Población Bogotá'!AJ913</f>
        <v>0.28499999999999998</v>
      </c>
      <c r="H25" s="28">
        <f t="shared" si="7"/>
        <v>40.625</v>
      </c>
      <c r="I25" s="27">
        <f t="shared" si="8"/>
        <v>-63.307181653590824</v>
      </c>
      <c r="J25" s="28">
        <f t="shared" si="9"/>
        <v>0.16821867246939107</v>
      </c>
      <c r="K25" s="27">
        <f t="shared" si="10"/>
        <v>0.10753068515439849</v>
      </c>
      <c r="L25" s="18"/>
    </row>
    <row r="26" spans="1:14">
      <c r="A26" s="16"/>
      <c r="B26" s="11" t="str">
        <f>+'[4]Población Bogotá'!AE914</f>
        <v>Cartagena</v>
      </c>
      <c r="C26" s="53">
        <f>+'[4]Población Bogotá'!AF914</f>
        <v>0.37599999999999995</v>
      </c>
      <c r="D26" s="53">
        <f>+'[4]Población Bogotá'!AG914</f>
        <v>0.12666666666666668</v>
      </c>
      <c r="E26" s="53">
        <f>+'[4]Población Bogotá'!AH914</f>
        <v>0.66333333333333333</v>
      </c>
      <c r="F26" s="53">
        <f>+'[4]Población Bogotá'!AI914</f>
        <v>0.11533333333333333</v>
      </c>
      <c r="G26" s="54">
        <f>+'[4]Población Bogotá'!AJ914</f>
        <v>0.24933333333333332</v>
      </c>
      <c r="H26" s="28">
        <f t="shared" si="7"/>
        <v>116.1849710982659</v>
      </c>
      <c r="I26" s="27">
        <f t="shared" si="8"/>
        <v>-82.613065326633176</v>
      </c>
      <c r="J26" s="28">
        <f t="shared" si="9"/>
        <v>0.14716674503754915</v>
      </c>
      <c r="K26" s="27">
        <f t="shared" si="10"/>
        <v>6.119344911747019E-2</v>
      </c>
      <c r="L26" s="18"/>
    </row>
    <row r="27" spans="1:14">
      <c r="A27" s="16"/>
      <c r="B27" s="11" t="str">
        <f>+'[4]Población Bogotá'!AE915</f>
        <v>Manizales</v>
      </c>
      <c r="C27" s="53">
        <f>+'[4]Población Bogotá'!AF915</f>
        <v>0.78166666666666662</v>
      </c>
      <c r="D27" s="53">
        <f>+'[4]Población Bogotá'!AG915</f>
        <v>0.26866666666666666</v>
      </c>
      <c r="E27" s="53">
        <f>+'[4]Población Bogotá'!AH915</f>
        <v>0.32400000000000001</v>
      </c>
      <c r="F27" s="53">
        <f>+'[4]Población Bogotá'!AI915</f>
        <v>0.43133333333333335</v>
      </c>
      <c r="G27" s="54">
        <f>+'[4]Población Bogotá'!AJ915</f>
        <v>0.22333333333333336</v>
      </c>
      <c r="H27" s="28">
        <f t="shared" si="7"/>
        <v>-48.222565687789796</v>
      </c>
      <c r="I27" s="27">
        <f t="shared" si="8"/>
        <v>33.127572016460903</v>
      </c>
      <c r="J27" s="28">
        <f t="shared" si="9"/>
        <v>0.13182048018069242</v>
      </c>
      <c r="K27" s="27">
        <f t="shared" si="10"/>
        <v>0.2288564253121573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tr">
        <f>+Índice!$B$49</f>
        <v>Fuente: Departamento Administrativo Nacional de Estadística, Gran Encuesta Integrada de Hogares (GEIH) Abril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24" activePane="bottomLeft" state="frozen"/>
      <selection activeCell="G19" sqref="G19"/>
      <selection pane="bottomLeft" activeCell="I18" sqref="I18"/>
    </sheetView>
  </sheetViews>
  <sheetFormatPr baseColWidth="10" defaultColWidth="10.85546875" defaultRowHeight="15.75"/>
  <cols>
    <col min="1" max="1" width="1.85546875" style="9" customWidth="1"/>
    <col min="2" max="2" width="15" style="9" customWidth="1"/>
    <col min="3" max="7" width="10.140625" style="9" customWidth="1"/>
    <col min="8" max="9" width="10.42578125" style="9" customWidth="1"/>
    <col min="10" max="10" width="10.285156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69" t="s">
        <v>149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61"/>
      <c r="C8" s="167" t="s">
        <v>172</v>
      </c>
      <c r="D8" s="167"/>
      <c r="E8" s="167"/>
      <c r="F8" s="167"/>
      <c r="G8" s="167"/>
      <c r="H8" s="167"/>
      <c r="I8" s="167"/>
      <c r="J8" s="167"/>
      <c r="K8" s="167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68" t="s">
        <v>1</v>
      </c>
      <c r="D10" s="168"/>
      <c r="E10" s="168"/>
      <c r="F10" s="168"/>
      <c r="G10" s="168"/>
      <c r="H10" s="170" t="s">
        <v>163</v>
      </c>
      <c r="I10" s="170" t="s">
        <v>110</v>
      </c>
      <c r="J10" s="170" t="s">
        <v>164</v>
      </c>
      <c r="K10" s="170" t="s">
        <v>109</v>
      </c>
      <c r="L10" s="18"/>
    </row>
    <row r="11" spans="1:15">
      <c r="A11" s="16"/>
      <c r="B11" s="11"/>
      <c r="C11" s="156">
        <f>+'Población total'!C11</f>
        <v>2008</v>
      </c>
      <c r="D11" s="156">
        <f>+'Población total'!D11</f>
        <v>2009</v>
      </c>
      <c r="E11" s="156">
        <f>+'Población total'!E11</f>
        <v>2010</v>
      </c>
      <c r="F11" s="156">
        <f>+'Población total'!F11</f>
        <v>2011</v>
      </c>
      <c r="G11" s="156">
        <f>+'Población total'!G11</f>
        <v>2012</v>
      </c>
      <c r="H11" s="170"/>
      <c r="I11" s="170"/>
      <c r="J11" s="170"/>
      <c r="K11" s="170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tr">
        <f>+'[4]Población Bogotá'!AE934</f>
        <v>Colombia</v>
      </c>
      <c r="C13" s="26">
        <f>+'[4]Población Bogotá'!AF934</f>
        <v>17.584</v>
      </c>
      <c r="D13" s="26">
        <f>+'[4]Población Bogotá'!AG934</f>
        <v>11.637</v>
      </c>
      <c r="E13" s="26">
        <f>+'[4]Población Bogotá'!AH934</f>
        <v>10.407999999999999</v>
      </c>
      <c r="F13" s="26">
        <f>+'[4]Población Bogotá'!AI934</f>
        <v>18.072333333333336</v>
      </c>
      <c r="G13" s="26">
        <f>+'[4]Población Bogotá'!AJ934</f>
        <v>22.439333333333334</v>
      </c>
      <c r="H13" s="28">
        <f t="shared" ref="H13:H27" si="0">IF(OR(OR(G13=0,F13=0),G13=""),"",(G13/F13-1)*100)</f>
        <v>24.164007599092518</v>
      </c>
      <c r="I13" s="28">
        <f>IF(OR(OR(OR(G13=0,F13=0),E13=0),F13=""),"",(F13/E13-1)*100)</f>
        <v>73.638867537791469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3</v>
      </c>
      <c r="C14" s="25">
        <f>C13-SUM(C15:C27)</f>
        <v>16.003</v>
      </c>
      <c r="D14" s="25">
        <f>D13-SUM(D15:D27)</f>
        <v>8.83</v>
      </c>
      <c r="E14" s="25">
        <f>E13-SUM(E15:E27)</f>
        <v>7.5909999999999993</v>
      </c>
      <c r="F14" s="25">
        <f>F13-SUM(F15:F27)</f>
        <v>13.006666666666669</v>
      </c>
      <c r="G14" s="26">
        <f>G13-SUM(G15:G27)</f>
        <v>15.913333333333334</v>
      </c>
      <c r="H14" s="28">
        <f t="shared" si="0"/>
        <v>22.347514095335708</v>
      </c>
      <c r="I14" s="27">
        <f>IF(OR(OR(OR(G14=0,F14=0),E14=0),F14=""),"",(F14/E14-1)*100)</f>
        <v>71.343257366179301</v>
      </c>
      <c r="J14" s="28">
        <f t="shared" ref="J14:J17" si="3">IF(G14=0,"",G14/$G$13*100)</f>
        <v>70.917139546629443</v>
      </c>
      <c r="K14" s="27">
        <f t="shared" ref="K14:K17" si="4">IF(F14=0,"",F14/$F$13*100)</f>
        <v>71.970046295442387</v>
      </c>
      <c r="L14" s="18"/>
    </row>
    <row r="15" spans="1:15">
      <c r="A15" s="16"/>
      <c r="B15" s="12" t="str">
        <f>+'[4]Población Bogotá'!AE935</f>
        <v>Bogotá</v>
      </c>
      <c r="C15" s="99">
        <f>+'[4]Población Bogotá'!AF935</f>
        <v>0.71933333333333327</v>
      </c>
      <c r="D15" s="99">
        <f>+'[4]Población Bogotá'!AG935</f>
        <v>0</v>
      </c>
      <c r="E15" s="99">
        <f>+'[4]Población Bogotá'!AH935</f>
        <v>0</v>
      </c>
      <c r="F15" s="99">
        <f>+'[4]Población Bogotá'!AI935</f>
        <v>0</v>
      </c>
      <c r="G15" s="99">
        <f>+'[4]Población Bogotá'!AJ935</f>
        <v>3.6970000000000005</v>
      </c>
      <c r="H15" s="99" t="str">
        <f t="shared" si="0"/>
        <v/>
      </c>
      <c r="I15" s="99" t="str">
        <f t="shared" ref="I15:I27" si="5">IF(OR(OR(OR(G15=0,F15=0),E15=0),F15=""),"",(F15/E15-1)*100)</f>
        <v/>
      </c>
      <c r="J15" s="48">
        <f t="shared" ref="J15" si="6">IF(G15=0,"",G15/$G$13*100)</f>
        <v>16.475534032502452</v>
      </c>
      <c r="K15" s="34" t="str">
        <f t="shared" si="4"/>
        <v/>
      </c>
      <c r="L15" s="18"/>
      <c r="N15" s="23" t="s">
        <v>2</v>
      </c>
      <c r="O15" s="32">
        <f>+J16</f>
        <v>5.26456519801539</v>
      </c>
    </row>
    <row r="16" spans="1:15">
      <c r="A16" s="16"/>
      <c r="B16" s="11" t="str">
        <f>+'[4]Población Bogotá'!AE936</f>
        <v>Medellín</v>
      </c>
      <c r="C16" s="25">
        <f>+'[4]Población Bogotá'!AF936</f>
        <v>0.33200000000000002</v>
      </c>
      <c r="D16" s="25">
        <f>+'[4]Población Bogotá'!AG936</f>
        <v>0.76933333333333331</v>
      </c>
      <c r="E16" s="25">
        <f>+'[4]Población Bogotá'!AH936</f>
        <v>0</v>
      </c>
      <c r="F16" s="25">
        <f>+'[4]Población Bogotá'!AI936</f>
        <v>1.7969999999999999</v>
      </c>
      <c r="G16" s="26">
        <f>+'[4]Población Bogotá'!AJ936</f>
        <v>1.1813333333333333</v>
      </c>
      <c r="H16" s="28">
        <f t="shared" si="0"/>
        <v>-34.260805045446105</v>
      </c>
      <c r="I16" s="27" t="str">
        <f t="shared" si="5"/>
        <v/>
      </c>
      <c r="J16" s="28">
        <f t="shared" si="3"/>
        <v>5.26456519801539</v>
      </c>
      <c r="K16" s="27">
        <f t="shared" si="4"/>
        <v>9.9433756939705233</v>
      </c>
      <c r="L16" s="11"/>
      <c r="N16" s="23" t="s">
        <v>12</v>
      </c>
      <c r="O16" s="32">
        <f>100-O15</f>
        <v>94.73543480198461</v>
      </c>
    </row>
    <row r="17" spans="1:14">
      <c r="A17" s="16"/>
      <c r="B17" s="11" t="str">
        <f>+'[4]Población Bogotá'!AE937</f>
        <v>Cartagena</v>
      </c>
      <c r="C17" s="53">
        <f>+'[4]Población Bogotá'!AF937</f>
        <v>0</v>
      </c>
      <c r="D17" s="53">
        <f>+'[4]Población Bogotá'!AG937</f>
        <v>0.626</v>
      </c>
      <c r="E17" s="53">
        <f>+'[4]Población Bogotá'!AH937</f>
        <v>0</v>
      </c>
      <c r="F17" s="53">
        <f>+'[4]Población Bogotá'!AI937</f>
        <v>0.77966666666666662</v>
      </c>
      <c r="G17" s="54">
        <f>+'[4]Población Bogotá'!AJ937</f>
        <v>0.52433333333333332</v>
      </c>
      <c r="H17" s="28">
        <f t="shared" si="0"/>
        <v>-32.74903805044891</v>
      </c>
      <c r="I17" s="27" t="str">
        <f t="shared" si="5"/>
        <v/>
      </c>
      <c r="J17" s="28">
        <f t="shared" si="3"/>
        <v>2.3366707269972369</v>
      </c>
      <c r="K17" s="27">
        <f t="shared" si="4"/>
        <v>4.3141450098677527</v>
      </c>
      <c r="L17" s="18"/>
    </row>
    <row r="18" spans="1:14">
      <c r="A18" s="16"/>
      <c r="B18" s="11" t="str">
        <f>+'[4]Población Bogotá'!AE938</f>
        <v>Ibagué</v>
      </c>
      <c r="C18" s="53">
        <f>+'[4]Población Bogotá'!AF938</f>
        <v>0</v>
      </c>
      <c r="D18" s="53">
        <f>+'[4]Población Bogotá'!AG938</f>
        <v>0.17966666666666667</v>
      </c>
      <c r="E18" s="53">
        <f>+'[4]Población Bogotá'!AH938</f>
        <v>0.26699999999999996</v>
      </c>
      <c r="F18" s="53">
        <f>+'[4]Población Bogotá'!AI938</f>
        <v>4.6666666666666669E-2</v>
      </c>
      <c r="G18" s="54">
        <f>+'[4]Población Bogotá'!AJ938</f>
        <v>0.34633333333333333</v>
      </c>
      <c r="H18" s="28">
        <f t="shared" si="0"/>
        <v>642.14285714285711</v>
      </c>
      <c r="I18" s="27">
        <f t="shared" si="5"/>
        <v>-82.52184769038702</v>
      </c>
      <c r="J18" s="28">
        <f t="shared" ref="J18:J22" si="7">IF(G18=0,"",G18/$G$13*100)</f>
        <v>1.5434207789892747</v>
      </c>
      <c r="K18" s="27">
        <f t="shared" ref="K18:K27" si="8">IF(F18=0,"",F18/$F$13*100)</f>
        <v>0.25822159101388859</v>
      </c>
      <c r="L18" s="18"/>
    </row>
    <row r="19" spans="1:14">
      <c r="A19" s="16"/>
      <c r="B19" s="11" t="str">
        <f>+'[4]Población Bogotá'!AE939</f>
        <v>Villavicencio</v>
      </c>
      <c r="C19" s="53">
        <f>+'[4]Población Bogotá'!AF939</f>
        <v>0</v>
      </c>
      <c r="D19" s="53">
        <f>+'[4]Población Bogotá'!AG939</f>
        <v>0.12566666666666668</v>
      </c>
      <c r="E19" s="53">
        <f>+'[4]Población Bogotá'!AH939</f>
        <v>5.9333333333333328E-2</v>
      </c>
      <c r="F19" s="53">
        <f>+'[4]Población Bogotá'!AI939</f>
        <v>0.57900000000000007</v>
      </c>
      <c r="G19" s="54">
        <f>+'[4]Población Bogotá'!AJ939</f>
        <v>0.26366666666666666</v>
      </c>
      <c r="H19" s="28">
        <f t="shared" si="0"/>
        <v>-54.461715601611985</v>
      </c>
      <c r="I19" s="27">
        <f t="shared" si="5"/>
        <v>875.84269662921361</v>
      </c>
      <c r="J19" s="28">
        <f t="shared" si="7"/>
        <v>1.1750200540717193</v>
      </c>
      <c r="K19" s="27">
        <f t="shared" si="8"/>
        <v>3.2037921685080324</v>
      </c>
      <c r="L19" s="18"/>
    </row>
    <row r="20" spans="1:14">
      <c r="A20" s="16"/>
      <c r="B20" s="11" t="str">
        <f>+'[4]Población Bogotá'!AE940</f>
        <v>Bucaramanga</v>
      </c>
      <c r="C20" s="53">
        <f>+'[4]Población Bogotá'!AF940</f>
        <v>0.11966666666666666</v>
      </c>
      <c r="D20" s="53">
        <f>+'[4]Población Bogotá'!AG940</f>
        <v>0.13633333333333333</v>
      </c>
      <c r="E20" s="53">
        <f>+'[4]Población Bogotá'!AH940</f>
        <v>0.4463333333333333</v>
      </c>
      <c r="F20" s="53">
        <f>+'[4]Población Bogotá'!AI940</f>
        <v>0.70799999999999985</v>
      </c>
      <c r="G20" s="54">
        <f>+'[4]Población Bogotá'!AJ940</f>
        <v>0.253</v>
      </c>
      <c r="H20" s="28">
        <f t="shared" si="0"/>
        <v>-64.265536723163848</v>
      </c>
      <c r="I20" s="27">
        <f t="shared" si="5"/>
        <v>58.625840179238217</v>
      </c>
      <c r="J20" s="28">
        <f t="shared" si="7"/>
        <v>1.1274844766630023</v>
      </c>
      <c r="K20" s="27">
        <f t="shared" si="8"/>
        <v>3.9175904236678516</v>
      </c>
      <c r="L20" s="18"/>
    </row>
    <row r="21" spans="1:14">
      <c r="A21" s="16"/>
      <c r="B21" s="11" t="str">
        <f>+'[4]Población Bogotá'!AE941</f>
        <v>Cúcuta</v>
      </c>
      <c r="C21" s="53">
        <f>+'[4]Población Bogotá'!AF941</f>
        <v>0.12566666666666668</v>
      </c>
      <c r="D21" s="53">
        <f>+'[4]Población Bogotá'!AG941</f>
        <v>0.82733333333333325</v>
      </c>
      <c r="E21" s="53">
        <f>+'[4]Población Bogotá'!AH941</f>
        <v>0.80133333333333334</v>
      </c>
      <c r="F21" s="53">
        <f>+'[4]Población Bogotá'!AI941</f>
        <v>0.6113333333333334</v>
      </c>
      <c r="G21" s="54">
        <f>+'[4]Población Bogotá'!AJ941</f>
        <v>0.13100000000000001</v>
      </c>
      <c r="H21" s="28">
        <f t="shared" si="0"/>
        <v>-78.571428571428569</v>
      </c>
      <c r="I21" s="27">
        <f t="shared" si="5"/>
        <v>-23.710482529118128</v>
      </c>
      <c r="J21" s="28">
        <f t="shared" si="7"/>
        <v>0.58379631005080368</v>
      </c>
      <c r="K21" s="27">
        <f t="shared" si="8"/>
        <v>3.3827028422819407</v>
      </c>
      <c r="L21" s="18"/>
    </row>
    <row r="22" spans="1:14">
      <c r="A22" s="16"/>
      <c r="B22" s="11" t="str">
        <f>+'[4]Población Bogotá'!AE942</f>
        <v>Pereira</v>
      </c>
      <c r="C22" s="53">
        <f>+'[4]Población Bogotá'!AF942</f>
        <v>0</v>
      </c>
      <c r="D22" s="53">
        <f>+'[4]Población Bogotá'!AG942</f>
        <v>8.7333333333333332E-2</v>
      </c>
      <c r="E22" s="53">
        <f>+'[4]Población Bogotá'!AH942</f>
        <v>0.17166666666666666</v>
      </c>
      <c r="F22" s="53">
        <f>+'[4]Población Bogotá'!AI942</f>
        <v>7.0000000000000007E-2</v>
      </c>
      <c r="G22" s="54">
        <f>+'[4]Población Bogotá'!AJ942</f>
        <v>0.12933333333333333</v>
      </c>
      <c r="H22" s="28">
        <f t="shared" si="0"/>
        <v>84.761904761904731</v>
      </c>
      <c r="I22" s="27">
        <f t="shared" si="5"/>
        <v>-59.22330097087378</v>
      </c>
      <c r="J22" s="28">
        <f t="shared" si="7"/>
        <v>0.57636887608069165</v>
      </c>
      <c r="K22" s="27">
        <f t="shared" si="8"/>
        <v>0.38733238652083291</v>
      </c>
      <c r="L22" s="18"/>
    </row>
    <row r="23" spans="1:14">
      <c r="A23" s="16"/>
      <c r="B23" s="11" t="str">
        <f>+'[4]Población Bogotá'!AE943</f>
        <v>Montería</v>
      </c>
      <c r="C23" s="53">
        <f>+'[4]Población Bogotá'!AF943</f>
        <v>0</v>
      </c>
      <c r="D23" s="53">
        <f>+'[4]Población Bogotá'!AG943</f>
        <v>5.5333333333333339E-2</v>
      </c>
      <c r="E23" s="53">
        <f>+'[4]Población Bogotá'!AH943</f>
        <v>0</v>
      </c>
      <c r="F23" s="53">
        <f>+'[4]Población Bogotá'!AI943</f>
        <v>0</v>
      </c>
      <c r="G23" s="54">
        <f>+'[4]Población Bogotá'!AJ943</f>
        <v>0</v>
      </c>
      <c r="H23" s="28" t="str">
        <f t="shared" si="0"/>
        <v/>
      </c>
      <c r="I23" s="27" t="str">
        <f t="shared" si="5"/>
        <v/>
      </c>
      <c r="J23" s="28">
        <v>0</v>
      </c>
      <c r="K23" s="27" t="str">
        <f t="shared" si="8"/>
        <v/>
      </c>
      <c r="L23" s="18"/>
    </row>
    <row r="24" spans="1:14">
      <c r="A24" s="16"/>
      <c r="B24" s="11" t="str">
        <f>+'[4]Población Bogotá'!AE944</f>
        <v>Pasto</v>
      </c>
      <c r="C24" s="53">
        <f>+'[4]Población Bogotá'!AF944</f>
        <v>0</v>
      </c>
      <c r="D24" s="53">
        <f>+'[4]Población Bogotá'!AG944</f>
        <v>0</v>
      </c>
      <c r="E24" s="53">
        <f>+'[4]Población Bogotá'!AH944</f>
        <v>7.4999999999999997E-2</v>
      </c>
      <c r="F24" s="53">
        <f>+'[4]Población Bogotá'!AI944</f>
        <v>0</v>
      </c>
      <c r="G24" s="54">
        <f>+'[4]Población Bogotá'!AJ944</f>
        <v>0</v>
      </c>
      <c r="H24" s="28" t="str">
        <f t="shared" si="0"/>
        <v/>
      </c>
      <c r="I24" s="27" t="str">
        <f t="shared" si="5"/>
        <v/>
      </c>
      <c r="J24" s="28">
        <v>0</v>
      </c>
      <c r="K24" s="27">
        <v>0</v>
      </c>
      <c r="L24" s="18"/>
    </row>
    <row r="25" spans="1:14">
      <c r="A25" s="16"/>
      <c r="B25" s="11" t="str">
        <f>+'[4]Población Bogotá'!AE945</f>
        <v>Barranquilla</v>
      </c>
      <c r="C25" s="53">
        <f>+'[4]Población Bogotá'!AF945</f>
        <v>0.28433333333333333</v>
      </c>
      <c r="D25" s="53">
        <f>+'[4]Población Bogotá'!AG945</f>
        <v>0</v>
      </c>
      <c r="E25" s="53">
        <f>+'[4]Población Bogotá'!AH945</f>
        <v>0.22133333333333335</v>
      </c>
      <c r="F25" s="53">
        <f>+'[4]Población Bogotá'!AI945</f>
        <v>0</v>
      </c>
      <c r="G25" s="54">
        <f>+'[4]Población Bogotá'!AJ945</f>
        <v>0</v>
      </c>
      <c r="H25" s="28" t="str">
        <f t="shared" si="0"/>
        <v/>
      </c>
      <c r="I25" s="27" t="str">
        <f t="shared" si="5"/>
        <v/>
      </c>
      <c r="J25" s="28">
        <v>0</v>
      </c>
      <c r="K25" s="27" t="str">
        <f t="shared" si="8"/>
        <v/>
      </c>
      <c r="L25" s="18"/>
    </row>
    <row r="26" spans="1:14">
      <c r="A26" s="16"/>
      <c r="B26" s="11" t="str">
        <f>+'[4]Población Bogotá'!AE946</f>
        <v>Cali</v>
      </c>
      <c r="C26" s="53">
        <f>+'[4]Población Bogotá'!AF946</f>
        <v>0</v>
      </c>
      <c r="D26" s="53">
        <f>+'[4]Población Bogotá'!AG946</f>
        <v>0</v>
      </c>
      <c r="E26" s="53">
        <f>+'[4]Población Bogotá'!AH946</f>
        <v>0.68299999999999994</v>
      </c>
      <c r="F26" s="53">
        <f>+'[4]Población Bogotá'!AI946</f>
        <v>0.36566666666666664</v>
      </c>
      <c r="G26" s="54">
        <f>+'[4]Población Bogotá'!AJ946</f>
        <v>0</v>
      </c>
      <c r="H26" s="28" t="str">
        <f t="shared" si="0"/>
        <v/>
      </c>
      <c r="I26" s="27" t="str">
        <f t="shared" si="5"/>
        <v/>
      </c>
      <c r="J26" s="28">
        <v>0</v>
      </c>
      <c r="K26" s="27">
        <f t="shared" si="8"/>
        <v>2.0233506095873985</v>
      </c>
      <c r="L26" s="18"/>
    </row>
    <row r="27" spans="1:14">
      <c r="A27" s="16"/>
      <c r="B27" s="11" t="str">
        <f>+'[4]Población Bogotá'!AE947</f>
        <v>Manizales</v>
      </c>
      <c r="C27" s="53">
        <f>+'[4]Población Bogotá'!AF947</f>
        <v>0</v>
      </c>
      <c r="D27" s="53">
        <f>+'[4]Población Bogotá'!AG947</f>
        <v>0</v>
      </c>
      <c r="E27" s="53">
        <f>+'[4]Población Bogotá'!AH947</f>
        <v>9.2000000000000012E-2</v>
      </c>
      <c r="F27" s="53">
        <f>+'[4]Población Bogotá'!AI947</f>
        <v>0.10833333333333334</v>
      </c>
      <c r="G27" s="54">
        <f>+'[4]Población Bogotá'!AJ947</f>
        <v>0</v>
      </c>
      <c r="H27" s="28" t="str">
        <f t="shared" si="0"/>
        <v/>
      </c>
      <c r="I27" s="27" t="str">
        <f t="shared" si="5"/>
        <v/>
      </c>
      <c r="J27" s="28">
        <v>0</v>
      </c>
      <c r="K27" s="27">
        <f t="shared" si="8"/>
        <v>0.59944297913938427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tr">
        <f>+Índice!$B$49</f>
        <v>Fuente: Departamento Administrativo Nacional de Estadística, Gran Encuesta Integrada de Hogares (GEIH) Abril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27" activePane="bottomLeft" state="frozen"/>
      <selection activeCell="G19" sqref="G19"/>
      <selection pane="bottomLeft" activeCell="I19" sqref="I19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7" width="10.28515625" style="9" customWidth="1"/>
    <col min="8" max="8" width="10.42578125" style="9" customWidth="1"/>
    <col min="9" max="9" width="10.5703125" style="9" customWidth="1"/>
    <col min="10" max="10" width="10.28515625" style="9" customWidth="1"/>
    <col min="11" max="11" width="10" style="9" customWidth="1"/>
    <col min="12" max="12" width="2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69" t="s">
        <v>150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61"/>
      <c r="C8" s="167" t="s">
        <v>172</v>
      </c>
      <c r="D8" s="167"/>
      <c r="E8" s="167"/>
      <c r="F8" s="167"/>
      <c r="G8" s="167"/>
      <c r="H8" s="167"/>
      <c r="I8" s="167"/>
      <c r="J8" s="167"/>
      <c r="K8" s="167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68" t="s">
        <v>1</v>
      </c>
      <c r="D10" s="168"/>
      <c r="E10" s="168"/>
      <c r="F10" s="168"/>
      <c r="G10" s="168"/>
      <c r="H10" s="170" t="s">
        <v>163</v>
      </c>
      <c r="I10" s="170" t="s">
        <v>110</v>
      </c>
      <c r="J10" s="170" t="s">
        <v>164</v>
      </c>
      <c r="K10" s="170" t="s">
        <v>109</v>
      </c>
      <c r="L10" s="18"/>
    </row>
    <row r="11" spans="1:15">
      <c r="A11" s="16"/>
      <c r="B11" s="11"/>
      <c r="C11" s="156">
        <f>+'Población total'!C11</f>
        <v>2008</v>
      </c>
      <c r="D11" s="156">
        <f>+'Población total'!D11</f>
        <v>2009</v>
      </c>
      <c r="E11" s="156">
        <f>+'Población total'!E11</f>
        <v>2010</v>
      </c>
      <c r="F11" s="156">
        <f>+'Población total'!F11</f>
        <v>2011</v>
      </c>
      <c r="G11" s="156">
        <f>+'Población total'!G11</f>
        <v>2012</v>
      </c>
      <c r="H11" s="170"/>
      <c r="I11" s="170"/>
      <c r="J11" s="170"/>
      <c r="K11" s="170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tr">
        <f>+'[4]Población Bogotá'!AE966</f>
        <v>Colombia</v>
      </c>
      <c r="C13" s="26">
        <f>+'[4]Población Bogotá'!AF966</f>
        <v>272.70866666666666</v>
      </c>
      <c r="D13" s="26">
        <f>+'[4]Población Bogotá'!AG966</f>
        <v>289.38866666666667</v>
      </c>
      <c r="E13" s="26">
        <f>+'[4]Población Bogotá'!AH966</f>
        <v>310.80133333333333</v>
      </c>
      <c r="F13" s="26">
        <f>+'[4]Población Bogotá'!AI966</f>
        <v>312.29433333333333</v>
      </c>
      <c r="G13" s="26">
        <f>+'[4]Población Bogotá'!AJ966</f>
        <v>272.78133333333335</v>
      </c>
      <c r="H13" s="28">
        <f t="shared" ref="H13" si="0">IF(OR(OR(G13=0,F13=0),G13=""),"",(G13/F13-1)*100)</f>
        <v>-12.652487023459702</v>
      </c>
      <c r="I13" s="27">
        <f>IF(OR(OR(G13=0,F13=0),F13=""),"",(F13/E13-1)*100)</f>
        <v>0.48037116957884152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3</v>
      </c>
      <c r="C14" s="25">
        <f>C13-SUM(C15:C27)</f>
        <v>73.493666666666684</v>
      </c>
      <c r="D14" s="25">
        <f>D13-SUM(D15:D27)</f>
        <v>69.847333333333353</v>
      </c>
      <c r="E14" s="25">
        <f>E13-SUM(E15:E27)</f>
        <v>84.987666666666684</v>
      </c>
      <c r="F14" s="25">
        <f>F13-SUM(F15:F27)</f>
        <v>77.373333333333306</v>
      </c>
      <c r="G14" s="26">
        <f>G13-SUM(G15:G27)</f>
        <v>-66.535333333333256</v>
      </c>
      <c r="H14" s="28">
        <f t="shared" ref="H14:H17" si="3">IF(OR(OR(G14=0,F14=0),G14=""),"",(G14/F14-1)*100)</f>
        <v>-185.99259003963459</v>
      </c>
      <c r="I14" s="27">
        <f t="shared" ref="I14:I17" si="4">IF(OR(OR(G14=0,F14=0),F14=""),"",(F14/E14-1)*100)</f>
        <v>-8.959339198236659</v>
      </c>
      <c r="J14" s="28">
        <f t="shared" ref="J14:J17" si="5">IF(G14=0,"",G14/$G$13*100)</f>
        <v>-24.391453960681542</v>
      </c>
      <c r="K14" s="27">
        <f t="shared" ref="K14:K17" si="6">IF(F14=0,"",F14/$F$13*100)</f>
        <v>24.775772428360842</v>
      </c>
      <c r="L14" s="18"/>
    </row>
    <row r="15" spans="1:15">
      <c r="A15" s="16"/>
      <c r="B15" s="12" t="str">
        <f>+'[4]Población Bogotá'!AE967</f>
        <v>Bogotá</v>
      </c>
      <c r="C15" s="99">
        <f>+'[4]Población Bogotá'!AF967</f>
        <v>70.045333333333346</v>
      </c>
      <c r="D15" s="99">
        <f>+'[4]Población Bogotá'!AG967</f>
        <v>71.672666666666672</v>
      </c>
      <c r="E15" s="99">
        <f>+'[4]Población Bogotá'!AH967</f>
        <v>77.284666666666666</v>
      </c>
      <c r="F15" s="99">
        <f>+'[4]Población Bogotá'!AI967</f>
        <v>88.935000000000002</v>
      </c>
      <c r="G15" s="99">
        <f>+'[4]Población Bogotá'!AJ967</f>
        <v>203.154</v>
      </c>
      <c r="H15" s="48">
        <f t="shared" si="3"/>
        <v>128.4297520661157</v>
      </c>
      <c r="I15" s="34">
        <f t="shared" si="4"/>
        <v>15.07457279149811</v>
      </c>
      <c r="J15" s="48">
        <f t="shared" si="5"/>
        <v>74.47503739258795</v>
      </c>
      <c r="K15" s="34">
        <f t="shared" si="6"/>
        <v>28.477942283081241</v>
      </c>
      <c r="L15" s="18"/>
      <c r="N15" s="23" t="s">
        <v>2</v>
      </c>
      <c r="O15" s="32">
        <f>J16</f>
        <v>18.52387260125326</v>
      </c>
    </row>
    <row r="16" spans="1:15">
      <c r="A16" s="16"/>
      <c r="B16" s="11" t="str">
        <f>+'[4]Población Bogotá'!AE968</f>
        <v>Medellín</v>
      </c>
      <c r="C16" s="25">
        <f>+'[4]Población Bogotá'!AF968</f>
        <v>50.128666666666668</v>
      </c>
      <c r="D16" s="25">
        <f>+'[4]Población Bogotá'!AG968</f>
        <v>58.364333333333327</v>
      </c>
      <c r="E16" s="25">
        <f>+'[4]Población Bogotá'!AH968</f>
        <v>56.360666666666667</v>
      </c>
      <c r="F16" s="25">
        <f>+'[4]Población Bogotá'!AI968</f>
        <v>48.255000000000003</v>
      </c>
      <c r="G16" s="26">
        <f>+'[4]Población Bogotá'!AJ968</f>
        <v>50.529666666666664</v>
      </c>
      <c r="H16" s="28">
        <f t="shared" si="3"/>
        <v>4.7138465789382744</v>
      </c>
      <c r="I16" s="27">
        <f t="shared" si="4"/>
        <v>-14.381779255036008</v>
      </c>
      <c r="J16" s="28">
        <f t="shared" si="5"/>
        <v>18.52387260125326</v>
      </c>
      <c r="K16" s="27">
        <f t="shared" si="6"/>
        <v>15.4517693244514</v>
      </c>
      <c r="L16" s="18"/>
      <c r="N16" s="23" t="s">
        <v>12</v>
      </c>
      <c r="O16" s="32">
        <f>100-O15</f>
        <v>81.47612739874674</v>
      </c>
    </row>
    <row r="17" spans="1:14">
      <c r="A17" s="16"/>
      <c r="B17" s="11" t="str">
        <f>+'[4]Población Bogotá'!AE969</f>
        <v>Cali</v>
      </c>
      <c r="C17" s="53">
        <f>+'[4]Población Bogotá'!AF969</f>
        <v>21.834333333333333</v>
      </c>
      <c r="D17" s="53">
        <f>+'[4]Población Bogotá'!AG969</f>
        <v>29.015333333333331</v>
      </c>
      <c r="E17" s="53">
        <f>+'[4]Población Bogotá'!AH969</f>
        <v>25.269666666666666</v>
      </c>
      <c r="F17" s="53">
        <f>+'[4]Población Bogotá'!AI969</f>
        <v>37.82233333333334</v>
      </c>
      <c r="G17" s="54">
        <f>+'[4]Población Bogotá'!AJ969</f>
        <v>25.981666666666669</v>
      </c>
      <c r="H17" s="28">
        <f t="shared" si="3"/>
        <v>-31.306018489957445</v>
      </c>
      <c r="I17" s="27">
        <f t="shared" si="4"/>
        <v>49.674840718120564</v>
      </c>
      <c r="J17" s="28">
        <f t="shared" si="5"/>
        <v>9.5247230993323111</v>
      </c>
      <c r="K17" s="27">
        <f t="shared" si="6"/>
        <v>12.111117396729369</v>
      </c>
      <c r="L17" s="18"/>
    </row>
    <row r="18" spans="1:14">
      <c r="A18" s="16"/>
      <c r="B18" s="11" t="str">
        <f>+'[4]Población Bogotá'!AE970</f>
        <v>Cúcuta</v>
      </c>
      <c r="C18" s="53">
        <f>+'[4]Población Bogotá'!AF970</f>
        <v>9.1319999999999997</v>
      </c>
      <c r="D18" s="53">
        <f>+'[4]Población Bogotá'!AG970</f>
        <v>13.048333333333332</v>
      </c>
      <c r="E18" s="53">
        <f>+'[4]Población Bogotá'!AH970</f>
        <v>15.817666666666668</v>
      </c>
      <c r="F18" s="53">
        <f>+'[4]Población Bogotá'!AI970</f>
        <v>13.126666666666667</v>
      </c>
      <c r="G18" s="54">
        <f>+'[4]Población Bogotá'!AJ970</f>
        <v>13.611666666666666</v>
      </c>
      <c r="H18" s="28">
        <f t="shared" ref="H18:H27" si="7">IF(OR(OR(G18=0,F18=0),G18=""),"",(G18/F18-1)*100)</f>
        <v>3.6947689182325938</v>
      </c>
      <c r="I18" s="27">
        <f t="shared" ref="I18:I27" si="8">IF(OR(OR(G18=0,F18=0),F18=""),"",(F18/E18-1)*100)</f>
        <v>-17.012623016458395</v>
      </c>
      <c r="J18" s="28">
        <f t="shared" ref="J18:J27" si="9">IF(G18=0,"",G18/$G$13*100)</f>
        <v>4.9899553244112491</v>
      </c>
      <c r="K18" s="27">
        <f t="shared" ref="K18:K27" si="10">IF(F18=0,"",F18/$F$13*100)</f>
        <v>4.2032996649528274</v>
      </c>
      <c r="L18" s="18"/>
    </row>
    <row r="19" spans="1:14">
      <c r="A19" s="16"/>
      <c r="B19" s="11" t="str">
        <f>+'[4]Población Bogotá'!AE971</f>
        <v>Bucaramanga</v>
      </c>
      <c r="C19" s="53">
        <f>+'[4]Población Bogotá'!AF971</f>
        <v>13.446999999999997</v>
      </c>
      <c r="D19" s="53">
        <f>+'[4]Población Bogotá'!AG971</f>
        <v>10.519</v>
      </c>
      <c r="E19" s="53">
        <f>+'[4]Población Bogotá'!AH971</f>
        <v>13.555999999999999</v>
      </c>
      <c r="F19" s="53">
        <f>+'[4]Población Bogotá'!AI971</f>
        <v>14.699333333333334</v>
      </c>
      <c r="G19" s="54">
        <f>+'[4]Población Bogotá'!AJ971</f>
        <v>13.382</v>
      </c>
      <c r="H19" s="28">
        <f t="shared" si="7"/>
        <v>-8.9618576806204437</v>
      </c>
      <c r="I19" s="27">
        <f t="shared" si="8"/>
        <v>8.43414970000984</v>
      </c>
      <c r="J19" s="28">
        <f t="shared" si="9"/>
        <v>4.9057609025055475</v>
      </c>
      <c r="K19" s="27">
        <f t="shared" si="10"/>
        <v>4.7068844242023813</v>
      </c>
      <c r="L19" s="18"/>
    </row>
    <row r="20" spans="1:14">
      <c r="A20" s="16"/>
      <c r="B20" s="11" t="str">
        <f>+'[4]Población Bogotá'!AE972</f>
        <v>Pereira</v>
      </c>
      <c r="C20" s="53">
        <f>+'[4]Población Bogotá'!AF972</f>
        <v>5.2153333333333336</v>
      </c>
      <c r="D20" s="53">
        <f>+'[4]Población Bogotá'!AG972</f>
        <v>6.3626666666666667</v>
      </c>
      <c r="E20" s="53">
        <f>+'[4]Población Bogotá'!AH972</f>
        <v>7.7060000000000004</v>
      </c>
      <c r="F20" s="53">
        <f>+'[4]Población Bogotá'!AI972</f>
        <v>6.1139999999999999</v>
      </c>
      <c r="G20" s="54">
        <f>+'[4]Población Bogotá'!AJ972</f>
        <v>8.3416666666666668</v>
      </c>
      <c r="H20" s="28">
        <f t="shared" si="7"/>
        <v>36.435503216661225</v>
      </c>
      <c r="I20" s="27">
        <f t="shared" si="8"/>
        <v>-20.659226576693491</v>
      </c>
      <c r="J20" s="28">
        <f t="shared" si="9"/>
        <v>3.0580049465750343</v>
      </c>
      <c r="K20" s="27">
        <f t="shared" si="10"/>
        <v>1.9577684726908267</v>
      </c>
      <c r="L20" s="18"/>
    </row>
    <row r="21" spans="1:14">
      <c r="A21" s="16"/>
      <c r="B21" s="11" t="str">
        <f>+'[4]Población Bogotá'!AE973</f>
        <v>Barranquilla</v>
      </c>
      <c r="C21" s="53">
        <f>+'[4]Población Bogotá'!AF973</f>
        <v>10.625</v>
      </c>
      <c r="D21" s="53">
        <f>+'[4]Población Bogotá'!AG973</f>
        <v>11.497999999999999</v>
      </c>
      <c r="E21" s="53">
        <f>+'[4]Población Bogotá'!AH973</f>
        <v>11.114333333333335</v>
      </c>
      <c r="F21" s="53">
        <f>+'[4]Población Bogotá'!AI973</f>
        <v>8.4973333333333336</v>
      </c>
      <c r="G21" s="54">
        <f>+'[4]Población Bogotá'!AJ973</f>
        <v>7.1186666666666669</v>
      </c>
      <c r="H21" s="28">
        <f t="shared" si="7"/>
        <v>-16.224697944453158</v>
      </c>
      <c r="I21" s="27">
        <f t="shared" si="8"/>
        <v>-23.546171610233035</v>
      </c>
      <c r="J21" s="28">
        <f t="shared" si="9"/>
        <v>2.6096604850771801</v>
      </c>
      <c r="K21" s="27">
        <f t="shared" si="10"/>
        <v>2.7209374062716476</v>
      </c>
      <c r="L21" s="18"/>
    </row>
    <row r="22" spans="1:14">
      <c r="A22" s="16"/>
      <c r="B22" s="11" t="str">
        <f>+'[4]Población Bogotá'!AE974</f>
        <v>Ibagué</v>
      </c>
      <c r="C22" s="53">
        <f>+'[4]Población Bogotá'!AF974</f>
        <v>7.9986666666666677</v>
      </c>
      <c r="D22" s="53">
        <f>+'[4]Población Bogotá'!AG974</f>
        <v>6.2169999999999996</v>
      </c>
      <c r="E22" s="53">
        <f>+'[4]Población Bogotá'!AH974</f>
        <v>4.8680000000000003</v>
      </c>
      <c r="F22" s="53">
        <f>+'[4]Población Bogotá'!AI974</f>
        <v>6.2310000000000008</v>
      </c>
      <c r="G22" s="54">
        <f>+'[4]Población Bogotá'!AJ974</f>
        <v>5.5363333333333342</v>
      </c>
      <c r="H22" s="28">
        <f t="shared" si="7"/>
        <v>-11.148558283849564</v>
      </c>
      <c r="I22" s="27">
        <f t="shared" si="8"/>
        <v>27.999178307313066</v>
      </c>
      <c r="J22" s="28">
        <f t="shared" si="9"/>
        <v>2.0295865797268631</v>
      </c>
      <c r="K22" s="27">
        <f t="shared" si="10"/>
        <v>1.9952331294302492</v>
      </c>
      <c r="L22" s="18"/>
    </row>
    <row r="23" spans="1:14">
      <c r="A23" s="16"/>
      <c r="B23" s="11" t="str">
        <f>+'[4]Población Bogotá'!AE975</f>
        <v>Cartagena</v>
      </c>
      <c r="C23" s="53">
        <f>+'[4]Población Bogotá'!AF975</f>
        <v>4.7056666666666667</v>
      </c>
      <c r="D23" s="53">
        <f>+'[4]Población Bogotá'!AG975</f>
        <v>4.6533333333333333</v>
      </c>
      <c r="E23" s="53">
        <f>+'[4]Población Bogotá'!AH975</f>
        <v>3.8366666666666664</v>
      </c>
      <c r="F23" s="53">
        <f>+'[4]Población Bogotá'!AI975</f>
        <v>3.4823333333333331</v>
      </c>
      <c r="G23" s="54">
        <f>+'[4]Población Bogotá'!AJ975</f>
        <v>3.5489999999999999</v>
      </c>
      <c r="H23" s="28">
        <f t="shared" si="7"/>
        <v>1.9144251938355561</v>
      </c>
      <c r="I23" s="27">
        <f t="shared" si="8"/>
        <v>-9.2354474370113024</v>
      </c>
      <c r="J23" s="28">
        <f t="shared" si="9"/>
        <v>1.3010421045428326</v>
      </c>
      <c r="K23" s="27">
        <f t="shared" si="10"/>
        <v>1.1150805383382982</v>
      </c>
      <c r="L23" s="18"/>
    </row>
    <row r="24" spans="1:14">
      <c r="A24" s="16"/>
      <c r="B24" s="11" t="str">
        <f>+'[4]Población Bogotá'!AE976</f>
        <v>Manizales</v>
      </c>
      <c r="C24" s="53">
        <f>+'[4]Población Bogotá'!AF976</f>
        <v>1.8790000000000002</v>
      </c>
      <c r="D24" s="53">
        <f>+'[4]Población Bogotá'!AG976</f>
        <v>3.3893333333333331</v>
      </c>
      <c r="E24" s="53">
        <f>+'[4]Población Bogotá'!AH976</f>
        <v>4.0380000000000003</v>
      </c>
      <c r="F24" s="53">
        <f>+'[4]Población Bogotá'!AI976</f>
        <v>3.0233333333333334</v>
      </c>
      <c r="G24" s="54">
        <f>+'[4]Población Bogotá'!AJ976</f>
        <v>3.2406666666666664</v>
      </c>
      <c r="H24" s="28">
        <f t="shared" si="7"/>
        <v>7.1885336273428857</v>
      </c>
      <c r="I24" s="27">
        <f t="shared" si="8"/>
        <v>-25.127951130922899</v>
      </c>
      <c r="J24" s="28">
        <f t="shared" si="9"/>
        <v>1.1880089546694297</v>
      </c>
      <c r="K24" s="27">
        <f t="shared" si="10"/>
        <v>0.96810380805287322</v>
      </c>
      <c r="L24" s="18"/>
    </row>
    <row r="25" spans="1:14">
      <c r="A25" s="16"/>
      <c r="B25" s="11" t="str">
        <f>+'[4]Población Bogotá'!AE977</f>
        <v>Villavicencio</v>
      </c>
      <c r="C25" s="53">
        <f>+'[4]Población Bogotá'!AF977</f>
        <v>1.1076666666666666</v>
      </c>
      <c r="D25" s="53">
        <f>+'[4]Población Bogotá'!AG977</f>
        <v>1.6733333333333331</v>
      </c>
      <c r="E25" s="53">
        <f>+'[4]Población Bogotá'!AH977</f>
        <v>1.3453333333333335</v>
      </c>
      <c r="F25" s="53">
        <f>+'[4]Población Bogotá'!AI977</f>
        <v>1.0653333333333332</v>
      </c>
      <c r="G25" s="54">
        <f>+'[4]Población Bogotá'!AJ977</f>
        <v>1.8803333333333334</v>
      </c>
      <c r="H25" s="28">
        <f t="shared" si="7"/>
        <v>76.501877346683372</v>
      </c>
      <c r="I25" s="27">
        <f t="shared" si="8"/>
        <v>-20.812685827552045</v>
      </c>
      <c r="J25" s="28">
        <f t="shared" si="9"/>
        <v>0.68931891722796279</v>
      </c>
      <c r="K25" s="27">
        <f t="shared" si="10"/>
        <v>0.34113117646493746</v>
      </c>
      <c r="L25" s="18"/>
    </row>
    <row r="26" spans="1:14">
      <c r="A26" s="16"/>
      <c r="B26" s="11" t="str">
        <f>+'[4]Población Bogotá'!AE978</f>
        <v>Pasto</v>
      </c>
      <c r="C26" s="53">
        <f>+'[4]Población Bogotá'!AF978</f>
        <v>1.8746666666666669</v>
      </c>
      <c r="D26" s="53">
        <f>+'[4]Población Bogotá'!AG978</f>
        <v>2.5143333333333331</v>
      </c>
      <c r="E26" s="53">
        <f>+'[4]Población Bogotá'!AH978</f>
        <v>3.3369999999999997</v>
      </c>
      <c r="F26" s="53">
        <f>+'[4]Población Bogotá'!AI978</f>
        <v>2.3713333333333333</v>
      </c>
      <c r="G26" s="54">
        <f>+'[4]Población Bogotá'!AJ978</f>
        <v>1.7066666666666668</v>
      </c>
      <c r="H26" s="28">
        <f t="shared" si="7"/>
        <v>-28.029238122012924</v>
      </c>
      <c r="I26" s="27">
        <f t="shared" si="8"/>
        <v>-28.938168015183297</v>
      </c>
      <c r="J26" s="28">
        <f t="shared" si="9"/>
        <v>0.62565375929926781</v>
      </c>
      <c r="K26" s="27">
        <f t="shared" si="10"/>
        <v>0.75932640468446966</v>
      </c>
      <c r="L26" s="18"/>
    </row>
    <row r="27" spans="1:14">
      <c r="A27" s="16"/>
      <c r="B27" s="11" t="str">
        <f>+'[4]Población Bogotá'!AE979</f>
        <v>Montería</v>
      </c>
      <c r="C27" s="53">
        <f>+'[4]Población Bogotá'!AF979</f>
        <v>1.2216666666666667</v>
      </c>
      <c r="D27" s="53">
        <f>+'[4]Población Bogotá'!AG979</f>
        <v>0.61366666666666669</v>
      </c>
      <c r="E27" s="53">
        <f>+'[4]Población Bogotá'!AH979</f>
        <v>1.2796666666666667</v>
      </c>
      <c r="F27" s="53">
        <f>+'[4]Población Bogotá'!AI979</f>
        <v>1.298</v>
      </c>
      <c r="G27" s="54">
        <f>+'[4]Población Bogotá'!AJ979</f>
        <v>1.2843333333333333</v>
      </c>
      <c r="H27" s="28">
        <f t="shared" si="7"/>
        <v>-1.0529019003595264</v>
      </c>
      <c r="I27" s="27">
        <f t="shared" si="8"/>
        <v>1.4326647564469885</v>
      </c>
      <c r="J27" s="28">
        <f t="shared" si="9"/>
        <v>0.47082889347267159</v>
      </c>
      <c r="K27" s="27">
        <f t="shared" si="10"/>
        <v>0.41563354228863159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tr">
        <f>+Índice!$B$49</f>
        <v>Fuente: Departamento Administrativo Nacional de Estadística, Gran Encuesta Integrada de Hogares (GEIH) Abril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5"/>
  <sheetViews>
    <sheetView zoomScaleNormal="100" zoomScaleSheetLayoutView="100" workbookViewId="0">
      <pane ySplit="11" topLeftCell="A24" activePane="bottomLeft" state="frozen"/>
      <selection activeCell="G19" sqref="G19"/>
      <selection pane="bottomLeft" activeCell="I17" sqref="I17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140625" style="9" customWidth="1"/>
    <col min="8" max="9" width="10.42578125" style="9" customWidth="1"/>
    <col min="10" max="11" width="10.14062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69" t="s">
        <v>151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61"/>
      <c r="C8" s="167" t="s">
        <v>172</v>
      </c>
      <c r="D8" s="167"/>
      <c r="E8" s="167"/>
      <c r="F8" s="167"/>
      <c r="G8" s="167"/>
      <c r="H8" s="167"/>
      <c r="I8" s="167"/>
      <c r="J8" s="167"/>
      <c r="K8" s="167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68" t="s">
        <v>1</v>
      </c>
      <c r="D10" s="168"/>
      <c r="E10" s="168"/>
      <c r="F10" s="168"/>
      <c r="G10" s="168"/>
      <c r="H10" s="170" t="s">
        <v>163</v>
      </c>
      <c r="I10" s="170" t="s">
        <v>110</v>
      </c>
      <c r="J10" s="170" t="s">
        <v>164</v>
      </c>
      <c r="K10" s="170" t="s">
        <v>109</v>
      </c>
      <c r="L10" s="18"/>
    </row>
    <row r="11" spans="1:15">
      <c r="A11" s="16"/>
      <c r="B11" s="11"/>
      <c r="C11" s="156">
        <f>+'Población total'!C11</f>
        <v>2008</v>
      </c>
      <c r="D11" s="156">
        <f>+'Población total'!D11</f>
        <v>2009</v>
      </c>
      <c r="E11" s="156">
        <f>+'Población total'!E11</f>
        <v>2010</v>
      </c>
      <c r="F11" s="156">
        <f>+'Población total'!F11</f>
        <v>2011</v>
      </c>
      <c r="G11" s="156">
        <f>+'Población total'!G11</f>
        <v>2012</v>
      </c>
      <c r="H11" s="170"/>
      <c r="I11" s="170"/>
      <c r="J11" s="170"/>
      <c r="K11" s="170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tr">
        <f>+'[4]Población Bogotá'!AE998</f>
        <v>Colombia</v>
      </c>
      <c r="C13" s="26">
        <f>+'[4]Población Bogotá'!AF998</f>
        <v>12.076999999999998</v>
      </c>
      <c r="D13" s="26">
        <f>+'[4]Población Bogotá'!AG998</f>
        <v>9.4450000000000003</v>
      </c>
      <c r="E13" s="26">
        <f>+'[4]Población Bogotá'!AH998</f>
        <v>7.6133333333333333</v>
      </c>
      <c r="F13" s="26">
        <f>+'[4]Población Bogotá'!AI998</f>
        <v>13.267666666666665</v>
      </c>
      <c r="G13" s="26">
        <f>+'[4]Población Bogotá'!AJ998</f>
        <v>15.832333333333333</v>
      </c>
      <c r="H13" s="28">
        <f t="shared" ref="H13" si="0">IF(OR(OR(G13=0,F13=0),G13=""),"",(G13/F13-1)*100)</f>
        <v>19.330201241112487</v>
      </c>
      <c r="I13" s="27">
        <f>IF(OR(OR(G13=0,F13=0),F13=""),"",(F13/E13-1)*100)</f>
        <v>74.268826619964941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3</v>
      </c>
      <c r="C14" s="25">
        <f>C13-SUM(C15:C27)</f>
        <v>6.7806666666666642</v>
      </c>
      <c r="D14" s="25">
        <f>D13-SUM(D15:D27)</f>
        <v>5.6650000000000009</v>
      </c>
      <c r="E14" s="25">
        <f>E13-SUM(E15:E27)</f>
        <v>3.512999999999999</v>
      </c>
      <c r="F14" s="25">
        <f>F13-SUM(F15:F27)</f>
        <v>9.4766666666666648</v>
      </c>
      <c r="G14" s="26">
        <f>G13-SUM(G15:G27)</f>
        <v>3.0306666666666633</v>
      </c>
      <c r="H14" s="28">
        <f t="shared" ref="H14:H25" si="3">IF(OR(OR(G14=0,F14=0),G14=""),"",(G14/F14-1)*100)</f>
        <v>-68.019697502638081</v>
      </c>
      <c r="I14" s="27">
        <f t="shared" ref="I14:I23" si="4">IF(OR(OR(G14=0,F14=0),F14=""),"",(F14/E14-1)*100)</f>
        <v>169.75993927317586</v>
      </c>
      <c r="J14" s="28">
        <f t="shared" ref="J14:J25" si="5">IF(G14=0,"",G14/$G$13*100)</f>
        <v>19.142261616523129</v>
      </c>
      <c r="K14" s="27">
        <f t="shared" ref="K14:K25" si="6">IF(F14=0,"",F14/$F$13*100)</f>
        <v>71.426776876114857</v>
      </c>
      <c r="L14" s="18"/>
    </row>
    <row r="15" spans="1:15">
      <c r="A15" s="16"/>
      <c r="B15" s="11" t="str">
        <f>+'[4]Población Bogotá'!AE999</f>
        <v>Bogotá</v>
      </c>
      <c r="C15" s="99">
        <f>+'[4]Población Bogotá'!AF999</f>
        <v>1.1073333333333333</v>
      </c>
      <c r="D15" s="99">
        <f>+'[4]Población Bogotá'!AG999</f>
        <v>0</v>
      </c>
      <c r="E15" s="99">
        <f>+'[4]Población Bogotá'!AH999</f>
        <v>2.0710000000000002</v>
      </c>
      <c r="F15" s="99">
        <f>+'[4]Población Bogotá'!AI999</f>
        <v>1.1903333333333332</v>
      </c>
      <c r="G15" s="99">
        <f>+'[4]Población Bogotá'!AJ999</f>
        <v>7.5480000000000009</v>
      </c>
      <c r="H15" s="48">
        <v>0</v>
      </c>
      <c r="I15" s="34">
        <v>0</v>
      </c>
      <c r="J15" s="48">
        <f t="shared" si="5"/>
        <v>47.67458997410364</v>
      </c>
      <c r="K15" s="34">
        <v>0</v>
      </c>
      <c r="L15" s="11"/>
      <c r="N15" s="23" t="s">
        <v>2</v>
      </c>
      <c r="O15" s="32">
        <f>+J17</f>
        <v>5.8972145609196378</v>
      </c>
    </row>
    <row r="16" spans="1:15">
      <c r="A16" s="16"/>
      <c r="B16" s="11" t="str">
        <f>+'[4]Población Bogotá'!AE1000</f>
        <v>Cali</v>
      </c>
      <c r="C16" s="25">
        <f>+'[4]Población Bogotá'!AF1000</f>
        <v>0.4306666666666667</v>
      </c>
      <c r="D16" s="25">
        <f>+'[4]Población Bogotá'!AG1000</f>
        <v>0.33266666666666667</v>
      </c>
      <c r="E16" s="25">
        <f>+'[4]Población Bogotá'!AH1000</f>
        <v>0</v>
      </c>
      <c r="F16" s="25">
        <f>+'[4]Población Bogotá'!AI1000</f>
        <v>0.30599999999999999</v>
      </c>
      <c r="G16" s="26">
        <f>+'[4]Población Bogotá'!AJ1000</f>
        <v>1.6256666666666666</v>
      </c>
      <c r="H16" s="28">
        <f t="shared" si="3"/>
        <v>431.26361655773417</v>
      </c>
      <c r="I16" s="27">
        <v>0</v>
      </c>
      <c r="J16" s="28">
        <f t="shared" si="5"/>
        <v>10.268016927384888</v>
      </c>
      <c r="K16" s="27">
        <f t="shared" si="6"/>
        <v>2.3063588171745848</v>
      </c>
      <c r="L16" s="18"/>
      <c r="N16" s="23" t="s">
        <v>12</v>
      </c>
      <c r="O16" s="32">
        <f>100-J26</f>
        <v>99.410489083521071</v>
      </c>
    </row>
    <row r="17" spans="1:15">
      <c r="A17" s="16"/>
      <c r="B17" s="11" t="str">
        <f>+'[4]Población Bogotá'!AE1001</f>
        <v>Medellín</v>
      </c>
      <c r="C17" s="25">
        <f>+'[4]Población Bogotá'!AF1001</f>
        <v>1.0853333333333333</v>
      </c>
      <c r="D17" s="25">
        <f>+'[4]Población Bogotá'!AG1001</f>
        <v>1.3326666666666667</v>
      </c>
      <c r="E17" s="25">
        <f>+'[4]Población Bogotá'!AH1001</f>
        <v>0.35066666666666668</v>
      </c>
      <c r="F17" s="25">
        <f>+'[4]Población Bogotá'!AI1001</f>
        <v>0.65666666666666662</v>
      </c>
      <c r="G17" s="26">
        <f>+'[4]Población Bogotá'!AJ1001</f>
        <v>0.93366666666666676</v>
      </c>
      <c r="H17" s="28">
        <f t="shared" si="3"/>
        <v>42.182741116751288</v>
      </c>
      <c r="I17" s="27">
        <f t="shared" si="4"/>
        <v>87.262357414448658</v>
      </c>
      <c r="J17" s="28">
        <f t="shared" si="5"/>
        <v>5.8972145609196378</v>
      </c>
      <c r="K17" s="27">
        <f t="shared" si="6"/>
        <v>4.9493756752003621</v>
      </c>
      <c r="L17" s="18"/>
      <c r="O17" s="32"/>
    </row>
    <row r="18" spans="1:15">
      <c r="A18" s="16"/>
      <c r="B18" s="11" t="str">
        <f>+'[4]Población Bogotá'!AE1002</f>
        <v>Cúcuta</v>
      </c>
      <c r="C18" s="25">
        <f>+'[4]Población Bogotá'!AF1002</f>
        <v>0.30866666666666664</v>
      </c>
      <c r="D18" s="25">
        <f>+'[4]Población Bogotá'!AG1002</f>
        <v>0.10433333333333333</v>
      </c>
      <c r="E18" s="25">
        <f>+'[4]Población Bogotá'!AH1002</f>
        <v>0</v>
      </c>
      <c r="F18" s="25">
        <f>+'[4]Población Bogotá'!AI1002</f>
        <v>0</v>
      </c>
      <c r="G18" s="26">
        <f>+'[4]Población Bogotá'!AJ1002</f>
        <v>0.81400000000000006</v>
      </c>
      <c r="H18" s="28" t="str">
        <f t="shared" si="3"/>
        <v/>
      </c>
      <c r="I18" s="27" t="str">
        <f t="shared" si="4"/>
        <v/>
      </c>
      <c r="J18" s="28">
        <f t="shared" si="5"/>
        <v>5.1413773501484306</v>
      </c>
      <c r="K18" s="27" t="str">
        <f t="shared" si="6"/>
        <v/>
      </c>
      <c r="L18" s="18"/>
    </row>
    <row r="19" spans="1:15">
      <c r="A19" s="16"/>
      <c r="B19" s="11" t="str">
        <f>+'[4]Población Bogotá'!AE1003</f>
        <v>Barranquilla</v>
      </c>
      <c r="C19" s="25">
        <f>+'[4]Población Bogotá'!AF1003</f>
        <v>0.80366666666666664</v>
      </c>
      <c r="D19" s="25">
        <f>+'[4]Población Bogotá'!AG1003</f>
        <v>0.45700000000000002</v>
      </c>
      <c r="E19" s="25">
        <f>+'[4]Población Bogotá'!AH1003</f>
        <v>0.16733333333333333</v>
      </c>
      <c r="F19" s="25">
        <f>+'[4]Población Bogotá'!AI1003</f>
        <v>0.40199999999999997</v>
      </c>
      <c r="G19" s="26">
        <f>+'[4]Población Bogotá'!AJ1003</f>
        <v>0.37</v>
      </c>
      <c r="H19" s="28">
        <f t="shared" si="3"/>
        <v>-7.9601990049751219</v>
      </c>
      <c r="I19" s="27">
        <f t="shared" si="4"/>
        <v>140.23904382470116</v>
      </c>
      <c r="J19" s="28">
        <f t="shared" si="5"/>
        <v>2.3369897046129231</v>
      </c>
      <c r="K19" s="27">
        <f t="shared" si="6"/>
        <v>3.029922367660729</v>
      </c>
      <c r="L19" s="18"/>
    </row>
    <row r="20" spans="1:15">
      <c r="A20" s="16"/>
      <c r="B20" s="11" t="str">
        <f>+'[4]Población Bogotá'!AE1004</f>
        <v>Pasto</v>
      </c>
      <c r="C20" s="25">
        <f>+'[4]Población Bogotá'!AF1004</f>
        <v>0.23333333333333331</v>
      </c>
      <c r="D20" s="25">
        <f>+'[4]Población Bogotá'!AG1004</f>
        <v>0.10433333333333333</v>
      </c>
      <c r="E20" s="25">
        <f>+'[4]Población Bogotá'!AH1004</f>
        <v>8.3333333333333329E-2</v>
      </c>
      <c r="F20" s="25">
        <f>+'[4]Población Bogotá'!AI1004</f>
        <v>0.18933333333333335</v>
      </c>
      <c r="G20" s="26">
        <f>+'[4]Población Bogotá'!AJ1004</f>
        <v>0.35633333333333334</v>
      </c>
      <c r="H20" s="28">
        <f t="shared" si="3"/>
        <v>88.204225352112658</v>
      </c>
      <c r="I20" s="27">
        <f t="shared" si="4"/>
        <v>127.20000000000002</v>
      </c>
      <c r="J20" s="28">
        <f t="shared" si="5"/>
        <v>2.2506684632713645</v>
      </c>
      <c r="K20" s="27">
        <f t="shared" si="6"/>
        <v>1.4270281134587848</v>
      </c>
      <c r="L20" s="18"/>
    </row>
    <row r="21" spans="1:15">
      <c r="A21" s="16"/>
      <c r="B21" s="11" t="str">
        <f>+'[4]Población Bogotá'!AE1005</f>
        <v>Villavicencio</v>
      </c>
      <c r="C21" s="25">
        <f>+'[4]Población Bogotá'!AF1005</f>
        <v>0.17666666666666667</v>
      </c>
      <c r="D21" s="25">
        <f>+'[4]Población Bogotá'!AG1005</f>
        <v>4.5333333333333337E-2</v>
      </c>
      <c r="E21" s="25">
        <f>+'[4]Población Bogotá'!AH1005</f>
        <v>0.221</v>
      </c>
      <c r="F21" s="25">
        <f>+'[4]Población Bogotá'!AI1005</f>
        <v>6.8999999999999992E-2</v>
      </c>
      <c r="G21" s="26">
        <f>+'[4]Población Bogotá'!AJ1005</f>
        <v>0.30833333333333335</v>
      </c>
      <c r="H21" s="28">
        <f t="shared" si="3"/>
        <v>346.85990338164254</v>
      </c>
      <c r="I21" s="27">
        <v>0</v>
      </c>
      <c r="J21" s="28">
        <f t="shared" si="5"/>
        <v>1.9474914205107694</v>
      </c>
      <c r="K21" s="27">
        <f t="shared" si="6"/>
        <v>0.52006130191191613</v>
      </c>
      <c r="L21" s="18"/>
    </row>
    <row r="22" spans="1:15">
      <c r="A22" s="16"/>
      <c r="B22" s="11" t="str">
        <f>+'[4]Población Bogotá'!AE1006</f>
        <v>Bucaramanga</v>
      </c>
      <c r="C22" s="25">
        <f>+'[4]Población Bogotá'!AF1006</f>
        <v>0.13500000000000001</v>
      </c>
      <c r="D22" s="25">
        <f>+'[4]Población Bogotá'!AG1006</f>
        <v>0.12</v>
      </c>
      <c r="E22" s="25">
        <f>+'[4]Población Bogotá'!AH1006</f>
        <v>0.13933333333333334</v>
      </c>
      <c r="F22" s="25">
        <f>+'[4]Población Bogotá'!AI1006</f>
        <v>0</v>
      </c>
      <c r="G22" s="26">
        <f>+'[4]Población Bogotá'!AJ1006</f>
        <v>0.21133333333333335</v>
      </c>
      <c r="H22" s="28" t="str">
        <f t="shared" si="3"/>
        <v/>
      </c>
      <c r="I22" s="27" t="str">
        <f t="shared" si="4"/>
        <v/>
      </c>
      <c r="J22" s="28">
        <f t="shared" si="5"/>
        <v>1.3348211465987327</v>
      </c>
      <c r="K22" s="27" t="str">
        <f t="shared" si="6"/>
        <v/>
      </c>
      <c r="L22" s="18"/>
    </row>
    <row r="23" spans="1:15">
      <c r="A23" s="16"/>
      <c r="B23" s="11" t="str">
        <f>+'[4]Población Bogotá'!AE1007</f>
        <v>Manizales</v>
      </c>
      <c r="C23" s="25">
        <f>+'[4]Población Bogotá'!AF1007</f>
        <v>0.35566666666666663</v>
      </c>
      <c r="D23" s="25">
        <f>+'[4]Población Bogotá'!AG1007</f>
        <v>0.21766666666666667</v>
      </c>
      <c r="E23" s="25">
        <f>+'[4]Población Bogotá'!AH1007</f>
        <v>0.45033333333333331</v>
      </c>
      <c r="F23" s="25">
        <f>+'[4]Población Bogotá'!AI1007</f>
        <v>0.21266666666666667</v>
      </c>
      <c r="G23" s="26">
        <f>+'[4]Población Bogotá'!AJ1007</f>
        <v>0.21</v>
      </c>
      <c r="H23" s="28">
        <f t="shared" si="3"/>
        <v>-1.2539184952978122</v>
      </c>
      <c r="I23" s="27">
        <f t="shared" si="4"/>
        <v>-52.775721687638779</v>
      </c>
      <c r="J23" s="28">
        <f t="shared" si="5"/>
        <v>1.326399562077605</v>
      </c>
      <c r="K23" s="27">
        <f t="shared" si="6"/>
        <v>1.6028942542019449</v>
      </c>
      <c r="L23" s="18"/>
    </row>
    <row r="24" spans="1:15">
      <c r="A24" s="16"/>
      <c r="B24" s="11" t="str">
        <f>+'[4]Población Bogotá'!AE1008</f>
        <v>Pereira</v>
      </c>
      <c r="C24" s="25">
        <f>+'[4]Población Bogotá'!AF1008</f>
        <v>8.1000000000000003E-2</v>
      </c>
      <c r="D24" s="25">
        <f>+'[4]Población Bogotá'!AG1008</f>
        <v>0.10833333333333334</v>
      </c>
      <c r="E24" s="25">
        <f>+'[4]Población Bogotá'!AH1008</f>
        <v>0</v>
      </c>
      <c r="F24" s="25">
        <f>+'[4]Población Bogotá'!AI1008</f>
        <v>0.18666666666666668</v>
      </c>
      <c r="G24" s="26">
        <f>+'[4]Población Bogotá'!AJ1008</f>
        <v>0.151</v>
      </c>
      <c r="H24" s="28">
        <f t="shared" si="3"/>
        <v>-19.107142857142868</v>
      </c>
      <c r="I24" s="27" t="str">
        <f>IF(OR(OR(G24=0,F24=0),E24=0),"",(F24/E24-1)*100)</f>
        <v/>
      </c>
      <c r="J24" s="28">
        <f t="shared" si="5"/>
        <v>0.95374444701770633</v>
      </c>
      <c r="K24" s="27">
        <f t="shared" si="6"/>
        <v>1.4069291259452807</v>
      </c>
      <c r="L24" s="18"/>
    </row>
    <row r="25" spans="1:15">
      <c r="A25" s="16"/>
      <c r="B25" s="11" t="str">
        <f>+'[4]Población Bogotá'!AE1009</f>
        <v>Cartagena</v>
      </c>
      <c r="C25" s="25">
        <f>+'[4]Población Bogotá'!AF1009</f>
        <v>9.6999999999999989E-2</v>
      </c>
      <c r="D25" s="25">
        <f>+'[4]Población Bogotá'!AG1009</f>
        <v>0.67866666666666664</v>
      </c>
      <c r="E25" s="25">
        <f>+'[4]Población Bogotá'!AH1009</f>
        <v>0.41533333333333333</v>
      </c>
      <c r="F25" s="25">
        <f>+'[4]Población Bogotá'!AI1009</f>
        <v>0.25866666666666666</v>
      </c>
      <c r="G25" s="26">
        <f>+'[4]Población Bogotá'!AJ1009</f>
        <v>0.12166666666666666</v>
      </c>
      <c r="H25" s="28">
        <f t="shared" si="3"/>
        <v>-52.963917525773198</v>
      </c>
      <c r="I25" s="27">
        <v>0</v>
      </c>
      <c r="J25" s="28">
        <f t="shared" si="5"/>
        <v>0.76846958755289807</v>
      </c>
      <c r="K25" s="27">
        <f t="shared" si="6"/>
        <v>1.9496017888098887</v>
      </c>
      <c r="L25" s="18"/>
    </row>
    <row r="26" spans="1:15">
      <c r="A26" s="16"/>
      <c r="B26" s="11" t="str">
        <f>+'[4]Población Bogotá'!AE1010</f>
        <v>Montería</v>
      </c>
      <c r="C26" s="25">
        <f>+'[4]Población Bogotá'!AF1010</f>
        <v>0</v>
      </c>
      <c r="D26" s="25">
        <f>+'[4]Población Bogotá'!AG1010</f>
        <v>8.8333333333333333E-2</v>
      </c>
      <c r="E26" s="25">
        <f>+'[4]Población Bogotá'!AH1010</f>
        <v>4.6999999999999993E-2</v>
      </c>
      <c r="F26" s="25">
        <f>+'[4]Población Bogotá'!AI1010</f>
        <v>0.18299999999999997</v>
      </c>
      <c r="G26" s="26">
        <f>+'[4]Población Bogotá'!AJ1010</f>
        <v>9.3333333333333338E-2</v>
      </c>
      <c r="H26" s="28">
        <f t="shared" ref="H26" si="7">IF(OR(OR(G26=0,F26=0),G26=""),"",(G26/F26-1)*100)</f>
        <v>-48.998178506375211</v>
      </c>
      <c r="I26" s="27">
        <v>0</v>
      </c>
      <c r="J26" s="28">
        <f t="shared" ref="J26" si="8">IF(G26=0,"",G26/$G$13*100)</f>
        <v>0.58951091647893561</v>
      </c>
      <c r="K26" s="27">
        <f t="shared" ref="K26" si="9">IF(F26=0,"",F26/$F$13*100)</f>
        <v>1.3792930181142125</v>
      </c>
      <c r="L26" s="18"/>
    </row>
    <row r="27" spans="1:15" s="23" customFormat="1">
      <c r="A27" s="16"/>
      <c r="B27" s="11" t="str">
        <f>+'[4]Población Bogotá'!AE1011</f>
        <v>Ibagué</v>
      </c>
      <c r="C27" s="25">
        <f>+'[4]Población Bogotá'!AF1011</f>
        <v>0.48199999999999998</v>
      </c>
      <c r="D27" s="25">
        <f>+'[4]Población Bogotá'!AG1011</f>
        <v>0.19066666666666668</v>
      </c>
      <c r="E27" s="25">
        <f>+'[4]Población Bogotá'!AH1011</f>
        <v>0.155</v>
      </c>
      <c r="F27" s="25">
        <f>+'[4]Población Bogotá'!AI1011</f>
        <v>0.13666666666666669</v>
      </c>
      <c r="G27" s="26">
        <f>+'[4]Población Bogotá'!AJ1011</f>
        <v>5.8333333333333327E-2</v>
      </c>
      <c r="H27" s="28">
        <v>0</v>
      </c>
      <c r="I27" s="27">
        <v>0</v>
      </c>
      <c r="J27" s="28">
        <v>0</v>
      </c>
      <c r="K27" s="27">
        <f t="shared" ref="K27" si="10">IF(F27=0,"",F27/$F$13*100)</f>
        <v>1.0300731100670806</v>
      </c>
      <c r="L27" s="18"/>
      <c r="M27" s="9"/>
    </row>
    <row r="28" spans="1:15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5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5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5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5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B41" s="67" t="str">
        <f>+Índice!$B$49</f>
        <v>Fuente: Departamento Administrativo Nacional de Estadística, Gran Encuesta Integrada de Hogares (GEIH) Abril 2012.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3" customFormat="1">
      <c r="A42" s="16"/>
      <c r="B42" s="67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20"/>
      <c r="B45" s="84" t="s">
        <v>101</v>
      </c>
      <c r="C45" s="21"/>
      <c r="D45" s="21"/>
      <c r="E45" s="21"/>
      <c r="F45" s="21"/>
      <c r="G45" s="21"/>
      <c r="H45" s="21"/>
      <c r="I45" s="21"/>
      <c r="J45" s="21"/>
      <c r="K45" s="21"/>
      <c r="L45" s="22"/>
      <c r="M45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27" activePane="bottomLeft" state="frozen"/>
      <selection activeCell="G19" sqref="G19"/>
      <selection pane="bottomLeft" activeCell="H18" sqref="H18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69" t="s">
        <v>152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61"/>
      <c r="C8" s="167" t="s">
        <v>172</v>
      </c>
      <c r="D8" s="167"/>
      <c r="E8" s="167"/>
      <c r="F8" s="167"/>
      <c r="G8" s="167"/>
      <c r="H8" s="167"/>
      <c r="I8" s="167"/>
      <c r="J8" s="167"/>
      <c r="K8" s="167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68" t="s">
        <v>1</v>
      </c>
      <c r="D10" s="168"/>
      <c r="E10" s="168"/>
      <c r="F10" s="168"/>
      <c r="G10" s="168"/>
      <c r="H10" s="170" t="s">
        <v>163</v>
      </c>
      <c r="I10" s="170" t="s">
        <v>110</v>
      </c>
      <c r="J10" s="170" t="s">
        <v>164</v>
      </c>
      <c r="K10" s="170" t="s">
        <v>109</v>
      </c>
      <c r="L10" s="18"/>
    </row>
    <row r="11" spans="1:15">
      <c r="A11" s="16"/>
      <c r="B11" s="11"/>
      <c r="C11" s="156">
        <f>+'Población total'!C11</f>
        <v>2008</v>
      </c>
      <c r="D11" s="156">
        <f>+'Población total'!D11</f>
        <v>2009</v>
      </c>
      <c r="E11" s="156">
        <f>+'Población total'!E11</f>
        <v>2010</v>
      </c>
      <c r="F11" s="156">
        <f>+'Población total'!F11</f>
        <v>2011</v>
      </c>
      <c r="G11" s="156">
        <f>+'Población total'!G11</f>
        <v>2012</v>
      </c>
      <c r="H11" s="170"/>
      <c r="I11" s="170"/>
      <c r="J11" s="170"/>
      <c r="K11" s="170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tr">
        <f>+'[4]Población Bogotá'!AE1030</f>
        <v>Colombia</v>
      </c>
      <c r="C13" s="28">
        <f>+'[4]Población Bogotá'!AF1030</f>
        <v>203.65133333333333</v>
      </c>
      <c r="D13" s="28">
        <f>+'[4]Población Bogotá'!AG1030</f>
        <v>223.84066666666664</v>
      </c>
      <c r="E13" s="28">
        <f>+'[4]Población Bogotá'!AH1030</f>
        <v>237.39</v>
      </c>
      <c r="F13" s="28">
        <f>+'[4]Población Bogotá'!AI1030</f>
        <v>227.80733333333333</v>
      </c>
      <c r="G13" s="28">
        <f>+'[4]Población Bogotá'!AJ1030</f>
        <v>222.17200000000003</v>
      </c>
      <c r="H13" s="28">
        <f t="shared" ref="H13" si="0">IF(OR(OR(G13=0,F13=0),G13=""),"",(G13/F13-1)*100)</f>
        <v>-2.4737277992221363</v>
      </c>
      <c r="I13" s="27">
        <f>IF(OR(OR(G13=0,F13=0),F13=""),"",(F13/E13-1)*100)</f>
        <v>-4.0366766361964128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3</v>
      </c>
      <c r="C14" s="27">
        <f>C13-SUM(C15:C27)</f>
        <v>103.70066666666665</v>
      </c>
      <c r="D14" s="27">
        <f>D13-SUM(D15:D27)</f>
        <v>91.308999999999969</v>
      </c>
      <c r="E14" s="27">
        <f>E13-SUM(E15:E27)</f>
        <v>112.10033333333331</v>
      </c>
      <c r="F14" s="27">
        <f>F13-SUM(F15:F27)</f>
        <v>91.292999999999978</v>
      </c>
      <c r="G14" s="28">
        <f>G13-SUM(G15:G27)</f>
        <v>13.676000000000045</v>
      </c>
      <c r="H14" s="28">
        <f t="shared" ref="H14:H16" si="3">IF(OR(OR(G14=0,F14=0),G14=""),"",(G14/F14-1)*100)</f>
        <v>-85.019661967511155</v>
      </c>
      <c r="I14" s="27">
        <f t="shared" ref="I14:I16" si="4">IF(OR(OR(G14=0,F14=0),F14=""),"",(F14/E14-1)*100)</f>
        <v>-18.56134831594316</v>
      </c>
      <c r="J14" s="28">
        <f t="shared" ref="J14:J16" si="5">IF(G14=0,"",G14/$G$13*100)</f>
        <v>6.1555911636029936</v>
      </c>
      <c r="K14" s="27">
        <f t="shared" ref="K14:K16" si="6">IF(F14=0,"",F14/$F$13*100)</f>
        <v>40.074653727857736</v>
      </c>
      <c r="L14" s="18"/>
    </row>
    <row r="15" spans="1:15">
      <c r="A15" s="16"/>
      <c r="B15" s="12" t="str">
        <f>+'[4]Población Bogotá'!AE1031</f>
        <v>Bogotá</v>
      </c>
      <c r="C15" s="48">
        <f>+'[4]Población Bogotá'!AF1031</f>
        <v>35.208333333333336</v>
      </c>
      <c r="D15" s="48">
        <f>+'[4]Población Bogotá'!AG1031</f>
        <v>38.864333333333335</v>
      </c>
      <c r="E15" s="48">
        <f>+'[4]Población Bogotá'!AH1031</f>
        <v>29.087999999999997</v>
      </c>
      <c r="F15" s="48">
        <f>+'[4]Población Bogotá'!AI1031</f>
        <v>41.974333333333334</v>
      </c>
      <c r="G15" s="48">
        <f>+'[4]Población Bogotá'!AJ1031</f>
        <v>122.25466666666665</v>
      </c>
      <c r="H15" s="48">
        <f t="shared" si="3"/>
        <v>191.26053223001355</v>
      </c>
      <c r="I15" s="34">
        <f t="shared" si="4"/>
        <v>44.30120095342869</v>
      </c>
      <c r="J15" s="48">
        <f t="shared" si="5"/>
        <v>55.027036110160886</v>
      </c>
      <c r="K15" s="34">
        <f t="shared" si="6"/>
        <v>18.425365294064282</v>
      </c>
      <c r="L15" s="18"/>
      <c r="N15" s="23" t="s">
        <v>2</v>
      </c>
      <c r="O15" s="32">
        <f>J15</f>
        <v>55.027036110160886</v>
      </c>
    </row>
    <row r="16" spans="1:15">
      <c r="A16" s="16"/>
      <c r="B16" s="11" t="str">
        <f>+'[4]Población Bogotá'!AE1032</f>
        <v>Medellín</v>
      </c>
      <c r="C16" s="27">
        <f>+'[4]Población Bogotá'!AF1032</f>
        <v>22.747</v>
      </c>
      <c r="D16" s="27">
        <f>+'[4]Población Bogotá'!AG1032</f>
        <v>35.905000000000001</v>
      </c>
      <c r="E16" s="27">
        <f>+'[4]Población Bogotá'!AH1032</f>
        <v>29.672666666666668</v>
      </c>
      <c r="F16" s="27">
        <f>+'[4]Población Bogotá'!AI1032</f>
        <v>29.082666666666668</v>
      </c>
      <c r="G16" s="28">
        <f>+'[4]Población Bogotá'!AJ1032</f>
        <v>25.148</v>
      </c>
      <c r="H16" s="28">
        <f t="shared" si="3"/>
        <v>-13.529249954153677</v>
      </c>
      <c r="I16" s="27">
        <f t="shared" si="4"/>
        <v>-1.9883619043339573</v>
      </c>
      <c r="J16" s="28">
        <f t="shared" si="5"/>
        <v>11.319158129737319</v>
      </c>
      <c r="K16" s="27">
        <f t="shared" si="6"/>
        <v>12.766343489088733</v>
      </c>
      <c r="L16" s="18"/>
      <c r="N16" s="23" t="s">
        <v>12</v>
      </c>
      <c r="O16" s="32">
        <f>100-O15</f>
        <v>44.972963889839114</v>
      </c>
    </row>
    <row r="17" spans="1:14">
      <c r="A17" s="16"/>
      <c r="B17" s="11" t="str">
        <f>+'[4]Población Bogotá'!AE1033</f>
        <v>Cali</v>
      </c>
      <c r="C17" s="27">
        <f>+'[4]Población Bogotá'!AF1033</f>
        <v>11.05</v>
      </c>
      <c r="D17" s="27">
        <f>+'[4]Población Bogotá'!AG1033</f>
        <v>21.535999999999998</v>
      </c>
      <c r="E17" s="27">
        <f>+'[4]Población Bogotá'!AH1033</f>
        <v>21.531333333333333</v>
      </c>
      <c r="F17" s="27">
        <f>+'[4]Población Bogotá'!AI1033</f>
        <v>24.083666666666669</v>
      </c>
      <c r="G17" s="28">
        <f>+'[4]Población Bogotá'!AJ1033</f>
        <v>23.393666666666665</v>
      </c>
      <c r="H17" s="28">
        <f t="shared" ref="H17:H27" si="7">IF(OR(OR(G17=0,F17=0),G17=""),"",(G17/F17-1)*100)</f>
        <v>-2.8650122489654373</v>
      </c>
      <c r="I17" s="27">
        <f t="shared" ref="I17:I27" si="8">IF(OR(OR(G17=0,F17=0),F17=""),"",(F17/E17-1)*100)</f>
        <v>11.854042171099511</v>
      </c>
      <c r="J17" s="28">
        <f t="shared" ref="J17:J27" si="9">IF(G17=0,"",G17/$G$13*100)</f>
        <v>10.529529673706255</v>
      </c>
      <c r="K17" s="27">
        <f t="shared" ref="K17:K27" si="10">IF(F17=0,"",F17/$F$13*100)</f>
        <v>10.571945298805131</v>
      </c>
      <c r="L17" s="18"/>
    </row>
    <row r="18" spans="1:14">
      <c r="A18" s="16"/>
      <c r="B18" s="11" t="str">
        <f>+'[4]Población Bogotá'!AE1034</f>
        <v>Pereira</v>
      </c>
      <c r="C18" s="27">
        <f>+'[4]Población Bogotá'!AF1034</f>
        <v>4.7396666666666674</v>
      </c>
      <c r="D18" s="27">
        <f>+'[4]Población Bogotá'!AG1034</f>
        <v>6.1636666666666668</v>
      </c>
      <c r="E18" s="27">
        <f>+'[4]Población Bogotá'!AH1034</f>
        <v>8.1596666666666664</v>
      </c>
      <c r="F18" s="27">
        <f>+'[4]Población Bogotá'!AI1034</f>
        <v>5.1786666666666674</v>
      </c>
      <c r="G18" s="28">
        <f>+'[4]Población Bogotá'!AJ1034</f>
        <v>7.0456666666666665</v>
      </c>
      <c r="H18" s="28">
        <f t="shared" si="7"/>
        <v>36.051750772399572</v>
      </c>
      <c r="I18" s="27">
        <f t="shared" si="8"/>
        <v>-36.533355120715704</v>
      </c>
      <c r="J18" s="28">
        <f t="shared" si="9"/>
        <v>3.1712667062756177</v>
      </c>
      <c r="K18" s="27">
        <f t="shared" si="10"/>
        <v>2.2732660054841669</v>
      </c>
      <c r="L18" s="18"/>
    </row>
    <row r="19" spans="1:14">
      <c r="A19" s="16"/>
      <c r="B19" s="11" t="str">
        <f>+'[4]Población Bogotá'!AE1035</f>
        <v>Cúcuta</v>
      </c>
      <c r="C19" s="27">
        <f>+'[4]Población Bogotá'!AF1035</f>
        <v>2.3740000000000001</v>
      </c>
      <c r="D19" s="27">
        <f>+'[4]Población Bogotá'!AG1035</f>
        <v>3.3333333333333335</v>
      </c>
      <c r="E19" s="27">
        <f>+'[4]Población Bogotá'!AH1035</f>
        <v>6.2729999999999997</v>
      </c>
      <c r="F19" s="27">
        <f>+'[4]Población Bogotá'!AI1035</f>
        <v>7.9766666666666666</v>
      </c>
      <c r="G19" s="28">
        <f>+'[4]Población Bogotá'!AJ1035</f>
        <v>6.7860000000000005</v>
      </c>
      <c r="H19" s="28">
        <f t="shared" si="7"/>
        <v>-14.926870037609685</v>
      </c>
      <c r="I19" s="27">
        <f t="shared" si="8"/>
        <v>27.158722567617843</v>
      </c>
      <c r="J19" s="28">
        <f t="shared" si="9"/>
        <v>3.0543902922060386</v>
      </c>
      <c r="K19" s="27">
        <f t="shared" si="10"/>
        <v>3.5014968789415617</v>
      </c>
      <c r="L19" s="18"/>
    </row>
    <row r="20" spans="1:14">
      <c r="A20" s="16"/>
      <c r="B20" s="11" t="str">
        <f>+'[4]Población Bogotá'!AE1036</f>
        <v>Bucaramanga</v>
      </c>
      <c r="C20" s="27">
        <f>+'[4]Población Bogotá'!AF1036</f>
        <v>2.7013333333333329</v>
      </c>
      <c r="D20" s="27">
        <f>+'[4]Población Bogotá'!AG1036</f>
        <v>2.82</v>
      </c>
      <c r="E20" s="27">
        <f>+'[4]Población Bogotá'!AH1036</f>
        <v>3.8483333333333332</v>
      </c>
      <c r="F20" s="27">
        <f>+'[4]Población Bogotá'!AI1036</f>
        <v>5.3986666666666663</v>
      </c>
      <c r="G20" s="28">
        <f>+'[4]Población Bogotá'!AJ1036</f>
        <v>4.4483333333333333</v>
      </c>
      <c r="H20" s="28">
        <f t="shared" si="7"/>
        <v>-17.603111879476408</v>
      </c>
      <c r="I20" s="27">
        <f t="shared" si="8"/>
        <v>40.285838025119091</v>
      </c>
      <c r="J20" s="28">
        <f t="shared" si="9"/>
        <v>2.0022024977644945</v>
      </c>
      <c r="K20" s="27">
        <f t="shared" si="10"/>
        <v>2.3698388404236326</v>
      </c>
      <c r="L20" s="18"/>
    </row>
    <row r="21" spans="1:14">
      <c r="A21" s="16"/>
      <c r="B21" s="11" t="str">
        <f>+'[4]Población Bogotá'!AE1037</f>
        <v>Manizales</v>
      </c>
      <c r="C21" s="27">
        <f>+'[4]Población Bogotá'!AF1037</f>
        <v>3.4979999999999998</v>
      </c>
      <c r="D21" s="27">
        <f>+'[4]Población Bogotá'!AG1037</f>
        <v>5.0473333333333334</v>
      </c>
      <c r="E21" s="27">
        <f>+'[4]Población Bogotá'!AH1037</f>
        <v>4.9720000000000004</v>
      </c>
      <c r="F21" s="27">
        <f>+'[4]Población Bogotá'!AI1037</f>
        <v>3.2563333333333335</v>
      </c>
      <c r="G21" s="28">
        <f>+'[4]Población Bogotá'!AJ1037</f>
        <v>4.0253333333333332</v>
      </c>
      <c r="H21" s="28">
        <f t="shared" si="7"/>
        <v>23.615518476814401</v>
      </c>
      <c r="I21" s="27">
        <f t="shared" si="8"/>
        <v>-34.506570126039151</v>
      </c>
      <c r="J21" s="28">
        <f t="shared" si="9"/>
        <v>1.8118094689399802</v>
      </c>
      <c r="K21" s="27">
        <f t="shared" si="10"/>
        <v>1.4294242795812837</v>
      </c>
      <c r="L21" s="18"/>
    </row>
    <row r="22" spans="1:14">
      <c r="A22" s="16"/>
      <c r="B22" s="11" t="str">
        <f>+'[4]Población Bogotá'!AE1038</f>
        <v>Ibagué</v>
      </c>
      <c r="C22" s="27">
        <f>+'[4]Población Bogotá'!AF1038</f>
        <v>3.4359999999999999</v>
      </c>
      <c r="D22" s="27">
        <f>+'[4]Población Bogotá'!AG1038</f>
        <v>3.2773333333333334</v>
      </c>
      <c r="E22" s="27">
        <f>+'[4]Población Bogotá'!AH1038</f>
        <v>5.4856666666666669</v>
      </c>
      <c r="F22" s="27">
        <f>+'[4]Población Bogotá'!AI1038</f>
        <v>5.5740000000000007</v>
      </c>
      <c r="G22" s="28">
        <f>+'[4]Población Bogotá'!AJ1038</f>
        <v>3.968</v>
      </c>
      <c r="H22" s="28">
        <f t="shared" si="7"/>
        <v>-28.812343021169728</v>
      </c>
      <c r="I22" s="27">
        <f t="shared" si="8"/>
        <v>1.6102570334812105</v>
      </c>
      <c r="J22" s="28">
        <f t="shared" si="9"/>
        <v>1.7860036368219214</v>
      </c>
      <c r="K22" s="27">
        <f t="shared" si="10"/>
        <v>2.4468044634208446</v>
      </c>
      <c r="L22" s="18"/>
    </row>
    <row r="23" spans="1:14">
      <c r="A23" s="16"/>
      <c r="B23" s="11" t="str">
        <f>+'[4]Población Bogotá'!AE1039</f>
        <v>Villavicencio</v>
      </c>
      <c r="C23" s="27">
        <f>+'[4]Población Bogotá'!AF1039</f>
        <v>3.2106666666666666</v>
      </c>
      <c r="D23" s="27">
        <f>+'[4]Población Bogotá'!AG1039</f>
        <v>3.0886666666666667</v>
      </c>
      <c r="E23" s="27">
        <f>+'[4]Población Bogotá'!AH1039</f>
        <v>3.0550000000000002</v>
      </c>
      <c r="F23" s="27">
        <f>+'[4]Población Bogotá'!AI1039</f>
        <v>3.8329999999999997</v>
      </c>
      <c r="G23" s="28">
        <f>+'[4]Población Bogotá'!AJ1039</f>
        <v>3.7979999999999996</v>
      </c>
      <c r="H23" s="28">
        <f t="shared" si="7"/>
        <v>-0.91312288025046096</v>
      </c>
      <c r="I23" s="27">
        <f t="shared" si="8"/>
        <v>25.466448445171828</v>
      </c>
      <c r="J23" s="28">
        <f t="shared" si="9"/>
        <v>1.7094863439137242</v>
      </c>
      <c r="K23" s="27">
        <f t="shared" si="10"/>
        <v>1.68256216510443</v>
      </c>
      <c r="L23" s="18"/>
    </row>
    <row r="24" spans="1:14">
      <c r="A24" s="16"/>
      <c r="B24" s="11" t="str">
        <f>+'[4]Población Bogotá'!AE1040</f>
        <v>Cartagena</v>
      </c>
      <c r="C24" s="27">
        <f>+'[4]Población Bogotá'!AF1040</f>
        <v>1.2313333333333334</v>
      </c>
      <c r="D24" s="27">
        <f>+'[4]Población Bogotá'!AG1040</f>
        <v>2.7840000000000003</v>
      </c>
      <c r="E24" s="27">
        <f>+'[4]Población Bogotá'!AH1040</f>
        <v>3.9616666666666673</v>
      </c>
      <c r="F24" s="27">
        <f>+'[4]Población Bogotá'!AI1040</f>
        <v>2.7243333333333335</v>
      </c>
      <c r="G24" s="28">
        <f>+'[4]Población Bogotá'!AJ1040</f>
        <v>2.4873333333333334</v>
      </c>
      <c r="H24" s="28">
        <f t="shared" si="7"/>
        <v>-8.6993759941270117</v>
      </c>
      <c r="I24" s="27">
        <f t="shared" si="8"/>
        <v>-31.232646192679859</v>
      </c>
      <c r="J24" s="28">
        <f t="shared" si="9"/>
        <v>1.11955301898229</v>
      </c>
      <c r="K24" s="27">
        <f t="shared" si="10"/>
        <v>1.1958936060003922</v>
      </c>
      <c r="L24" s="18"/>
    </row>
    <row r="25" spans="1:14">
      <c r="A25" s="16"/>
      <c r="B25" s="11" t="str">
        <f>+'[4]Población Bogotá'!AE1041</f>
        <v>Montería</v>
      </c>
      <c r="C25" s="27">
        <f>+'[4]Población Bogotá'!AF1041</f>
        <v>2.3716666666666666</v>
      </c>
      <c r="D25" s="27">
        <f>+'[4]Población Bogotá'!AG1041</f>
        <v>2.2749999999999999</v>
      </c>
      <c r="E25" s="27">
        <f>+'[4]Población Bogotá'!AH1041</f>
        <v>2.8580000000000001</v>
      </c>
      <c r="F25" s="27">
        <f>+'[4]Población Bogotá'!AI1041</f>
        <v>2.5293333333333332</v>
      </c>
      <c r="G25" s="28">
        <f>+'[4]Población Bogotá'!AJ1041</f>
        <v>1.9650000000000001</v>
      </c>
      <c r="H25" s="28">
        <f t="shared" si="7"/>
        <v>-22.311544544016858</v>
      </c>
      <c r="I25" s="27">
        <f t="shared" si="8"/>
        <v>-11.499883368322838</v>
      </c>
      <c r="J25" s="28">
        <f t="shared" si="9"/>
        <v>0.88444988567416227</v>
      </c>
      <c r="K25" s="27">
        <f t="shared" si="10"/>
        <v>1.1102949568495013</v>
      </c>
      <c r="L25" s="18"/>
    </row>
    <row r="26" spans="1:14">
      <c r="A26" s="16"/>
      <c r="B26" s="11" t="str">
        <f>+'[4]Población Bogotá'!AE1042</f>
        <v>Pasto</v>
      </c>
      <c r="C26" s="27">
        <f>+'[4]Población Bogotá'!AF1042</f>
        <v>2.2523333333333331</v>
      </c>
      <c r="D26" s="27">
        <f>+'[4]Población Bogotá'!AG1042</f>
        <v>2.9039999999999999</v>
      </c>
      <c r="E26" s="27">
        <f>+'[4]Población Bogotá'!AH1042</f>
        <v>3.0993333333333335</v>
      </c>
      <c r="F26" s="27">
        <f>+'[4]Población Bogotá'!AI1042</f>
        <v>3.4433333333333334</v>
      </c>
      <c r="G26" s="28">
        <f>+'[4]Población Bogotá'!AJ1042</f>
        <v>1.8256666666666668</v>
      </c>
      <c r="H26" s="28">
        <f t="shared" si="7"/>
        <v>-46.979670861568245</v>
      </c>
      <c r="I26" s="27">
        <f t="shared" si="8"/>
        <v>11.09916110991611</v>
      </c>
      <c r="J26" s="28">
        <f t="shared" si="9"/>
        <v>0.82173571227097331</v>
      </c>
      <c r="K26" s="27">
        <f t="shared" si="10"/>
        <v>1.5115111892798301</v>
      </c>
      <c r="L26" s="18"/>
    </row>
    <row r="27" spans="1:14">
      <c r="A27" s="16"/>
      <c r="B27" s="11" t="str">
        <f>+'[4]Población Bogotá'!AE1043</f>
        <v>Barranquilla</v>
      </c>
      <c r="C27" s="27">
        <f>+'[4]Población Bogotá'!AF1043</f>
        <v>5.1303333333333327</v>
      </c>
      <c r="D27" s="27">
        <f>+'[4]Población Bogotá'!AG1043</f>
        <v>4.5329999999999995</v>
      </c>
      <c r="E27" s="27">
        <f>+'[4]Población Bogotá'!AH1043</f>
        <v>3.2850000000000001</v>
      </c>
      <c r="F27" s="27">
        <f>+'[4]Población Bogotá'!AI1043</f>
        <v>1.4593333333333334</v>
      </c>
      <c r="G27" s="28">
        <f>+'[4]Población Bogotá'!AJ1043</f>
        <v>1.3503333333333334</v>
      </c>
      <c r="H27" s="28">
        <f t="shared" si="7"/>
        <v>-7.4691640018273215</v>
      </c>
      <c r="I27" s="27">
        <f t="shared" si="8"/>
        <v>-55.575849822425162</v>
      </c>
      <c r="J27" s="28">
        <f t="shared" si="9"/>
        <v>0.60778735994334721</v>
      </c>
      <c r="K27" s="27">
        <f t="shared" si="10"/>
        <v>0.64059980509846037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tr">
        <f>+Índice!$B$49</f>
        <v>Fuente: Departamento Administrativo Nacional de Estadística, Gran Encuesta Integrada de Hogares (GEIH) Abril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30" activePane="bottomLeft" state="frozen"/>
      <selection activeCell="G19" sqref="G19"/>
      <selection pane="bottomLeft" activeCell="I18" sqref="I18"/>
    </sheetView>
  </sheetViews>
  <sheetFormatPr baseColWidth="10" defaultColWidth="10.85546875" defaultRowHeight="15.75"/>
  <cols>
    <col min="1" max="1" width="1.85546875" style="9" customWidth="1"/>
    <col min="2" max="2" width="14.140625" style="9" customWidth="1"/>
    <col min="3" max="7" width="10.28515625" style="9" customWidth="1"/>
    <col min="8" max="8" width="10.42578125" style="9" customWidth="1"/>
    <col min="9" max="9" width="10.5703125" style="9" customWidth="1"/>
    <col min="10" max="11" width="10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69" t="s">
        <v>153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61"/>
      <c r="C8" s="167" t="s">
        <v>172</v>
      </c>
      <c r="D8" s="167"/>
      <c r="E8" s="167"/>
      <c r="F8" s="167"/>
      <c r="G8" s="167"/>
      <c r="H8" s="167"/>
      <c r="I8" s="167"/>
      <c r="J8" s="167"/>
      <c r="K8" s="167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68" t="s">
        <v>1</v>
      </c>
      <c r="D10" s="168"/>
      <c r="E10" s="168"/>
      <c r="F10" s="168"/>
      <c r="G10" s="168"/>
      <c r="H10" s="170" t="s">
        <v>163</v>
      </c>
      <c r="I10" s="170" t="s">
        <v>110</v>
      </c>
      <c r="J10" s="170" t="s">
        <v>164</v>
      </c>
      <c r="K10" s="170" t="s">
        <v>109</v>
      </c>
      <c r="L10" s="18"/>
    </row>
    <row r="11" spans="1:15">
      <c r="A11" s="16"/>
      <c r="B11" s="11"/>
      <c r="C11" s="156">
        <f>+'Población total'!C11</f>
        <v>2008</v>
      </c>
      <c r="D11" s="156">
        <f>+'Población total'!D11</f>
        <v>2009</v>
      </c>
      <c r="E11" s="156">
        <f>+'Población total'!E11</f>
        <v>2010</v>
      </c>
      <c r="F11" s="156">
        <f>+'Población total'!F11</f>
        <v>2011</v>
      </c>
      <c r="G11" s="156">
        <f>+'Población total'!G11</f>
        <v>2012</v>
      </c>
      <c r="H11" s="170"/>
      <c r="I11" s="170"/>
      <c r="J11" s="170"/>
      <c r="K11" s="170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tr">
        <f>+'[4]Población Bogotá'!AE1062</f>
        <v>Colombia</v>
      </c>
      <c r="C13" s="26">
        <f>+'[4]Población Bogotá'!AF1062</f>
        <v>475.96433333333334</v>
      </c>
      <c r="D13" s="26">
        <f>+'[4]Población Bogotá'!AG1062</f>
        <v>595.65433333333328</v>
      </c>
      <c r="E13" s="26">
        <f>+'[4]Población Bogotá'!AH1062</f>
        <v>633.47300000000007</v>
      </c>
      <c r="F13" s="26">
        <f>+'[4]Población Bogotá'!AI1062</f>
        <v>611.66499999999996</v>
      </c>
      <c r="G13" s="26">
        <f>+'[4]Población Bogotá'!AJ1062</f>
        <v>631.14633333333336</v>
      </c>
      <c r="H13" s="28">
        <f t="shared" ref="H13" si="0">IF(OR(OR(G13=0,F13=0),G13=""),"",(G13/F13-1)*100)</f>
        <v>3.1849678064517883</v>
      </c>
      <c r="I13" s="27">
        <f>IF(OR(OR(G13=0,F13=0),F13=""),"",(F13/E13-1)*100)</f>
        <v>-3.4426092351213189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3</v>
      </c>
      <c r="C14" s="25">
        <f>C13-SUM(C15:C27)</f>
        <v>190.91300000000001</v>
      </c>
      <c r="D14" s="25">
        <f>D13-SUM(D15:D27)</f>
        <v>261.16866666666658</v>
      </c>
      <c r="E14" s="25">
        <f>E13-SUM(E15:E27)</f>
        <v>274.09933333333345</v>
      </c>
      <c r="F14" s="25">
        <f>F13-SUM(F15:F27)</f>
        <v>256.58866666666665</v>
      </c>
      <c r="G14" s="26">
        <f>G13-SUM(G15:G27)</f>
        <v>48.363000000000056</v>
      </c>
      <c r="H14" s="28">
        <f t="shared" ref="H14:H16" si="3">IF(OR(OR(G14=0,F14=0),G14=""),"",(G14/F14-1)*100)</f>
        <v>-81.151544755159335</v>
      </c>
      <c r="I14" s="27">
        <f t="shared" ref="I14:I16" si="4">IF(OR(OR(G14=0,F14=0),F14=""),"",(F14/E14-1)*100)</f>
        <v>-6.3884382547446776</v>
      </c>
      <c r="J14" s="28">
        <f t="shared" ref="J14:J16" si="5">IF(G14=0,"",G14/$G$13*100)</f>
        <v>7.6627237529173193</v>
      </c>
      <c r="K14" s="27">
        <f t="shared" ref="K14:K16" si="6">IF(F14=0,"",F14/$F$13*100)</f>
        <v>41.94921512047717</v>
      </c>
      <c r="L14" s="18"/>
    </row>
    <row r="15" spans="1:15">
      <c r="A15" s="16"/>
      <c r="B15" s="12" t="str">
        <f>+'[4]Población Bogotá'!AE1063</f>
        <v>Bogotá</v>
      </c>
      <c r="C15" s="99">
        <f>+'[4]Población Bogotá'!AF1063</f>
        <v>98.676999999999978</v>
      </c>
      <c r="D15" s="99">
        <f>+'[4]Población Bogotá'!AG1063</f>
        <v>102.87933333333335</v>
      </c>
      <c r="E15" s="99">
        <f>+'[4]Población Bogotá'!AH1063</f>
        <v>121.69433333333332</v>
      </c>
      <c r="F15" s="99">
        <f>+'[4]Población Bogotá'!AI1063</f>
        <v>112.44633333333336</v>
      </c>
      <c r="G15" s="99">
        <f>+'[4]Población Bogotá'!AJ1063</f>
        <v>349.52433333333329</v>
      </c>
      <c r="H15" s="48">
        <f t="shared" si="3"/>
        <v>210.83657685592229</v>
      </c>
      <c r="I15" s="34">
        <f t="shared" si="4"/>
        <v>-7.5993678149899875</v>
      </c>
      <c r="J15" s="48">
        <f t="shared" si="5"/>
        <v>55.379286050408794</v>
      </c>
      <c r="K15" s="34">
        <f t="shared" si="6"/>
        <v>18.38364682192595</v>
      </c>
      <c r="L15" s="18"/>
      <c r="N15" s="23" t="s">
        <v>2</v>
      </c>
      <c r="O15" s="32">
        <f>J15</f>
        <v>55.379286050408794</v>
      </c>
    </row>
    <row r="16" spans="1:15">
      <c r="A16" s="16"/>
      <c r="B16" s="11" t="str">
        <f>+'[4]Población Bogotá'!AE1064</f>
        <v>Medellín</v>
      </c>
      <c r="C16" s="53">
        <f>+'[4]Población Bogotá'!AF1064</f>
        <v>50.080666666666666</v>
      </c>
      <c r="D16" s="53">
        <f>+'[4]Población Bogotá'!AG1064</f>
        <v>74.076000000000008</v>
      </c>
      <c r="E16" s="53">
        <f>+'[4]Población Bogotá'!AH1064</f>
        <v>68.543666666666681</v>
      </c>
      <c r="F16" s="53">
        <f>+'[4]Población Bogotá'!AI1064</f>
        <v>62.387999999999998</v>
      </c>
      <c r="G16" s="54">
        <f>+'[4]Población Bogotá'!AJ1064</f>
        <v>66.039666666666662</v>
      </c>
      <c r="H16" s="28">
        <f t="shared" si="3"/>
        <v>5.8531555213609421</v>
      </c>
      <c r="I16" s="27">
        <f t="shared" si="4"/>
        <v>-8.9806498047473653</v>
      </c>
      <c r="J16" s="28">
        <f t="shared" si="5"/>
        <v>10.463447726596947</v>
      </c>
      <c r="K16" s="27">
        <f t="shared" si="6"/>
        <v>10.199700816623478</v>
      </c>
      <c r="L16" s="18"/>
      <c r="N16" s="23" t="s">
        <v>12</v>
      </c>
      <c r="O16" s="32">
        <f>100-O15</f>
        <v>44.620713949591206</v>
      </c>
    </row>
    <row r="17" spans="1:14">
      <c r="A17" s="16"/>
      <c r="B17" s="11" t="str">
        <f>+'[4]Población Bogotá'!AE1065</f>
        <v>Cali</v>
      </c>
      <c r="C17" s="53">
        <f>+'[4]Población Bogotá'!AF1065</f>
        <v>37.811666666666667</v>
      </c>
      <c r="D17" s="53">
        <f>+'[4]Población Bogotá'!AG1065</f>
        <v>44.237666666666676</v>
      </c>
      <c r="E17" s="53">
        <f>+'[4]Población Bogotá'!AH1065</f>
        <v>43.288333333333334</v>
      </c>
      <c r="F17" s="53">
        <f>+'[4]Población Bogotá'!AI1065</f>
        <v>50.343666666666671</v>
      </c>
      <c r="G17" s="54">
        <f>+'[4]Población Bogotá'!AJ1065</f>
        <v>44.241999999999997</v>
      </c>
      <c r="H17" s="28">
        <f t="shared" ref="H17:H27" si="7">IF(OR(OR(G17=0,F17=0),G17=""),"",(G17/F17-1)*100)</f>
        <v>-12.120028338553023</v>
      </c>
      <c r="I17" s="27">
        <f t="shared" ref="I17:I27" si="8">IF(OR(OR(G17=0,F17=0),F17=""),"",(F17/E17-1)*100)</f>
        <v>16.298463789319694</v>
      </c>
      <c r="J17" s="28">
        <f t="shared" ref="J17:J27" si="9">IF(G17=0,"",G17/$G$13*100)</f>
        <v>7.0097848412333326</v>
      </c>
      <c r="K17" s="27">
        <f t="shared" ref="K17:K27" si="10">IF(F17=0,"",F17/$F$13*100)</f>
        <v>8.2305946337728439</v>
      </c>
      <c r="L17" s="18"/>
    </row>
    <row r="18" spans="1:14">
      <c r="A18" s="16"/>
      <c r="B18" s="11" t="str">
        <f>+'[4]Población Bogotá'!AE1066</f>
        <v>Bucaramanga</v>
      </c>
      <c r="C18" s="53">
        <f>+'[4]Población Bogotá'!AF1066</f>
        <v>8.3139999999999983</v>
      </c>
      <c r="D18" s="53">
        <f>+'[4]Población Bogotá'!AG1066</f>
        <v>16.631333333333334</v>
      </c>
      <c r="E18" s="53">
        <f>+'[4]Población Bogotá'!AH1066</f>
        <v>19.829666666666665</v>
      </c>
      <c r="F18" s="53">
        <f>+'[4]Población Bogotá'!AI1066</f>
        <v>15.128666666666668</v>
      </c>
      <c r="G18" s="54">
        <f>+'[4]Población Bogotá'!AJ1066</f>
        <v>19.292666666666666</v>
      </c>
      <c r="H18" s="28">
        <f t="shared" si="7"/>
        <v>27.523906050323866</v>
      </c>
      <c r="I18" s="27">
        <f t="shared" si="8"/>
        <v>-23.706903797340672</v>
      </c>
      <c r="J18" s="28">
        <f t="shared" si="9"/>
        <v>3.0567660220371504</v>
      </c>
      <c r="K18" s="27">
        <f t="shared" si="10"/>
        <v>2.4733582380333461</v>
      </c>
      <c r="L18" s="18"/>
    </row>
    <row r="19" spans="1:14">
      <c r="A19" s="16"/>
      <c r="B19" s="11" t="str">
        <f>+'[4]Población Bogotá'!AE1067</f>
        <v>Cúcuta</v>
      </c>
      <c r="C19" s="53">
        <f>+'[4]Población Bogotá'!AF1067</f>
        <v>7.8486666666666665</v>
      </c>
      <c r="D19" s="53">
        <f>+'[4]Población Bogotá'!AG1067</f>
        <v>10.327</v>
      </c>
      <c r="E19" s="53">
        <f>+'[4]Población Bogotá'!AH1067</f>
        <v>16.753666666666664</v>
      </c>
      <c r="F19" s="53">
        <f>+'[4]Población Bogotá'!AI1067</f>
        <v>19.123999999999999</v>
      </c>
      <c r="G19" s="54">
        <f>+'[4]Población Bogotá'!AJ1067</f>
        <v>18.940000000000001</v>
      </c>
      <c r="H19" s="28">
        <f t="shared" si="7"/>
        <v>-0.96214181133652543</v>
      </c>
      <c r="I19" s="27">
        <f t="shared" si="8"/>
        <v>14.148146674359863</v>
      </c>
      <c r="J19" s="28">
        <f t="shared" si="9"/>
        <v>3.0008888588436178</v>
      </c>
      <c r="K19" s="27">
        <f t="shared" si="10"/>
        <v>3.1265480287412224</v>
      </c>
      <c r="L19" s="18"/>
    </row>
    <row r="20" spans="1:14">
      <c r="A20" s="16"/>
      <c r="B20" s="11" t="str">
        <f>+'[4]Población Bogotá'!AE1068</f>
        <v>Pereira</v>
      </c>
      <c r="C20" s="53">
        <f>+'[4]Población Bogotá'!AF1068</f>
        <v>12.276666666666666</v>
      </c>
      <c r="D20" s="53">
        <f>+'[4]Población Bogotá'!AG1068</f>
        <v>14.809333333333333</v>
      </c>
      <c r="E20" s="53">
        <f>+'[4]Población Bogotá'!AH1068</f>
        <v>19.852999999999998</v>
      </c>
      <c r="F20" s="53">
        <f>+'[4]Población Bogotá'!AI1068</f>
        <v>16.234333333333336</v>
      </c>
      <c r="G20" s="54">
        <f>+'[4]Población Bogotá'!AJ1068</f>
        <v>17.511333333333337</v>
      </c>
      <c r="H20" s="28">
        <f t="shared" si="7"/>
        <v>7.8660452128205716</v>
      </c>
      <c r="I20" s="27">
        <f t="shared" si="8"/>
        <v>-18.227304017864622</v>
      </c>
      <c r="J20" s="28">
        <f t="shared" si="9"/>
        <v>2.7745282525605526</v>
      </c>
      <c r="K20" s="27">
        <f t="shared" si="10"/>
        <v>2.6541216733560589</v>
      </c>
      <c r="L20" s="18"/>
    </row>
    <row r="21" spans="1:14">
      <c r="A21" s="16"/>
      <c r="B21" s="11" t="str">
        <f>+'[4]Población Bogotá'!AE1069</f>
        <v>Barranquilla</v>
      </c>
      <c r="C21" s="53">
        <f>+'[4]Población Bogotá'!AF1069</f>
        <v>21.027666666666665</v>
      </c>
      <c r="D21" s="53">
        <f>+'[4]Población Bogotá'!AG1069</f>
        <v>16.242999999999999</v>
      </c>
      <c r="E21" s="53">
        <f>+'[4]Población Bogotá'!AH1069</f>
        <v>20.732666666666667</v>
      </c>
      <c r="F21" s="53">
        <f>+'[4]Población Bogotá'!AI1069</f>
        <v>19.747333333333334</v>
      </c>
      <c r="G21" s="54">
        <f>+'[4]Población Bogotá'!AJ1069</f>
        <v>15.494333333333335</v>
      </c>
      <c r="H21" s="28">
        <f t="shared" si="7"/>
        <v>-21.537085176057513</v>
      </c>
      <c r="I21" s="27">
        <f t="shared" si="8"/>
        <v>-4.7525643911379811</v>
      </c>
      <c r="J21" s="28">
        <f t="shared" si="9"/>
        <v>2.4549510176984843</v>
      </c>
      <c r="K21" s="27">
        <f t="shared" si="10"/>
        <v>3.2284556633669306</v>
      </c>
      <c r="L21" s="18"/>
    </row>
    <row r="22" spans="1:14">
      <c r="A22" s="16"/>
      <c r="B22" s="11" t="str">
        <f>+'[4]Población Bogotá'!AE1070</f>
        <v>Ibagué</v>
      </c>
      <c r="C22" s="53">
        <f>+'[4]Población Bogotá'!AF1070</f>
        <v>14.088333333333333</v>
      </c>
      <c r="D22" s="53">
        <f>+'[4]Población Bogotá'!AG1070</f>
        <v>14.984333333333332</v>
      </c>
      <c r="E22" s="53">
        <f>+'[4]Población Bogotá'!AH1070</f>
        <v>10.632999999999999</v>
      </c>
      <c r="F22" s="53">
        <f>+'[4]Población Bogotá'!AI1070</f>
        <v>15.117333333333333</v>
      </c>
      <c r="G22" s="54">
        <f>+'[4]Población Bogotá'!AJ1070</f>
        <v>13.464333333333334</v>
      </c>
      <c r="H22" s="28">
        <f t="shared" si="7"/>
        <v>-10.934468160169331</v>
      </c>
      <c r="I22" s="27">
        <f t="shared" si="8"/>
        <v>42.173735853788521</v>
      </c>
      <c r="J22" s="28">
        <f t="shared" si="9"/>
        <v>2.13331403863552</v>
      </c>
      <c r="K22" s="27">
        <f t="shared" si="10"/>
        <v>2.4715053719492426</v>
      </c>
      <c r="L22" s="18"/>
    </row>
    <row r="23" spans="1:14">
      <c r="A23" s="16"/>
      <c r="B23" s="11" t="str">
        <f>+'[4]Población Bogotá'!AE1071</f>
        <v>Cartagena</v>
      </c>
      <c r="C23" s="53">
        <f>+'[4]Población Bogotá'!AF1071</f>
        <v>9.1616666666666671</v>
      </c>
      <c r="D23" s="53">
        <f>+'[4]Población Bogotá'!AG1071</f>
        <v>12.922666666666666</v>
      </c>
      <c r="E23" s="53">
        <f>+'[4]Población Bogotá'!AH1071</f>
        <v>9.006333333333334</v>
      </c>
      <c r="F23" s="53">
        <f>+'[4]Población Bogotá'!AI1071</f>
        <v>11.909333333333334</v>
      </c>
      <c r="G23" s="54">
        <f>+'[4]Población Bogotá'!AJ1071</f>
        <v>11.773333333333333</v>
      </c>
      <c r="H23" s="28">
        <f t="shared" si="7"/>
        <v>-1.1419614867890782</v>
      </c>
      <c r="I23" s="27">
        <f t="shared" si="8"/>
        <v>32.232873163329501</v>
      </c>
      <c r="J23" s="28">
        <f t="shared" si="9"/>
        <v>1.8653888506574543</v>
      </c>
      <c r="K23" s="27">
        <f t="shared" si="10"/>
        <v>1.9470352780252811</v>
      </c>
      <c r="L23" s="18"/>
    </row>
    <row r="24" spans="1:14">
      <c r="A24" s="16"/>
      <c r="B24" s="11" t="str">
        <f>+'[4]Población Bogotá'!AE1072</f>
        <v>Pasto</v>
      </c>
      <c r="C24" s="53">
        <f>+'[4]Población Bogotá'!AF1072</f>
        <v>8.0823333333333327</v>
      </c>
      <c r="D24" s="53">
        <f>+'[4]Población Bogotá'!AG1072</f>
        <v>8.1926666666666677</v>
      </c>
      <c r="E24" s="53">
        <f>+'[4]Población Bogotá'!AH1072</f>
        <v>8.5166666666666675</v>
      </c>
      <c r="F24" s="53">
        <f>+'[4]Población Bogotá'!AI1072</f>
        <v>7.3230000000000004</v>
      </c>
      <c r="G24" s="54">
        <f>+'[4]Población Bogotá'!AJ1072</f>
        <v>8.1936666666666671</v>
      </c>
      <c r="H24" s="28">
        <f t="shared" si="7"/>
        <v>11.889480631799355</v>
      </c>
      <c r="I24" s="27">
        <f t="shared" si="8"/>
        <v>-14.015655577299412</v>
      </c>
      <c r="J24" s="28">
        <f t="shared" si="9"/>
        <v>1.2982198000569334</v>
      </c>
      <c r="K24" s="27">
        <f t="shared" si="10"/>
        <v>1.1972239706375223</v>
      </c>
      <c r="L24" s="18"/>
    </row>
    <row r="25" spans="1:14">
      <c r="A25" s="16"/>
      <c r="B25" s="11" t="str">
        <f>+'[4]Población Bogotá'!AE1073</f>
        <v>Villavicencio</v>
      </c>
      <c r="C25" s="53">
        <f>+'[4]Población Bogotá'!AF1073</f>
        <v>5.9076666666666666</v>
      </c>
      <c r="D25" s="53">
        <f>+'[4]Población Bogotá'!AG1073</f>
        <v>6.5423333333333327</v>
      </c>
      <c r="E25" s="53">
        <f>+'[4]Población Bogotá'!AH1073</f>
        <v>7.075333333333333</v>
      </c>
      <c r="F25" s="53">
        <f>+'[4]Población Bogotá'!AI1073</f>
        <v>8.786999999999999</v>
      </c>
      <c r="G25" s="54">
        <f>+'[4]Población Bogotá'!AJ1073</f>
        <v>7.1390000000000002</v>
      </c>
      <c r="H25" s="28">
        <f t="shared" si="7"/>
        <v>-18.754978946170464</v>
      </c>
      <c r="I25" s="27">
        <f t="shared" si="8"/>
        <v>24.192028644115695</v>
      </c>
      <c r="J25" s="28">
        <f t="shared" si="9"/>
        <v>1.1311164500150255</v>
      </c>
      <c r="K25" s="27">
        <f t="shared" si="10"/>
        <v>1.4365706718546918</v>
      </c>
      <c r="L25" s="18"/>
    </row>
    <row r="26" spans="1:14">
      <c r="A26" s="16"/>
      <c r="B26" s="11" t="str">
        <f>+'[4]Población Bogotá'!AE1074</f>
        <v>Montería</v>
      </c>
      <c r="C26" s="53">
        <f>+'[4]Población Bogotá'!AF1074</f>
        <v>5.112333333333333</v>
      </c>
      <c r="D26" s="53">
        <f>+'[4]Población Bogotá'!AG1074</f>
        <v>6.9533333333333331</v>
      </c>
      <c r="E26" s="53">
        <f>+'[4]Población Bogotá'!AH1074</f>
        <v>5.0049999999999999</v>
      </c>
      <c r="F26" s="53">
        <f>+'[4]Población Bogotá'!AI1074</f>
        <v>7.0996666666666668</v>
      </c>
      <c r="G26" s="54">
        <f>+'[4]Población Bogotá'!AJ1074</f>
        <v>5.785333333333333</v>
      </c>
      <c r="H26" s="28">
        <f t="shared" si="7"/>
        <v>-18.512606225644401</v>
      </c>
      <c r="I26" s="27">
        <f t="shared" si="8"/>
        <v>41.851481851481864</v>
      </c>
      <c r="J26" s="28">
        <f t="shared" si="9"/>
        <v>0.91663898335251348</v>
      </c>
      <c r="K26" s="27">
        <f t="shared" si="10"/>
        <v>1.1607116095684185</v>
      </c>
      <c r="L26" s="18"/>
    </row>
    <row r="27" spans="1:14">
      <c r="A27" s="16"/>
      <c r="B27" s="11" t="str">
        <f>+'[4]Población Bogotá'!AE1075</f>
        <v>Manizales</v>
      </c>
      <c r="C27" s="53">
        <f>+'[4]Población Bogotá'!AF1075</f>
        <v>6.6626666666666665</v>
      </c>
      <c r="D27" s="53">
        <f>+'[4]Población Bogotá'!AG1075</f>
        <v>5.6866666666666674</v>
      </c>
      <c r="E27" s="53">
        <f>+'[4]Población Bogotá'!AH1075</f>
        <v>8.4420000000000002</v>
      </c>
      <c r="F27" s="53">
        <f>+'[4]Población Bogotá'!AI1075</f>
        <v>9.4276666666666671</v>
      </c>
      <c r="G27" s="54">
        <f>+'[4]Población Bogotá'!AJ1075</f>
        <v>5.3833333333333329</v>
      </c>
      <c r="H27" s="28">
        <f t="shared" si="7"/>
        <v>-42.898560973022668</v>
      </c>
      <c r="I27" s="27">
        <f t="shared" si="8"/>
        <v>11.67574824291242</v>
      </c>
      <c r="J27" s="28">
        <f t="shared" si="9"/>
        <v>0.85294535498635016</v>
      </c>
      <c r="K27" s="27">
        <f t="shared" si="10"/>
        <v>1.5413121016678522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tr">
        <f>+Índice!$B$49</f>
        <v>Fuente: Departamento Administrativo Nacional de Estadística, Gran Encuesta Integrada de Hogares (GEIH) Abril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27" activePane="bottomLeft" state="frozen"/>
      <selection activeCell="G19" sqref="G19"/>
      <selection pane="bottomLeft" activeCell="I17" sqref="I17:I18"/>
    </sheetView>
  </sheetViews>
  <sheetFormatPr baseColWidth="10" defaultColWidth="10.85546875" defaultRowHeight="15.75"/>
  <cols>
    <col min="1" max="1" width="1.85546875" style="9" customWidth="1"/>
    <col min="2" max="2" width="14.57031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69" t="s">
        <v>154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61"/>
      <c r="C8" s="167" t="s">
        <v>172</v>
      </c>
      <c r="D8" s="167"/>
      <c r="E8" s="167"/>
      <c r="F8" s="167"/>
      <c r="G8" s="167"/>
      <c r="H8" s="167"/>
      <c r="I8" s="167"/>
      <c r="J8" s="167"/>
      <c r="K8" s="167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68" t="s">
        <v>1</v>
      </c>
      <c r="D10" s="168"/>
      <c r="E10" s="168"/>
      <c r="F10" s="168"/>
      <c r="G10" s="168"/>
      <c r="H10" s="170" t="s">
        <v>163</v>
      </c>
      <c r="I10" s="170" t="s">
        <v>110</v>
      </c>
      <c r="J10" s="170" t="s">
        <v>164</v>
      </c>
      <c r="K10" s="170" t="s">
        <v>109</v>
      </c>
      <c r="L10" s="18"/>
    </row>
    <row r="11" spans="1:15">
      <c r="A11" s="16"/>
      <c r="B11" s="11"/>
      <c r="C11" s="156">
        <f>+'Población total'!C11</f>
        <v>2008</v>
      </c>
      <c r="D11" s="156">
        <f>+'Población total'!D11</f>
        <v>2009</v>
      </c>
      <c r="E11" s="156">
        <f>+'Población total'!E11</f>
        <v>2010</v>
      </c>
      <c r="F11" s="156">
        <f>+'Población total'!F11</f>
        <v>2011</v>
      </c>
      <c r="G11" s="156">
        <f>+'Población total'!G11</f>
        <v>2012</v>
      </c>
      <c r="H11" s="170"/>
      <c r="I11" s="170"/>
      <c r="J11" s="170"/>
      <c r="K11" s="170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tr">
        <f>+'[4]Población Bogotá'!AE1094</f>
        <v>Colombia</v>
      </c>
      <c r="C13" s="26">
        <f>+'[4]Población Bogotá'!AF1094</f>
        <v>124.21566666666666</v>
      </c>
      <c r="D13" s="26">
        <f>+'[4]Población Bogotá'!AG1094</f>
        <v>144.30233333333334</v>
      </c>
      <c r="E13" s="26">
        <f>+'[4]Población Bogotá'!AH1094</f>
        <v>166.75066666666666</v>
      </c>
      <c r="F13" s="26">
        <f>+'[4]Población Bogotá'!AI1094</f>
        <v>162.36033333333333</v>
      </c>
      <c r="G13" s="26">
        <f>+'[4]Población Bogotá'!AJ1094</f>
        <v>156.07499999999999</v>
      </c>
      <c r="H13" s="28">
        <f t="shared" ref="H13" si="0">IF(OR(OR(G13=0,F13=0),G13=""),"",(G13/F13-1)*100)</f>
        <v>-3.8712247038993564</v>
      </c>
      <c r="I13" s="27">
        <f>IF(OR(OR(G13=0,F13=0),F13=""),"",(F13/E13-1)*100)</f>
        <v>-2.6328730319918781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3</v>
      </c>
      <c r="C14" s="25">
        <f>C13-SUM(C15:C27)</f>
        <v>47.400666666666652</v>
      </c>
      <c r="D14" s="25">
        <f>D13-SUM(D15:D27)</f>
        <v>52.967666666666659</v>
      </c>
      <c r="E14" s="25">
        <f>E13-SUM(E15:E27)</f>
        <v>59.191333333333318</v>
      </c>
      <c r="F14" s="25">
        <f>F13-SUM(F15:F27)</f>
        <v>60.546000000000006</v>
      </c>
      <c r="G14" s="26">
        <f>G13-SUM(G15:G27)</f>
        <v>2.9329999999999643</v>
      </c>
      <c r="H14" s="28">
        <f t="shared" ref="H14:H16" si="3">IF(OR(OR(G14=0,F14=0),G14=""),"",(G14/F14-1)*100)</f>
        <v>-95.155749347603532</v>
      </c>
      <c r="I14" s="27">
        <f t="shared" ref="I14:I16" si="4">IF(OR(OR(G14=0,F14=0),F14=""),"",(F14/E14-1)*100)</f>
        <v>2.2886233344971973</v>
      </c>
      <c r="J14" s="28">
        <f t="shared" ref="J14:J16" si="5">IF(G14=0,"",G14/$G$13*100)</f>
        <v>1.8792247316994808</v>
      </c>
      <c r="K14" s="27">
        <f t="shared" ref="K14:K16" si="6">IF(F14=0,"",F14/$F$13*100)</f>
        <v>37.291128169647351</v>
      </c>
      <c r="L14" s="18"/>
    </row>
    <row r="15" spans="1:15">
      <c r="A15" s="16"/>
      <c r="B15" s="12" t="str">
        <f>+'[4]Población Bogotá'!AE1095</f>
        <v>Bogotá</v>
      </c>
      <c r="C15" s="99">
        <f>+'[4]Población Bogotá'!AF1095</f>
        <v>26.798333333333336</v>
      </c>
      <c r="D15" s="99">
        <f>+'[4]Población Bogotá'!AG1095</f>
        <v>32.18</v>
      </c>
      <c r="E15" s="99">
        <f>+'[4]Población Bogotá'!AH1095</f>
        <v>50.184000000000005</v>
      </c>
      <c r="F15" s="99">
        <f>+'[4]Población Bogotá'!AI1095</f>
        <v>35.174666666666667</v>
      </c>
      <c r="G15" s="99">
        <f>+'[4]Población Bogotá'!AJ1095</f>
        <v>93.76700000000001</v>
      </c>
      <c r="H15" s="48">
        <f t="shared" si="3"/>
        <v>166.5753762177325</v>
      </c>
      <c r="I15" s="34">
        <f t="shared" si="4"/>
        <v>-29.90860300759871</v>
      </c>
      <c r="J15" s="48">
        <f t="shared" si="5"/>
        <v>60.078167547653379</v>
      </c>
      <c r="K15" s="34">
        <f t="shared" si="6"/>
        <v>21.664569137371402</v>
      </c>
      <c r="L15" s="18"/>
      <c r="N15" s="23" t="s">
        <v>2</v>
      </c>
      <c r="O15" s="32">
        <f>J15</f>
        <v>60.078167547653379</v>
      </c>
    </row>
    <row r="16" spans="1:15">
      <c r="A16" s="16"/>
      <c r="B16" s="11" t="str">
        <f>+'[4]Población Bogotá'!AE1096</f>
        <v>Medellín</v>
      </c>
      <c r="C16" s="53">
        <f>+'[4]Población Bogotá'!AF1096</f>
        <v>13.738999999999999</v>
      </c>
      <c r="D16" s="53">
        <f>+'[4]Población Bogotá'!AG1096</f>
        <v>19.265666666666664</v>
      </c>
      <c r="E16" s="53">
        <f>+'[4]Población Bogotá'!AH1096</f>
        <v>13.463666666666667</v>
      </c>
      <c r="F16" s="53">
        <f>+'[4]Población Bogotá'!AI1096</f>
        <v>14.981333333333334</v>
      </c>
      <c r="G16" s="54">
        <f>+'[4]Población Bogotá'!AJ1096</f>
        <v>15.447666666666668</v>
      </c>
      <c r="H16" s="28">
        <f t="shared" si="3"/>
        <v>3.1127625489498101</v>
      </c>
      <c r="I16" s="27">
        <f t="shared" si="4"/>
        <v>11.272313139065627</v>
      </c>
      <c r="J16" s="28">
        <f t="shared" si="5"/>
        <v>9.8975919696727015</v>
      </c>
      <c r="K16" s="27">
        <f t="shared" si="6"/>
        <v>9.2272127223192868</v>
      </c>
      <c r="L16" s="18"/>
      <c r="N16" s="23" t="s">
        <v>12</v>
      </c>
      <c r="O16" s="32">
        <f>100-O15</f>
        <v>39.921832452346621</v>
      </c>
    </row>
    <row r="17" spans="1:14">
      <c r="A17" s="16"/>
      <c r="B17" s="11" t="str">
        <f>+'[4]Población Bogotá'!AE1097</f>
        <v>Cali</v>
      </c>
      <c r="C17" s="53">
        <f>+'[4]Población Bogotá'!AF1097</f>
        <v>6.9110000000000005</v>
      </c>
      <c r="D17" s="53">
        <f>+'[4]Población Bogotá'!AG1097</f>
        <v>11.551</v>
      </c>
      <c r="E17" s="53">
        <f>+'[4]Población Bogotá'!AH1097</f>
        <v>11.122999999999999</v>
      </c>
      <c r="F17" s="53">
        <f>+'[4]Población Bogotá'!AI1097</f>
        <v>19.004666666666665</v>
      </c>
      <c r="G17" s="54">
        <f>+'[4]Población Bogotá'!AJ1097</f>
        <v>14.401666666666666</v>
      </c>
      <c r="H17" s="28">
        <f t="shared" ref="H17:H27" si="7">IF(OR(OR(G17=0,F17=0),G17=""),"",(G17/F17-1)*100)</f>
        <v>-24.220366927421331</v>
      </c>
      <c r="I17" s="27">
        <f t="shared" ref="I17:I27" si="8">IF(OR(OR(G17=0,F17=0),F17=""),"",(F17/E17-1)*100)</f>
        <v>70.859180676675962</v>
      </c>
      <c r="J17" s="28">
        <f t="shared" ref="J17:J27" si="9">IF(G17=0,"",G17/$G$13*100)</f>
        <v>9.2274013561855934</v>
      </c>
      <c r="K17" s="27">
        <f t="shared" ref="K17:K27" si="10">IF(F17=0,"",F17/$F$13*100)</f>
        <v>11.705239990884472</v>
      </c>
      <c r="L17" s="18"/>
    </row>
    <row r="18" spans="1:14">
      <c r="A18" s="16"/>
      <c r="B18" s="11" t="str">
        <f>+'[4]Población Bogotá'!AE1098</f>
        <v>Bucaramanga</v>
      </c>
      <c r="C18" s="53">
        <f>+'[4]Población Bogotá'!AF1098</f>
        <v>4.2629999999999999</v>
      </c>
      <c r="D18" s="53">
        <f>+'[4]Población Bogotá'!AG1098</f>
        <v>3.2216666666666662</v>
      </c>
      <c r="E18" s="53">
        <f>+'[4]Población Bogotá'!AH1098</f>
        <v>3.5913333333333335</v>
      </c>
      <c r="F18" s="53">
        <f>+'[4]Población Bogotá'!AI1098</f>
        <v>3.6533333333333329</v>
      </c>
      <c r="G18" s="54">
        <f>+'[4]Población Bogotá'!AJ1098</f>
        <v>5.3693333333333326</v>
      </c>
      <c r="H18" s="28">
        <f t="shared" si="7"/>
        <v>46.970802919708035</v>
      </c>
      <c r="I18" s="27">
        <f t="shared" si="8"/>
        <v>1.7263783181733716</v>
      </c>
      <c r="J18" s="28">
        <f t="shared" si="9"/>
        <v>3.4402263868866458</v>
      </c>
      <c r="K18" s="27">
        <f t="shared" si="10"/>
        <v>2.2501390939084054</v>
      </c>
      <c r="L18" s="18"/>
    </row>
    <row r="19" spans="1:14">
      <c r="A19" s="16"/>
      <c r="B19" s="11" t="str">
        <f>+'[4]Población Bogotá'!AE1099</f>
        <v>Barranquilla</v>
      </c>
      <c r="C19" s="53">
        <f>+'[4]Población Bogotá'!AF1099</f>
        <v>6.1509999999999998</v>
      </c>
      <c r="D19" s="53">
        <f>+'[4]Población Bogotá'!AG1099</f>
        <v>4.573666666666667</v>
      </c>
      <c r="E19" s="53">
        <f>+'[4]Población Bogotá'!AH1099</f>
        <v>4.9223333333333334</v>
      </c>
      <c r="F19" s="53">
        <f>+'[4]Población Bogotá'!AI1099</f>
        <v>4.9490000000000007</v>
      </c>
      <c r="G19" s="54">
        <f>+'[4]Población Bogotá'!AJ1099</f>
        <v>4.8426666666666671</v>
      </c>
      <c r="H19" s="28">
        <f t="shared" si="7"/>
        <v>-2.1485822051592995</v>
      </c>
      <c r="I19" s="27">
        <f t="shared" si="8"/>
        <v>0.54174849326200647</v>
      </c>
      <c r="J19" s="28">
        <f t="shared" si="9"/>
        <v>3.1027817822628014</v>
      </c>
      <c r="K19" s="27">
        <f t="shared" si="10"/>
        <v>3.0481583145308488</v>
      </c>
      <c r="L19" s="18"/>
    </row>
    <row r="20" spans="1:14">
      <c r="A20" s="16"/>
      <c r="B20" s="11" t="str">
        <f>+'[4]Población Bogotá'!AE1100</f>
        <v>Cartagena</v>
      </c>
      <c r="C20" s="53">
        <f>+'[4]Población Bogotá'!AF1100</f>
        <v>3.5909999999999997</v>
      </c>
      <c r="D20" s="53">
        <f>+'[4]Población Bogotá'!AG1100</f>
        <v>3.1880000000000002</v>
      </c>
      <c r="E20" s="53">
        <f>+'[4]Población Bogotá'!AH1100</f>
        <v>3.5619999999999998</v>
      </c>
      <c r="F20" s="53">
        <f>+'[4]Población Bogotá'!AI1100</f>
        <v>4.101</v>
      </c>
      <c r="G20" s="54">
        <f>+'[4]Población Bogotá'!AJ1100</f>
        <v>3.8783333333333339</v>
      </c>
      <c r="H20" s="28">
        <f t="shared" si="7"/>
        <v>-5.4295700235714728</v>
      </c>
      <c r="I20" s="27">
        <f t="shared" si="8"/>
        <v>15.131948343627188</v>
      </c>
      <c r="J20" s="28">
        <f t="shared" si="9"/>
        <v>2.4849164397458492</v>
      </c>
      <c r="K20" s="27">
        <f t="shared" si="10"/>
        <v>2.5258632547769264</v>
      </c>
      <c r="L20" s="18"/>
    </row>
    <row r="21" spans="1:14">
      <c r="A21" s="16"/>
      <c r="B21" s="11" t="str">
        <f>+'[4]Población Bogotá'!AE1101</f>
        <v>Cúcuta</v>
      </c>
      <c r="C21" s="53">
        <f>+'[4]Población Bogotá'!AF1101</f>
        <v>2.3876666666666666</v>
      </c>
      <c r="D21" s="53">
        <f>+'[4]Población Bogotá'!AG1101</f>
        <v>1.1426666666666667</v>
      </c>
      <c r="E21" s="53">
        <f>+'[4]Población Bogotá'!AH1101</f>
        <v>3.6513333333333331</v>
      </c>
      <c r="F21" s="53">
        <f>+'[4]Población Bogotá'!AI1101</f>
        <v>3.5276666666666667</v>
      </c>
      <c r="G21" s="54">
        <f>+'[4]Población Bogotá'!AJ1101</f>
        <v>3.4313333333333333</v>
      </c>
      <c r="H21" s="28">
        <f t="shared" si="7"/>
        <v>-2.7307946706982889</v>
      </c>
      <c r="I21" s="27">
        <f t="shared" si="8"/>
        <v>-3.3868906335585147</v>
      </c>
      <c r="J21" s="28">
        <f t="shared" si="9"/>
        <v>2.1985156708847242</v>
      </c>
      <c r="K21" s="27">
        <f t="shared" si="10"/>
        <v>2.172739236389841</v>
      </c>
      <c r="L21" s="18"/>
    </row>
    <row r="22" spans="1:14">
      <c r="A22" s="16"/>
      <c r="B22" s="11" t="str">
        <f>+'[4]Población Bogotá'!AE1102</f>
        <v>Pereira</v>
      </c>
      <c r="C22" s="53">
        <f>+'[4]Población Bogotá'!AF1102</f>
        <v>2.3553333333333337</v>
      </c>
      <c r="D22" s="53">
        <f>+'[4]Población Bogotá'!AG1102</f>
        <v>2.8186666666666667</v>
      </c>
      <c r="E22" s="53">
        <f>+'[4]Población Bogotá'!AH1102</f>
        <v>4.2543333333333342</v>
      </c>
      <c r="F22" s="53">
        <f>+'[4]Población Bogotá'!AI1102</f>
        <v>4.5073333333333334</v>
      </c>
      <c r="G22" s="54">
        <f>+'[4]Población Bogotá'!AJ1102</f>
        <v>2.6653333333333333</v>
      </c>
      <c r="H22" s="28">
        <f t="shared" si="7"/>
        <v>-40.86673568998669</v>
      </c>
      <c r="I22" s="27">
        <f t="shared" si="8"/>
        <v>5.9468776933322642</v>
      </c>
      <c r="J22" s="28">
        <f t="shared" si="9"/>
        <v>1.7077259864381442</v>
      </c>
      <c r="K22" s="27">
        <f t="shared" si="10"/>
        <v>2.7761296375756803</v>
      </c>
      <c r="L22" s="18"/>
    </row>
    <row r="23" spans="1:14">
      <c r="A23" s="16"/>
      <c r="B23" s="11" t="str">
        <f>+'[4]Población Bogotá'!AE1103</f>
        <v>Manizales</v>
      </c>
      <c r="C23" s="53">
        <f>+'[4]Población Bogotá'!AF1103</f>
        <v>1.6696666666666664</v>
      </c>
      <c r="D23" s="53">
        <f>+'[4]Población Bogotá'!AG1103</f>
        <v>2.6319999999999997</v>
      </c>
      <c r="E23" s="53">
        <f>+'[4]Población Bogotá'!AH1103</f>
        <v>2.8576666666666668</v>
      </c>
      <c r="F23" s="53">
        <f>+'[4]Población Bogotá'!AI1103</f>
        <v>2.5630000000000002</v>
      </c>
      <c r="G23" s="54">
        <f>+'[4]Población Bogotá'!AJ1103</f>
        <v>2.5926666666666667</v>
      </c>
      <c r="H23" s="28">
        <f t="shared" si="7"/>
        <v>1.1574977240213169</v>
      </c>
      <c r="I23" s="27">
        <f t="shared" si="8"/>
        <v>-10.311442902134605</v>
      </c>
      <c r="J23" s="28">
        <f t="shared" si="9"/>
        <v>1.6611671739014364</v>
      </c>
      <c r="K23" s="27">
        <f t="shared" si="10"/>
        <v>1.5785875449873841</v>
      </c>
      <c r="L23" s="18"/>
    </row>
    <row r="24" spans="1:14">
      <c r="A24" s="16"/>
      <c r="B24" s="11" t="str">
        <f>+'[4]Población Bogotá'!AE1104</f>
        <v>Ibagué</v>
      </c>
      <c r="C24" s="53">
        <f>+'[4]Población Bogotá'!AF1104</f>
        <v>4.0516666666666667</v>
      </c>
      <c r="D24" s="53">
        <f>+'[4]Población Bogotá'!AG1104</f>
        <v>3.3513333333333328</v>
      </c>
      <c r="E24" s="53">
        <f>+'[4]Población Bogotá'!AH1104</f>
        <v>2.8569999999999998</v>
      </c>
      <c r="F24" s="53">
        <f>+'[4]Población Bogotá'!AI1104</f>
        <v>3.1616666666666666</v>
      </c>
      <c r="G24" s="54">
        <f>+'[4]Población Bogotá'!AJ1104</f>
        <v>2.4743333333333335</v>
      </c>
      <c r="H24" s="28">
        <f t="shared" si="7"/>
        <v>-21.739588824459666</v>
      </c>
      <c r="I24" s="27">
        <f t="shared" si="8"/>
        <v>10.663866526659671</v>
      </c>
      <c r="J24" s="28">
        <f t="shared" si="9"/>
        <v>1.5853489241283576</v>
      </c>
      <c r="K24" s="27">
        <f t="shared" si="10"/>
        <v>1.9473147176752943</v>
      </c>
      <c r="L24" s="18"/>
    </row>
    <row r="25" spans="1:14">
      <c r="A25" s="16"/>
      <c r="B25" s="11" t="str">
        <f>+'[4]Población Bogotá'!AE1105</f>
        <v>Villavicencio</v>
      </c>
      <c r="C25" s="53">
        <f>+'[4]Población Bogotá'!AF1105</f>
        <v>1.667</v>
      </c>
      <c r="D25" s="53">
        <f>+'[4]Población Bogotá'!AG1105</f>
        <v>2.359</v>
      </c>
      <c r="E25" s="53">
        <f>+'[4]Población Bogotá'!AH1105</f>
        <v>2.2503333333333333</v>
      </c>
      <c r="F25" s="53">
        <f>+'[4]Población Bogotá'!AI1105</f>
        <v>2.8193333333333328</v>
      </c>
      <c r="G25" s="54">
        <f>+'[4]Población Bogotá'!AJ1105</f>
        <v>1.7896666666666665</v>
      </c>
      <c r="H25" s="28">
        <f t="shared" si="7"/>
        <v>-36.521636320643168</v>
      </c>
      <c r="I25" s="27">
        <f t="shared" si="8"/>
        <v>25.285142941786386</v>
      </c>
      <c r="J25" s="28">
        <f t="shared" si="9"/>
        <v>1.1466709381173581</v>
      </c>
      <c r="K25" s="27">
        <f t="shared" si="10"/>
        <v>1.7364668299523074</v>
      </c>
      <c r="L25" s="18"/>
    </row>
    <row r="26" spans="1:14">
      <c r="A26" s="16"/>
      <c r="B26" s="11" t="str">
        <f>+'[4]Población Bogotá'!AE1106</f>
        <v>Pasto</v>
      </c>
      <c r="C26" s="53">
        <f>+'[4]Población Bogotá'!AF1106</f>
        <v>2.0356666666666667</v>
      </c>
      <c r="D26" s="53">
        <f>+'[4]Población Bogotá'!AG1106</f>
        <v>3.04</v>
      </c>
      <c r="E26" s="53">
        <f>+'[4]Población Bogotá'!AH1106</f>
        <v>3.4226666666666667</v>
      </c>
      <c r="F26" s="53">
        <f>+'[4]Población Bogotá'!AI1106</f>
        <v>2.0686666666666667</v>
      </c>
      <c r="G26" s="54">
        <f>+'[4]Población Bogotá'!AJ1106</f>
        <v>1.6586666666666667</v>
      </c>
      <c r="H26" s="28">
        <f t="shared" si="7"/>
        <v>-19.819529487592646</v>
      </c>
      <c r="I26" s="27">
        <f t="shared" si="8"/>
        <v>-39.559797428905341</v>
      </c>
      <c r="J26" s="28">
        <f t="shared" si="9"/>
        <v>1.0627369320305411</v>
      </c>
      <c r="K26" s="27">
        <f t="shared" si="10"/>
        <v>1.2741207314594492</v>
      </c>
      <c r="L26" s="18"/>
    </row>
    <row r="27" spans="1:14">
      <c r="A27" s="16"/>
      <c r="B27" s="11" t="str">
        <f>+'[4]Población Bogotá'!AE1107</f>
        <v>Montería</v>
      </c>
      <c r="C27" s="53">
        <f>+'[4]Población Bogotá'!AF1107</f>
        <v>1.1946666666666668</v>
      </c>
      <c r="D27" s="53">
        <f>+'[4]Población Bogotá'!AG1107</f>
        <v>2.0109999999999997</v>
      </c>
      <c r="E27" s="53">
        <f>+'[4]Población Bogotá'!AH1107</f>
        <v>1.4196666666666669</v>
      </c>
      <c r="F27" s="53">
        <f>+'[4]Población Bogotá'!AI1107</f>
        <v>1.3026666666666664</v>
      </c>
      <c r="G27" s="54">
        <f>+'[4]Población Bogotá'!AJ1107</f>
        <v>0.82333333333333336</v>
      </c>
      <c r="H27" s="28">
        <f t="shared" si="7"/>
        <v>-36.796315250767641</v>
      </c>
      <c r="I27" s="27">
        <f t="shared" si="8"/>
        <v>-8.2413712139000062</v>
      </c>
      <c r="J27" s="28">
        <f t="shared" si="9"/>
        <v>0.52752416039297356</v>
      </c>
      <c r="K27" s="27">
        <f t="shared" si="10"/>
        <v>0.80233061852135468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tr">
        <f>+Índice!$B$49</f>
        <v>Fuente: Departamento Administrativo Nacional de Estadística, Gran Encuesta Integrada de Hogares (GEIH) Abril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30" activePane="bottomLeft" state="frozen"/>
      <selection activeCell="G19" sqref="G19"/>
      <selection pane="bottomLeft" activeCell="I19" sqref="I19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8" width="10.42578125" style="9" customWidth="1"/>
    <col min="9" max="9" width="10.28515625" style="9" customWidth="1"/>
    <col min="10" max="10" width="10.140625" style="9" customWidth="1"/>
    <col min="11" max="11" width="10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69" t="s">
        <v>155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61"/>
      <c r="C8" s="167" t="s">
        <v>172</v>
      </c>
      <c r="D8" s="167"/>
      <c r="E8" s="167"/>
      <c r="F8" s="167"/>
      <c r="G8" s="167"/>
      <c r="H8" s="167"/>
      <c r="I8" s="167"/>
      <c r="J8" s="167"/>
      <c r="K8" s="167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68" t="s">
        <v>1</v>
      </c>
      <c r="D10" s="168"/>
      <c r="E10" s="168"/>
      <c r="F10" s="168"/>
      <c r="G10" s="168"/>
      <c r="H10" s="170" t="s">
        <v>163</v>
      </c>
      <c r="I10" s="170" t="s">
        <v>110</v>
      </c>
      <c r="J10" s="170" t="s">
        <v>164</v>
      </c>
      <c r="K10" s="170" t="s">
        <v>109</v>
      </c>
      <c r="L10" s="18"/>
    </row>
    <row r="11" spans="1:15">
      <c r="A11" s="16"/>
      <c r="B11" s="11"/>
      <c r="C11" s="156">
        <f>+'Población total'!C11</f>
        <v>2008</v>
      </c>
      <c r="D11" s="156">
        <f>+'Población total'!D11</f>
        <v>2009</v>
      </c>
      <c r="E11" s="156">
        <f>+'Población total'!E11</f>
        <v>2010</v>
      </c>
      <c r="F11" s="156">
        <f>+'Población total'!F11</f>
        <v>2011</v>
      </c>
      <c r="G11" s="156">
        <f>+'Población total'!G11</f>
        <v>2012</v>
      </c>
      <c r="H11" s="170"/>
      <c r="I11" s="170"/>
      <c r="J11" s="170"/>
      <c r="K11" s="170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tr">
        <f>+'[4]Población Bogotá'!AE1126</f>
        <v>Colombia</v>
      </c>
      <c r="C13" s="26">
        <f>+'[4]Población Bogotá'!AF1126</f>
        <v>24.552333333333333</v>
      </c>
      <c r="D13" s="26">
        <f>+'[4]Población Bogotá'!AG1126</f>
        <v>33.710666666666661</v>
      </c>
      <c r="E13" s="26">
        <f>+'[4]Población Bogotá'!AH1126</f>
        <v>29.788</v>
      </c>
      <c r="F13" s="26">
        <f>+'[4]Población Bogotá'!AI1126</f>
        <v>24.793333333333333</v>
      </c>
      <c r="G13" s="26">
        <f>+'[4]Población Bogotá'!AJ1126</f>
        <v>23.052000000000003</v>
      </c>
      <c r="H13" s="28">
        <f t="shared" ref="H13" si="0">IF(OR(OR(G13=0,F13=0),G13=""),"",(G13/F13-1)*100)</f>
        <v>-7.0233933853186219</v>
      </c>
      <c r="I13" s="27">
        <f>IF(OR(OR(G13=0,F13=0),F13=""),"",(F13/E13-1)*100)</f>
        <v>-16.76737836265163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3</v>
      </c>
      <c r="C14" s="25">
        <f>C13-SUM(C15:C27)</f>
        <v>5.8623333333333392</v>
      </c>
      <c r="D14" s="25">
        <f>D13-SUM(D15:D27)</f>
        <v>8.9903333333333286</v>
      </c>
      <c r="E14" s="25">
        <f>E13-SUM(E15:E27)</f>
        <v>7.6060000000000052</v>
      </c>
      <c r="F14" s="25">
        <f>F13-SUM(F15:F27)</f>
        <v>4.53466666666667</v>
      </c>
      <c r="G14" s="26">
        <f>G13-SUM(G15:G27)</f>
        <v>-2.9163333333333306</v>
      </c>
      <c r="H14" s="28">
        <f t="shared" ref="H14:H16" si="3">IF(OR(OR(G14=0,F14=0),G14=""),"",(G14/F14-1)*100)</f>
        <v>-164.31196706850915</v>
      </c>
      <c r="I14" s="27">
        <f t="shared" ref="I14:I16" si="4">IF(OR(OR(G14=0,F14=0),F14=""),"",(F14/E14-1)*100)</f>
        <v>-40.380401437461657</v>
      </c>
      <c r="J14" s="28">
        <f t="shared" ref="J14:J16" si="5">IF(G14=0,"",G14/$G$13*100)</f>
        <v>-12.651107640696383</v>
      </c>
      <c r="K14" s="27">
        <f t="shared" ref="K14:K16" si="6">IF(F14=0,"",F14/$F$13*100)</f>
        <v>18.28986286636194</v>
      </c>
      <c r="L14" s="18"/>
    </row>
    <row r="15" spans="1:15">
      <c r="A15" s="16"/>
      <c r="B15" s="12" t="str">
        <f>+'[4]Población Bogotá'!AE1127</f>
        <v>Bogotá</v>
      </c>
      <c r="C15" s="99">
        <f>+'[4]Población Bogotá'!AF1127</f>
        <v>8.6223333333333336</v>
      </c>
      <c r="D15" s="99">
        <f>+'[4]Población Bogotá'!AG1127</f>
        <v>13.442</v>
      </c>
      <c r="E15" s="99">
        <f>+'[4]Población Bogotá'!AH1127</f>
        <v>13.916666666666666</v>
      </c>
      <c r="F15" s="99">
        <f>+'[4]Población Bogotá'!AI1127</f>
        <v>12.496666666666664</v>
      </c>
      <c r="G15" s="99">
        <f>+'[4]Población Bogotá'!AJ1127</f>
        <v>15.816333333333333</v>
      </c>
      <c r="H15" s="48">
        <f t="shared" si="3"/>
        <v>26.564417177914134</v>
      </c>
      <c r="I15" s="34">
        <f t="shared" si="4"/>
        <v>-10.203592814371266</v>
      </c>
      <c r="J15" s="48">
        <f t="shared" si="5"/>
        <v>68.611544912950421</v>
      </c>
      <c r="K15" s="34">
        <f t="shared" si="6"/>
        <v>50.403334229631611</v>
      </c>
      <c r="L15" s="18"/>
      <c r="N15" s="23" t="s">
        <v>2</v>
      </c>
      <c r="O15" s="32">
        <f>J15</f>
        <v>68.611544912950421</v>
      </c>
    </row>
    <row r="16" spans="1:15">
      <c r="A16" s="16"/>
      <c r="B16" s="11" t="str">
        <f>+'[4]Población Bogotá'!AE1128</f>
        <v>Cali</v>
      </c>
      <c r="C16" s="53">
        <f>+'[4]Población Bogotá'!AF1128</f>
        <v>2.7323333333333331</v>
      </c>
      <c r="D16" s="53">
        <f>+'[4]Población Bogotá'!AG1128</f>
        <v>1.8719999999999999</v>
      </c>
      <c r="E16" s="53">
        <f>+'[4]Población Bogotá'!AH1128</f>
        <v>0.79933333333333334</v>
      </c>
      <c r="F16" s="53">
        <f>+'[4]Población Bogotá'!AI1128</f>
        <v>2.4290000000000003</v>
      </c>
      <c r="G16" s="54">
        <f>+'[4]Población Bogotá'!AJ1128</f>
        <v>4.6033333333333335</v>
      </c>
      <c r="H16" s="28">
        <f t="shared" si="3"/>
        <v>89.515575682722641</v>
      </c>
      <c r="I16" s="27">
        <f t="shared" si="4"/>
        <v>203.87823185988324</v>
      </c>
      <c r="J16" s="28">
        <f t="shared" si="5"/>
        <v>19.9693446700214</v>
      </c>
      <c r="K16" s="27">
        <f t="shared" si="6"/>
        <v>9.7969884377520859</v>
      </c>
      <c r="L16" s="18"/>
      <c r="N16" s="23" t="s">
        <v>12</v>
      </c>
      <c r="O16" s="32">
        <f>100-O15</f>
        <v>31.388455087049579</v>
      </c>
    </row>
    <row r="17" spans="1:14">
      <c r="A17" s="16"/>
      <c r="B17" s="11" t="str">
        <f>+'[4]Población Bogotá'!AE1129</f>
        <v>Medellín</v>
      </c>
      <c r="C17" s="53">
        <f>+'[4]Población Bogotá'!AF1129</f>
        <v>3.1316666666666664</v>
      </c>
      <c r="D17" s="53">
        <f>+'[4]Población Bogotá'!AG1129</f>
        <v>5.4239999999999995</v>
      </c>
      <c r="E17" s="53">
        <f>+'[4]Población Bogotá'!AH1129</f>
        <v>3.2536666666666663</v>
      </c>
      <c r="F17" s="53">
        <f>+'[4]Población Bogotá'!AI1129</f>
        <v>0.98966666666666658</v>
      </c>
      <c r="G17" s="54">
        <f>+'[4]Población Bogotá'!AJ1129</f>
        <v>1.3236666666666668</v>
      </c>
      <c r="H17" s="28">
        <f t="shared" ref="H17:H27" si="7">IF(OR(OR(G17=0,F17=0),G17=""),"",(G17/F17-1)*100)</f>
        <v>33.748736948467517</v>
      </c>
      <c r="I17" s="27">
        <f t="shared" ref="I17:I27" si="8">IF(OR(OR(G17=0,F17=0),F17=""),"",(F17/E17-1)*100)</f>
        <v>-69.583034525151106</v>
      </c>
      <c r="J17" s="28">
        <f t="shared" ref="J17:J27" si="9">IF(G17=0,"",G17/$G$13*100)</f>
        <v>5.7420903464630682</v>
      </c>
      <c r="K17" s="27">
        <f t="shared" ref="K17:K27" si="10">IF(F17=0,"",F17/$F$13*100)</f>
        <v>3.9916644259209462</v>
      </c>
      <c r="L17" s="18"/>
    </row>
    <row r="18" spans="1:14">
      <c r="A18" s="16"/>
      <c r="B18" s="11" t="str">
        <f>+'[4]Población Bogotá'!AE1130</f>
        <v>Cúcuta</v>
      </c>
      <c r="C18" s="53">
        <f>+'[4]Población Bogotá'!AF1130</f>
        <v>0.32100000000000001</v>
      </c>
      <c r="D18" s="53">
        <f>+'[4]Población Bogotá'!AG1130</f>
        <v>0.33433333333333337</v>
      </c>
      <c r="E18" s="53">
        <f>+'[4]Población Bogotá'!AH1130</f>
        <v>0.21833333333333335</v>
      </c>
      <c r="F18" s="53">
        <f>+'[4]Población Bogotá'!AI1130</f>
        <v>0.21633333333333335</v>
      </c>
      <c r="G18" s="54">
        <f>+'[4]Población Bogotá'!AJ1130</f>
        <v>0.89</v>
      </c>
      <c r="H18" s="28">
        <f t="shared" si="7"/>
        <v>311.40215716486904</v>
      </c>
      <c r="I18" s="27">
        <f t="shared" si="8"/>
        <v>-0.91603053435114212</v>
      </c>
      <c r="J18" s="28">
        <f t="shared" si="9"/>
        <v>3.8608363699462078</v>
      </c>
      <c r="K18" s="27">
        <f t="shared" si="10"/>
        <v>0.87254638343640767</v>
      </c>
      <c r="L18" s="18"/>
    </row>
    <row r="19" spans="1:14">
      <c r="A19" s="16"/>
      <c r="B19" s="11" t="str">
        <f>+'[4]Población Bogotá'!AE1131</f>
        <v>Barranquilla</v>
      </c>
      <c r="C19" s="53">
        <f>+'[4]Población Bogotá'!AF1131</f>
        <v>1.145</v>
      </c>
      <c r="D19" s="53">
        <f>+'[4]Población Bogotá'!AG1131</f>
        <v>1.1663333333333332</v>
      </c>
      <c r="E19" s="53">
        <f>+'[4]Población Bogotá'!AH1131</f>
        <v>0.34633333333333333</v>
      </c>
      <c r="F19" s="53">
        <f>+'[4]Población Bogotá'!AI1131</f>
        <v>1.3013333333333332</v>
      </c>
      <c r="G19" s="54">
        <f>+'[4]Población Bogotá'!AJ1131</f>
        <v>0.6253333333333333</v>
      </c>
      <c r="H19" s="28">
        <f t="shared" si="7"/>
        <v>-51.946721311475407</v>
      </c>
      <c r="I19" s="27">
        <f t="shared" si="8"/>
        <v>275.7459095283927</v>
      </c>
      <c r="J19" s="28">
        <f t="shared" si="9"/>
        <v>2.7127075018798075</v>
      </c>
      <c r="K19" s="27">
        <f t="shared" si="10"/>
        <v>5.2487227749394991</v>
      </c>
      <c r="L19" s="18"/>
    </row>
    <row r="20" spans="1:14">
      <c r="A20" s="16"/>
      <c r="B20" s="11" t="str">
        <f>+'[4]Población Bogotá'!AE1132</f>
        <v>Bucaramanga</v>
      </c>
      <c r="C20" s="53">
        <f>+'[4]Población Bogotá'!AF1132</f>
        <v>0.28699999999999998</v>
      </c>
      <c r="D20" s="53">
        <f>+'[4]Población Bogotá'!AG1132</f>
        <v>0.27</v>
      </c>
      <c r="E20" s="53">
        <f>+'[4]Población Bogotá'!AH1132</f>
        <v>1.4403333333333332</v>
      </c>
      <c r="F20" s="53">
        <f>+'[4]Población Bogotá'!AI1132</f>
        <v>0.20933333333333334</v>
      </c>
      <c r="G20" s="54">
        <f>+'[4]Población Bogotá'!AJ1132</f>
        <v>0.54433333333333334</v>
      </c>
      <c r="H20" s="28">
        <f t="shared" si="7"/>
        <v>160.03184713375794</v>
      </c>
      <c r="I20" s="27">
        <f t="shared" si="8"/>
        <v>-85.466327239065038</v>
      </c>
      <c r="J20" s="28">
        <f t="shared" si="9"/>
        <v>2.3613280120307709</v>
      </c>
      <c r="K20" s="27">
        <f t="shared" si="10"/>
        <v>0.84431298736219429</v>
      </c>
      <c r="L20" s="18"/>
    </row>
    <row r="21" spans="1:14">
      <c r="A21" s="16"/>
      <c r="B21" s="11" t="str">
        <f>+'[4]Población Bogotá'!AE1133</f>
        <v>Villavicencio</v>
      </c>
      <c r="C21" s="53">
        <f>+'[4]Población Bogotá'!AF1133</f>
        <v>0.32233333333333331</v>
      </c>
      <c r="D21" s="53">
        <f>+'[4]Población Bogotá'!AG1133</f>
        <v>5.6666666666666671E-2</v>
      </c>
      <c r="E21" s="53">
        <f>+'[4]Población Bogotá'!AH1133</f>
        <v>0.49033333333333329</v>
      </c>
      <c r="F21" s="53">
        <f>+'[4]Población Bogotá'!AI1133</f>
        <v>0.22966666666666669</v>
      </c>
      <c r="G21" s="54">
        <f>+'[4]Población Bogotá'!AJ1133</f>
        <v>0.52300000000000002</v>
      </c>
      <c r="H21" s="28">
        <f t="shared" si="7"/>
        <v>127.72133526850507</v>
      </c>
      <c r="I21" s="27">
        <f t="shared" si="8"/>
        <v>-53.161114887831395</v>
      </c>
      <c r="J21" s="28">
        <f t="shared" si="9"/>
        <v>2.268783619642547</v>
      </c>
      <c r="K21" s="27">
        <f t="shared" si="10"/>
        <v>0.92632428072062389</v>
      </c>
      <c r="L21" s="18"/>
    </row>
    <row r="22" spans="1:14">
      <c r="A22" s="16"/>
      <c r="B22" s="11" t="str">
        <f>+'[4]Población Bogotá'!AE1134</f>
        <v>Cartagena</v>
      </c>
      <c r="C22" s="53">
        <f>+'[4]Población Bogotá'!AF1134</f>
        <v>0.4383333333333333</v>
      </c>
      <c r="D22" s="53">
        <f>+'[4]Población Bogotá'!AG1134</f>
        <v>0.27400000000000002</v>
      </c>
      <c r="E22" s="53">
        <f>+'[4]Población Bogotá'!AH1134</f>
        <v>0.113</v>
      </c>
      <c r="F22" s="53">
        <f>+'[4]Población Bogotá'!AI1134</f>
        <v>0.22366666666666668</v>
      </c>
      <c r="G22" s="54">
        <f>+'[4]Población Bogotá'!AJ1134</f>
        <v>0.42499999999999999</v>
      </c>
      <c r="H22" s="28">
        <f t="shared" si="7"/>
        <v>90.014903129657213</v>
      </c>
      <c r="I22" s="27">
        <f t="shared" si="8"/>
        <v>97.935103244837762</v>
      </c>
      <c r="J22" s="28">
        <f t="shared" si="9"/>
        <v>1.8436578171091442</v>
      </c>
      <c r="K22" s="27">
        <f t="shared" si="10"/>
        <v>0.90212422694272654</v>
      </c>
      <c r="L22" s="18"/>
    </row>
    <row r="23" spans="1:14">
      <c r="A23" s="16"/>
      <c r="B23" s="11" t="str">
        <f>+'[4]Población Bogotá'!AE1135</f>
        <v>Montería</v>
      </c>
      <c r="C23" s="53">
        <f>+'[4]Población Bogotá'!AF1135</f>
        <v>0.32566666666666672</v>
      </c>
      <c r="D23" s="53">
        <f>+'[4]Población Bogotá'!AG1135</f>
        <v>0.3706666666666667</v>
      </c>
      <c r="E23" s="53">
        <f>+'[4]Población Bogotá'!AH1135</f>
        <v>0.34600000000000003</v>
      </c>
      <c r="F23" s="53">
        <f>+'[4]Población Bogotá'!AI1135</f>
        <v>0.37200000000000005</v>
      </c>
      <c r="G23" s="54">
        <f>+'[4]Población Bogotá'!AJ1135</f>
        <v>0.38933333333333331</v>
      </c>
      <c r="H23" s="28">
        <f t="shared" si="7"/>
        <v>4.6594982078852931</v>
      </c>
      <c r="I23" s="27">
        <f t="shared" si="8"/>
        <v>7.5144508670520249</v>
      </c>
      <c r="J23" s="28">
        <f t="shared" si="9"/>
        <v>1.6889351610850825</v>
      </c>
      <c r="K23" s="27">
        <f t="shared" si="10"/>
        <v>1.5004033342296319</v>
      </c>
      <c r="L23" s="18"/>
    </row>
    <row r="24" spans="1:14">
      <c r="A24" s="16"/>
      <c r="B24" s="11" t="str">
        <f>+'[4]Población Bogotá'!AE1136</f>
        <v>Ibagué</v>
      </c>
      <c r="C24" s="53">
        <f>+'[4]Población Bogotá'!AF1136</f>
        <v>0.28966666666666668</v>
      </c>
      <c r="D24" s="53">
        <f>+'[4]Población Bogotá'!AG1136</f>
        <v>0.18899999999999997</v>
      </c>
      <c r="E24" s="53">
        <f>+'[4]Población Bogotá'!AH1136</f>
        <v>0.33</v>
      </c>
      <c r="F24" s="53">
        <f>+'[4]Población Bogotá'!AI1136</f>
        <v>0.54</v>
      </c>
      <c r="G24" s="54">
        <f>+'[4]Población Bogotá'!AJ1136</f>
        <v>0.34133333333333332</v>
      </c>
      <c r="H24" s="28">
        <f t="shared" si="7"/>
        <v>-36.790123456790127</v>
      </c>
      <c r="I24" s="27">
        <f t="shared" si="8"/>
        <v>63.636363636363647</v>
      </c>
      <c r="J24" s="28">
        <f t="shared" si="9"/>
        <v>1.4807102782115793</v>
      </c>
      <c r="K24" s="27">
        <f t="shared" si="10"/>
        <v>2.1780048400107557</v>
      </c>
      <c r="L24" s="18"/>
    </row>
    <row r="25" spans="1:14">
      <c r="A25" s="16"/>
      <c r="B25" s="11" t="str">
        <f>+'[4]Población Bogotá'!AE1137</f>
        <v>Pereira</v>
      </c>
      <c r="C25" s="53">
        <f>+'[4]Población Bogotá'!AF1137</f>
        <v>0.24966666666666668</v>
      </c>
      <c r="D25" s="53">
        <f>+'[4]Población Bogotá'!AG1137</f>
        <v>0.57699999999999996</v>
      </c>
      <c r="E25" s="53">
        <f>+'[4]Población Bogotá'!AH1137</f>
        <v>0.15333333333333332</v>
      </c>
      <c r="F25" s="53">
        <f>+'[4]Población Bogotá'!AI1137</f>
        <v>0.4323333333333334</v>
      </c>
      <c r="G25" s="54">
        <f>+'[4]Población Bogotá'!AJ1137</f>
        <v>0.21666666666666667</v>
      </c>
      <c r="H25" s="28">
        <f t="shared" si="7"/>
        <v>-49.884348496530464</v>
      </c>
      <c r="I25" s="27">
        <f t="shared" si="8"/>
        <v>181.95652173913049</v>
      </c>
      <c r="J25" s="28">
        <f t="shared" si="9"/>
        <v>0.9399039851928972</v>
      </c>
      <c r="K25" s="27">
        <f t="shared" si="10"/>
        <v>1.7437483194407102</v>
      </c>
      <c r="L25" s="18"/>
    </row>
    <row r="26" spans="1:14">
      <c r="A26" s="16"/>
      <c r="B26" s="11" t="str">
        <f>+'[4]Población Bogotá'!AE1138</f>
        <v>Pasto</v>
      </c>
      <c r="C26" s="53">
        <f>+'[4]Población Bogotá'!AF1138</f>
        <v>0.42933333333333334</v>
      </c>
      <c r="D26" s="53">
        <f>+'[4]Población Bogotá'!AG1138</f>
        <v>0.29199999999999998</v>
      </c>
      <c r="E26" s="53">
        <f>+'[4]Población Bogotá'!AH1138</f>
        <v>0.30066666666666669</v>
      </c>
      <c r="F26" s="53">
        <f>+'[4]Población Bogotá'!AI1138</f>
        <v>0.19566666666666666</v>
      </c>
      <c r="G26" s="54">
        <f>+'[4]Población Bogotá'!AJ1138</f>
        <v>0.155</v>
      </c>
      <c r="H26" s="28">
        <f t="shared" si="7"/>
        <v>-20.783645655877336</v>
      </c>
      <c r="I26" s="27">
        <f t="shared" si="8"/>
        <v>-34.922394678492253</v>
      </c>
      <c r="J26" s="28">
        <f t="shared" si="9"/>
        <v>0.6723928509456879</v>
      </c>
      <c r="K26" s="27">
        <f t="shared" si="10"/>
        <v>0.78919064264587246</v>
      </c>
      <c r="L26" s="18"/>
    </row>
    <row r="27" spans="1:14">
      <c r="A27" s="16"/>
      <c r="B27" s="11" t="str">
        <f>+'[4]Población Bogotá'!AE1139</f>
        <v>Manizales</v>
      </c>
      <c r="C27" s="53">
        <f>+'[4]Población Bogotá'!AF1139</f>
        <v>0.39566666666666667</v>
      </c>
      <c r="D27" s="53">
        <f>+'[4]Población Bogotá'!AG1139</f>
        <v>0.45233333333333342</v>
      </c>
      <c r="E27" s="53">
        <f>+'[4]Población Bogotá'!AH1139</f>
        <v>0.47399999999999998</v>
      </c>
      <c r="F27" s="53">
        <f>+'[4]Población Bogotá'!AI1139</f>
        <v>0.623</v>
      </c>
      <c r="G27" s="54">
        <f>+'[4]Población Bogotá'!AJ1139</f>
        <v>0.115</v>
      </c>
      <c r="H27" s="28">
        <f t="shared" si="7"/>
        <v>-81.540930979133222</v>
      </c>
      <c r="I27" s="27">
        <f t="shared" si="8"/>
        <v>31.434599156118146</v>
      </c>
      <c r="J27" s="28">
        <f t="shared" si="9"/>
        <v>0.49887211521776853</v>
      </c>
      <c r="K27" s="27">
        <f t="shared" si="10"/>
        <v>2.5127722506050012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tr">
        <f>+Índice!$B$49</f>
        <v>Fuente: Departamento Administrativo Nacional de Estadística, Gran Encuesta Integrada de Hogares (GEIH) Abril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R46"/>
  <sheetViews>
    <sheetView zoomScaleNormal="100" zoomScaleSheetLayoutView="100" workbookViewId="0">
      <pane ySplit="11" topLeftCell="A12" activePane="bottomLeft" state="frozen"/>
      <selection activeCell="G19" sqref="G19"/>
      <selection pane="bottomLeft" activeCell="P42" sqref="P42"/>
    </sheetView>
  </sheetViews>
  <sheetFormatPr baseColWidth="10" defaultColWidth="10.85546875" defaultRowHeight="15.75"/>
  <cols>
    <col min="1" max="1" width="1.85546875" style="9" customWidth="1"/>
    <col min="2" max="2" width="15.140625" style="9" customWidth="1"/>
    <col min="3" max="7" width="10.140625" style="9" customWidth="1"/>
    <col min="8" max="9" width="10.42578125" style="9" customWidth="1"/>
    <col min="10" max="10" width="10.140625" style="9" customWidth="1"/>
    <col min="11" max="11" width="9.8554687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8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8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8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8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8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8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8">
      <c r="A7" s="16"/>
      <c r="B7" s="161"/>
      <c r="C7" s="173" t="s">
        <v>156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8">
      <c r="A8" s="16"/>
      <c r="B8" s="161"/>
      <c r="C8" s="167" t="s">
        <v>172</v>
      </c>
      <c r="D8" s="167"/>
      <c r="E8" s="167"/>
      <c r="F8" s="167"/>
      <c r="G8" s="167"/>
      <c r="H8" s="167"/>
      <c r="I8" s="167"/>
      <c r="J8" s="167"/>
      <c r="K8" s="167"/>
      <c r="L8" s="18"/>
    </row>
    <row r="9" spans="1:18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8" ht="15.75" customHeight="1">
      <c r="A10" s="16"/>
      <c r="B10" s="11"/>
      <c r="C10" s="168" t="s">
        <v>1</v>
      </c>
      <c r="D10" s="168"/>
      <c r="E10" s="168"/>
      <c r="F10" s="168"/>
      <c r="G10" s="168"/>
      <c r="H10" s="170" t="s">
        <v>163</v>
      </c>
      <c r="I10" s="170" t="s">
        <v>110</v>
      </c>
      <c r="J10" s="170" t="s">
        <v>164</v>
      </c>
      <c r="K10" s="170" t="s">
        <v>109</v>
      </c>
      <c r="L10" s="18"/>
    </row>
    <row r="11" spans="1:18">
      <c r="A11" s="16"/>
      <c r="B11" s="11"/>
      <c r="C11" s="156">
        <f>+'Población total'!C11</f>
        <v>2008</v>
      </c>
      <c r="D11" s="156">
        <f>+'Población total'!D11</f>
        <v>2009</v>
      </c>
      <c r="E11" s="156">
        <f>+'Población total'!E11</f>
        <v>2010</v>
      </c>
      <c r="F11" s="156">
        <f>+'Población total'!F11</f>
        <v>2011</v>
      </c>
      <c r="G11" s="156">
        <f>+'Población total'!G11</f>
        <v>2012</v>
      </c>
      <c r="H11" s="170"/>
      <c r="I11" s="170"/>
      <c r="J11" s="170"/>
      <c r="K11" s="170"/>
      <c r="L11" s="18"/>
    </row>
    <row r="12" spans="1:18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8">
      <c r="A13" s="16"/>
      <c r="B13" s="12" t="str">
        <f>+'[4]Población Bogotá'!AE1158</f>
        <v>Colombia</v>
      </c>
      <c r="C13" s="26">
        <f>+'[4]Población Bogotá'!AF1158</f>
        <v>122.688</v>
      </c>
      <c r="D13" s="26">
        <f>+'[4]Población Bogotá'!AG1158</f>
        <v>132.85033333333334</v>
      </c>
      <c r="E13" s="26">
        <f>+'[4]Población Bogotá'!AH1158</f>
        <v>155.86766666666668</v>
      </c>
      <c r="F13" s="26">
        <f>+'[4]Población Bogotá'!AI1158</f>
        <v>144.63166666666666</v>
      </c>
      <c r="G13" s="26">
        <f>+'[4]Población Bogotá'!AJ1158</f>
        <v>148.07033333333334</v>
      </c>
      <c r="H13" s="28">
        <f t="shared" ref="H13:H16" si="0">IF(OR(OR(G13=0,F13=0),G13=""),"",(G13/F13-1)*100)</f>
        <v>2.377533735120263</v>
      </c>
      <c r="I13" s="27">
        <f>IF(OR(OR(G13=0,F13=0),F13=""),"",(F13/E13-1)*100)</f>
        <v>-7.2086791573193647</v>
      </c>
      <c r="J13" s="28">
        <f t="shared" ref="J13:J16" si="1">IF(G13=0,"",G13/$G$13*100)</f>
        <v>100</v>
      </c>
      <c r="K13" s="27">
        <f t="shared" ref="K13:K16" si="2">IF(F13=0,"",F13/$F$13*100)</f>
        <v>100</v>
      </c>
      <c r="L13" s="18"/>
    </row>
    <row r="14" spans="1:18">
      <c r="A14" s="16"/>
      <c r="B14" s="11" t="s">
        <v>3</v>
      </c>
      <c r="C14" s="25">
        <f>C13-SUM(C15:C27)</f>
        <v>35.39666666666669</v>
      </c>
      <c r="D14" s="25">
        <f>D13-SUM(D15:D27)</f>
        <v>39.232666666666645</v>
      </c>
      <c r="E14" s="25">
        <f>E13-SUM(E15:E27)</f>
        <v>50.595666666666688</v>
      </c>
      <c r="F14" s="25">
        <f>F13-SUM(F15:F27)</f>
        <v>42.278000000000006</v>
      </c>
      <c r="G14" s="26">
        <f>G13-SUM(G15:G27)</f>
        <v>-1.4026666666666756</v>
      </c>
      <c r="H14" s="28">
        <f t="shared" si="0"/>
        <v>-103.31772237728056</v>
      </c>
      <c r="I14" s="27">
        <f>IF(OR(OR(G14=0,F14=0),F14=""),"",(F14/E14-1)*100)</f>
        <v>-16.439484277309681</v>
      </c>
      <c r="J14" s="28">
        <f t="shared" si="1"/>
        <v>-0.94729756804762311</v>
      </c>
      <c r="K14" s="27">
        <f t="shared" si="2"/>
        <v>29.231496099286698</v>
      </c>
      <c r="L14" s="18"/>
    </row>
    <row r="15" spans="1:18">
      <c r="A15" s="16"/>
      <c r="B15" s="12" t="str">
        <f>+'[4]Población Bogotá'!AE1159</f>
        <v>Bogotá</v>
      </c>
      <c r="C15" s="99">
        <f>+'[4]Población Bogotá'!AF1159</f>
        <v>41.303999999999995</v>
      </c>
      <c r="D15" s="99">
        <f>+'[4]Población Bogotá'!AG1159</f>
        <v>38.736666666666672</v>
      </c>
      <c r="E15" s="99">
        <f>+'[4]Población Bogotá'!AH1159</f>
        <v>47.98</v>
      </c>
      <c r="F15" s="99">
        <f>+'[4]Población Bogotá'!AI1159</f>
        <v>50.645999999999994</v>
      </c>
      <c r="G15" s="99">
        <f>+'[4]Población Bogotá'!AJ1159</f>
        <v>100.71166666666666</v>
      </c>
      <c r="H15" s="48">
        <f t="shared" si="0"/>
        <v>98.854137872026755</v>
      </c>
      <c r="I15" s="34">
        <f t="shared" ref="I15:I16" si="3">IF(OR(OR(G15=0,F15=0),F15=""),"",(F15/E15-1)*100)</f>
        <v>5.5564818674447514</v>
      </c>
      <c r="J15" s="48">
        <f t="shared" si="1"/>
        <v>68.016100456764903</v>
      </c>
      <c r="K15" s="34">
        <f t="shared" si="2"/>
        <v>35.017227670288889</v>
      </c>
      <c r="L15" s="18"/>
      <c r="N15" s="23" t="s">
        <v>2</v>
      </c>
      <c r="O15" s="32">
        <f>J15</f>
        <v>68.016100456764903</v>
      </c>
      <c r="R15" s="112"/>
    </row>
    <row r="16" spans="1:18">
      <c r="A16" s="16"/>
      <c r="B16" s="11" t="str">
        <f>+'[4]Población Bogotá'!AE1160</f>
        <v>Medellín</v>
      </c>
      <c r="C16" s="53">
        <f>+'[4]Población Bogotá'!AF1160</f>
        <v>17.712666666666664</v>
      </c>
      <c r="D16" s="53">
        <f>+'[4]Población Bogotá'!AG1160</f>
        <v>19.934000000000001</v>
      </c>
      <c r="E16" s="53">
        <f>+'[4]Población Bogotá'!AH1160</f>
        <v>18.168000000000003</v>
      </c>
      <c r="F16" s="53">
        <f>+'[4]Población Bogotá'!AI1160</f>
        <v>15.412333333333331</v>
      </c>
      <c r="G16" s="54">
        <f>+'[4]Población Bogotá'!AJ1160</f>
        <v>16.296333333333333</v>
      </c>
      <c r="H16" s="28">
        <f t="shared" si="0"/>
        <v>5.7356662413218906</v>
      </c>
      <c r="I16" s="27">
        <f t="shared" si="3"/>
        <v>-15.167694114193475</v>
      </c>
      <c r="J16" s="28">
        <f t="shared" si="1"/>
        <v>11.005805799496185</v>
      </c>
      <c r="K16" s="27">
        <f t="shared" si="2"/>
        <v>10.656264764516759</v>
      </c>
      <c r="L16" s="18"/>
      <c r="N16" s="23" t="s">
        <v>12</v>
      </c>
      <c r="O16" s="32">
        <f>100-O15</f>
        <v>31.983899543235097</v>
      </c>
    </row>
    <row r="17" spans="1:14">
      <c r="A17" s="16"/>
      <c r="B17" s="11" t="str">
        <f>+'[4]Población Bogotá'!AE1161</f>
        <v>Cali</v>
      </c>
      <c r="C17" s="53">
        <f>+'[4]Población Bogotá'!AF1161</f>
        <v>8.7899999999999991</v>
      </c>
      <c r="D17" s="53">
        <f>+'[4]Población Bogotá'!AG1161</f>
        <v>12.080333333333334</v>
      </c>
      <c r="E17" s="53">
        <f>+'[4]Población Bogotá'!AH1161</f>
        <v>13.228999999999999</v>
      </c>
      <c r="F17" s="53">
        <f>+'[4]Población Bogotá'!AI1161</f>
        <v>11.514000000000001</v>
      </c>
      <c r="G17" s="54">
        <f>+'[4]Población Bogotá'!AJ1161</f>
        <v>12.414666666666667</v>
      </c>
      <c r="H17" s="28">
        <f t="shared" ref="H17:H27" si="4">IF(OR(OR(G17=0,F17=0),G17=""),"",(G17/F17-1)*100)</f>
        <v>7.822361183486759</v>
      </c>
      <c r="I17" s="27">
        <f t="shared" ref="I17:I27" si="5">IF(OR(OR(G17=0,F17=0),F17=""),"",(F17/E17-1)*100)</f>
        <v>-12.96394285282333</v>
      </c>
      <c r="J17" s="28">
        <f t="shared" ref="J17:J27" si="6">IF(G17=0,"",G17/$G$13*100)</f>
        <v>8.3843038556001552</v>
      </c>
      <c r="K17" s="27">
        <f t="shared" ref="K17:K27" si="7">IF(F17=0,"",F17/$F$13*100)</f>
        <v>7.9609122022609169</v>
      </c>
      <c r="L17" s="18"/>
    </row>
    <row r="18" spans="1:14">
      <c r="A18" s="16"/>
      <c r="B18" s="11" t="str">
        <f>+'[4]Población Bogotá'!AE1162</f>
        <v>Bucaramanga</v>
      </c>
      <c r="C18" s="53">
        <f>+'[4]Población Bogotá'!AF1162</f>
        <v>3.8210000000000002</v>
      </c>
      <c r="D18" s="53">
        <f>+'[4]Población Bogotá'!AG1162</f>
        <v>4.6156666666666668</v>
      </c>
      <c r="E18" s="53">
        <f>+'[4]Población Bogotá'!AH1162</f>
        <v>3.9803333333333328</v>
      </c>
      <c r="F18" s="53">
        <f>+'[4]Población Bogotá'!AI1162</f>
        <v>3.4279999999999995</v>
      </c>
      <c r="G18" s="54">
        <f>+'[4]Población Bogotá'!AJ1162</f>
        <v>3.2393333333333332</v>
      </c>
      <c r="H18" s="28">
        <f t="shared" si="4"/>
        <v>-5.5036950602878161</v>
      </c>
      <c r="I18" s="27">
        <f t="shared" si="5"/>
        <v>-13.87655975211457</v>
      </c>
      <c r="J18" s="28">
        <f t="shared" si="6"/>
        <v>2.1876990889464687</v>
      </c>
      <c r="K18" s="27">
        <f t="shared" si="7"/>
        <v>2.3701586789430622</v>
      </c>
      <c r="L18" s="18"/>
    </row>
    <row r="19" spans="1:14">
      <c r="A19" s="16"/>
      <c r="B19" s="11" t="str">
        <f>+'[4]Población Bogotá'!AE1163</f>
        <v>Ibagué</v>
      </c>
      <c r="C19" s="53">
        <f>+'[4]Población Bogotá'!AF1163</f>
        <v>2.1536666666666666</v>
      </c>
      <c r="D19" s="53">
        <f>+'[4]Población Bogotá'!AG1163</f>
        <v>2.5459999999999998</v>
      </c>
      <c r="E19" s="53">
        <f>+'[4]Población Bogotá'!AH1163</f>
        <v>2.6466666666666669</v>
      </c>
      <c r="F19" s="53">
        <f>+'[4]Población Bogotá'!AI1163</f>
        <v>3.5863333333333336</v>
      </c>
      <c r="G19" s="54">
        <f>+'[4]Población Bogotá'!AJ1163</f>
        <v>2.8666666666666667</v>
      </c>
      <c r="H19" s="28">
        <f t="shared" si="4"/>
        <v>-20.066920717538807</v>
      </c>
      <c r="I19" s="27">
        <f t="shared" si="5"/>
        <v>35.503778337531486</v>
      </c>
      <c r="J19" s="28">
        <f t="shared" si="6"/>
        <v>1.9360168928729815</v>
      </c>
      <c r="K19" s="27">
        <f t="shared" si="7"/>
        <v>2.4796321690731631</v>
      </c>
      <c r="L19" s="18"/>
    </row>
    <row r="20" spans="1:14">
      <c r="A20" s="16"/>
      <c r="B20" s="11" t="str">
        <f>+'[4]Población Bogotá'!AE1164</f>
        <v>Barranquilla</v>
      </c>
      <c r="C20" s="53">
        <f>+'[4]Población Bogotá'!AF1164</f>
        <v>4.327</v>
      </c>
      <c r="D20" s="53">
        <f>+'[4]Población Bogotá'!AG1164</f>
        <v>4.0640000000000001</v>
      </c>
      <c r="E20" s="53">
        <f>+'[4]Población Bogotá'!AH1164</f>
        <v>4.2116666666666669</v>
      </c>
      <c r="F20" s="53">
        <f>+'[4]Población Bogotá'!AI1164</f>
        <v>4.5756666666666659</v>
      </c>
      <c r="G20" s="54">
        <f>+'[4]Población Bogotá'!AJ1164</f>
        <v>2.6496666666666666</v>
      </c>
      <c r="H20" s="28">
        <f t="shared" si="4"/>
        <v>-42.092226997887373</v>
      </c>
      <c r="I20" s="27">
        <f t="shared" si="5"/>
        <v>8.6426592797783641</v>
      </c>
      <c r="J20" s="28">
        <f t="shared" si="6"/>
        <v>1.7894649164473637</v>
      </c>
      <c r="K20" s="27">
        <f t="shared" si="7"/>
        <v>3.1636686295071383</v>
      </c>
      <c r="L20" s="18"/>
    </row>
    <row r="21" spans="1:14">
      <c r="A21" s="16"/>
      <c r="B21" s="11" t="str">
        <f>+'[4]Población Bogotá'!AE1165</f>
        <v>Villavicencio</v>
      </c>
      <c r="C21" s="53">
        <f>+'[4]Población Bogotá'!AF1165</f>
        <v>1.5996666666666668</v>
      </c>
      <c r="D21" s="53">
        <f>+'[4]Población Bogotá'!AG1165</f>
        <v>2.0986666666666669</v>
      </c>
      <c r="E21" s="53">
        <f>+'[4]Población Bogotá'!AH1165</f>
        <v>1.8913333333333331</v>
      </c>
      <c r="F21" s="53">
        <f>+'[4]Población Bogotá'!AI1165</f>
        <v>2.2040000000000002</v>
      </c>
      <c r="G21" s="54">
        <f>+'[4]Población Bogotá'!AJ1165</f>
        <v>2.1373333333333333</v>
      </c>
      <c r="H21" s="28">
        <f t="shared" si="4"/>
        <v>-3.0248033877798064</v>
      </c>
      <c r="I21" s="27">
        <f t="shared" si="5"/>
        <v>16.531547409235124</v>
      </c>
      <c r="J21" s="28">
        <f t="shared" si="6"/>
        <v>1.4434581764071579</v>
      </c>
      <c r="K21" s="27">
        <f t="shared" si="7"/>
        <v>1.5238709826110004</v>
      </c>
      <c r="L21" s="18"/>
    </row>
    <row r="22" spans="1:14">
      <c r="A22" s="16"/>
      <c r="B22" s="11" t="str">
        <f>+'[4]Población Bogotá'!AE1166</f>
        <v>Cúcuta</v>
      </c>
      <c r="C22" s="53">
        <f>+'[4]Población Bogotá'!AF1166</f>
        <v>0.93766666666666654</v>
      </c>
      <c r="D22" s="53">
        <f>+'[4]Población Bogotá'!AG1166</f>
        <v>1.1573333333333331</v>
      </c>
      <c r="E22" s="53">
        <f>+'[4]Población Bogotá'!AH1166</f>
        <v>3.1123333333333334</v>
      </c>
      <c r="F22" s="53">
        <f>+'[4]Población Bogotá'!AI1166</f>
        <v>2.423</v>
      </c>
      <c r="G22" s="54">
        <f>+'[4]Población Bogotá'!AJ1166</f>
        <v>2.1196666666666668</v>
      </c>
      <c r="H22" s="28">
        <f t="shared" si="4"/>
        <v>-12.518915944421515</v>
      </c>
      <c r="I22" s="27">
        <f t="shared" si="5"/>
        <v>-22.148441683624288</v>
      </c>
      <c r="J22" s="28">
        <f t="shared" si="6"/>
        <v>1.4315269095092198</v>
      </c>
      <c r="K22" s="27">
        <f t="shared" si="7"/>
        <v>1.6752901047488449</v>
      </c>
      <c r="L22" s="18"/>
    </row>
    <row r="23" spans="1:14">
      <c r="A23" s="16"/>
      <c r="B23" s="11" t="str">
        <f>+'[4]Población Bogotá'!AE1167</f>
        <v>Cartagena</v>
      </c>
      <c r="C23" s="53">
        <f>+'[4]Población Bogotá'!AF1167</f>
        <v>2.0390000000000001</v>
      </c>
      <c r="D23" s="53">
        <f>+'[4]Población Bogotá'!AG1167</f>
        <v>2.1703333333333332</v>
      </c>
      <c r="E23" s="53">
        <f>+'[4]Población Bogotá'!AH1167</f>
        <v>1.9163333333333334</v>
      </c>
      <c r="F23" s="53">
        <f>+'[4]Población Bogotá'!AI1167</f>
        <v>1.6993333333333336</v>
      </c>
      <c r="G23" s="54">
        <f>+'[4]Población Bogotá'!AJ1167</f>
        <v>1.7769999999999999</v>
      </c>
      <c r="H23" s="28">
        <f t="shared" si="4"/>
        <v>4.5704197724597773</v>
      </c>
      <c r="I23" s="27">
        <f t="shared" si="5"/>
        <v>-11.323708471038429</v>
      </c>
      <c r="J23" s="28">
        <f t="shared" si="6"/>
        <v>1.2001053553378911</v>
      </c>
      <c r="K23" s="27">
        <f t="shared" si="7"/>
        <v>1.1749386372279009</v>
      </c>
      <c r="L23" s="18"/>
    </row>
    <row r="24" spans="1:14">
      <c r="A24" s="16"/>
      <c r="B24" s="11" t="str">
        <f>+'[4]Población Bogotá'!AE1168</f>
        <v>Pereira</v>
      </c>
      <c r="C24" s="53">
        <f>+'[4]Población Bogotá'!AF1168</f>
        <v>2.0316666666666667</v>
      </c>
      <c r="D24" s="53">
        <f>+'[4]Población Bogotá'!AG1168</f>
        <v>2.6763333333333335</v>
      </c>
      <c r="E24" s="53">
        <f>+'[4]Población Bogotá'!AH1168</f>
        <v>2.9629999999999996</v>
      </c>
      <c r="F24" s="53">
        <f>+'[4]Población Bogotá'!AI1168</f>
        <v>2.7766666666666668</v>
      </c>
      <c r="G24" s="54">
        <f>+'[4]Población Bogotá'!AJ1168</f>
        <v>1.7596666666666667</v>
      </c>
      <c r="H24" s="28">
        <f t="shared" si="4"/>
        <v>-36.626650660264104</v>
      </c>
      <c r="I24" s="27">
        <f t="shared" si="5"/>
        <v>-6.2886713916075916</v>
      </c>
      <c r="J24" s="28">
        <f t="shared" si="6"/>
        <v>1.1883992066833104</v>
      </c>
      <c r="K24" s="27">
        <f t="shared" si="7"/>
        <v>1.9198193111236592</v>
      </c>
      <c r="L24" s="18"/>
    </row>
    <row r="25" spans="1:14">
      <c r="A25" s="16"/>
      <c r="B25" s="11" t="str">
        <f>+'[4]Población Bogotá'!AE1169</f>
        <v>Pasto</v>
      </c>
      <c r="C25" s="53">
        <f>+'[4]Población Bogotá'!AF1169</f>
        <v>0.83300000000000007</v>
      </c>
      <c r="D25" s="53">
        <f>+'[4]Población Bogotá'!AG1169</f>
        <v>1.7830000000000001</v>
      </c>
      <c r="E25" s="53">
        <f>+'[4]Población Bogotá'!AH1169</f>
        <v>1.6219999999999999</v>
      </c>
      <c r="F25" s="53">
        <f>+'[4]Población Bogotá'!AI1169</f>
        <v>1.3893333333333333</v>
      </c>
      <c r="G25" s="54">
        <f>+'[4]Población Bogotá'!AJ1169</f>
        <v>1.3196666666666668</v>
      </c>
      <c r="H25" s="28">
        <f t="shared" si="4"/>
        <v>-5.0143953934740804</v>
      </c>
      <c r="I25" s="27">
        <f t="shared" si="5"/>
        <v>-14.344430743937519</v>
      </c>
      <c r="J25" s="28">
        <f t="shared" si="6"/>
        <v>0.89124312545164364</v>
      </c>
      <c r="K25" s="27">
        <f t="shared" si="7"/>
        <v>0.96060106707844073</v>
      </c>
      <c r="L25" s="18"/>
    </row>
    <row r="26" spans="1:14">
      <c r="A26" s="16"/>
      <c r="B26" s="11" t="str">
        <f>+'[4]Población Bogotá'!AE1170</f>
        <v>Manizales</v>
      </c>
      <c r="C26" s="53">
        <f>+'[4]Población Bogotá'!AF1170</f>
        <v>1.1223333333333334</v>
      </c>
      <c r="D26" s="53">
        <f>+'[4]Población Bogotá'!AG1170</f>
        <v>1.2706666666666668</v>
      </c>
      <c r="E26" s="53">
        <f>+'[4]Población Bogotá'!AH1170</f>
        <v>2.2269999999999999</v>
      </c>
      <c r="F26" s="53">
        <f>+'[4]Población Bogotá'!AI1170</f>
        <v>1.5656666666666668</v>
      </c>
      <c r="G26" s="54">
        <f>+'[4]Población Bogotá'!AJ1170</f>
        <v>1.24</v>
      </c>
      <c r="H26" s="28">
        <f t="shared" si="4"/>
        <v>-20.800510964445394</v>
      </c>
      <c r="I26" s="27">
        <f t="shared" si="5"/>
        <v>-29.696153270468486</v>
      </c>
      <c r="J26" s="28">
        <f t="shared" si="6"/>
        <v>0.83743986528924308</v>
      </c>
      <c r="K26" s="27">
        <f t="shared" si="7"/>
        <v>1.0825199645075423</v>
      </c>
      <c r="L26" s="18"/>
    </row>
    <row r="27" spans="1:14">
      <c r="A27" s="16"/>
      <c r="B27" s="11" t="str">
        <f>+'[4]Población Bogotá'!AE1171</f>
        <v>Montería</v>
      </c>
      <c r="C27" s="53">
        <f>+'[4]Población Bogotá'!AF1171</f>
        <v>0.6196666666666667</v>
      </c>
      <c r="D27" s="53">
        <f>+'[4]Población Bogotá'!AG1171</f>
        <v>0.48466666666666675</v>
      </c>
      <c r="E27" s="53">
        <f>+'[4]Población Bogotá'!AH1171</f>
        <v>1.3243333333333334</v>
      </c>
      <c r="F27" s="53">
        <f>+'[4]Población Bogotá'!AI1171</f>
        <v>1.1333333333333335</v>
      </c>
      <c r="G27" s="54">
        <f>+'[4]Población Bogotá'!AJ1171</f>
        <v>0.94133333333333324</v>
      </c>
      <c r="H27" s="28">
        <f t="shared" si="4"/>
        <v>-16.94117647058826</v>
      </c>
      <c r="I27" s="27">
        <f t="shared" si="5"/>
        <v>-14.422350868361422</v>
      </c>
      <c r="J27" s="28">
        <f t="shared" si="6"/>
        <v>0.63573391924108136</v>
      </c>
      <c r="K27" s="27">
        <f t="shared" si="7"/>
        <v>0.78359971882598334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tr">
        <f>+Índice!$B$49</f>
        <v>Fuente: Departamento Administrativo Nacional de Estadística, Gran Encuesta Integrada de Hogares (GEIH) Abril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tabSelected="1" zoomScaleNormal="100" zoomScaleSheetLayoutView="100" workbookViewId="0">
      <pane ySplit="11" topLeftCell="A21" activePane="bottomLeft" state="frozen"/>
      <selection activeCell="G19" sqref="G19"/>
      <selection pane="bottomLeft" activeCell="J18" sqref="J18"/>
    </sheetView>
  </sheetViews>
  <sheetFormatPr baseColWidth="10" defaultColWidth="10.85546875" defaultRowHeight="15.75"/>
  <cols>
    <col min="1" max="1" width="1.85546875" style="9" customWidth="1"/>
    <col min="2" max="2" width="15.28515625" style="9" customWidth="1"/>
    <col min="3" max="7" width="9.8554687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69" t="s">
        <v>157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61"/>
      <c r="C8" s="167" t="s">
        <v>172</v>
      </c>
      <c r="D8" s="167"/>
      <c r="E8" s="167"/>
      <c r="F8" s="167"/>
      <c r="G8" s="167"/>
      <c r="H8" s="167"/>
      <c r="I8" s="167"/>
      <c r="J8" s="167"/>
      <c r="K8" s="167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68" t="s">
        <v>1</v>
      </c>
      <c r="D10" s="168"/>
      <c r="E10" s="168"/>
      <c r="F10" s="168"/>
      <c r="G10" s="168"/>
      <c r="H10" s="170" t="s">
        <v>163</v>
      </c>
      <c r="I10" s="170" t="s">
        <v>110</v>
      </c>
      <c r="J10" s="170" t="s">
        <v>164</v>
      </c>
      <c r="K10" s="170" t="s">
        <v>109</v>
      </c>
      <c r="L10" s="18"/>
    </row>
    <row r="11" spans="1:15">
      <c r="A11" s="16"/>
      <c r="B11" s="11"/>
      <c r="C11" s="156">
        <f>+'Población total'!C11</f>
        <v>2008</v>
      </c>
      <c r="D11" s="156">
        <f>+'Población total'!D11</f>
        <v>2009</v>
      </c>
      <c r="E11" s="156">
        <f>+'Población total'!E11</f>
        <v>2010</v>
      </c>
      <c r="F11" s="156">
        <f>+'Población total'!F11</f>
        <v>2011</v>
      </c>
      <c r="G11" s="156">
        <f>+'Población total'!G11</f>
        <v>2012</v>
      </c>
      <c r="H11" s="170"/>
      <c r="I11" s="170"/>
      <c r="J11" s="170"/>
      <c r="K11" s="170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tr">
        <f>+'[4]Población Bogotá'!AE1190</f>
        <v>Colombia</v>
      </c>
      <c r="C13" s="26">
        <f>+'[4]Población Bogotá'!AF1190</f>
        <v>503.87666666666661</v>
      </c>
      <c r="D13" s="26">
        <f>+'[4]Población Bogotá'!AG1190</f>
        <v>574.85666666666657</v>
      </c>
      <c r="E13" s="26">
        <f>+'[4]Población Bogotá'!AH1190</f>
        <v>611.47699999999998</v>
      </c>
      <c r="F13" s="26">
        <f>+'[4]Población Bogotá'!AI1190</f>
        <v>636.22899999999993</v>
      </c>
      <c r="G13" s="26">
        <f>+'[4]Población Bogotá'!AJ1190</f>
        <v>656.36233333333337</v>
      </c>
      <c r="H13" s="28">
        <f t="shared" ref="H13" si="0">IF(OR(OR(G13=0,F13=0),G13=""),"",(G13/F13-1)*100)</f>
        <v>3.1644790371601061</v>
      </c>
      <c r="I13" s="27">
        <f>IF(OR(OR(G13=0,F13=0),F13=""),"",(F13/E13-1)*100)</f>
        <v>4.0479036823952486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3</v>
      </c>
      <c r="C14" s="25">
        <f>C13-SUM(C15:C27)</f>
        <v>279.72999999999996</v>
      </c>
      <c r="D14" s="25">
        <f>D13-SUM(D15:D27)</f>
        <v>291.71599999999984</v>
      </c>
      <c r="E14" s="25">
        <f>E13-SUM(E15:E27)</f>
        <v>322.70799999999997</v>
      </c>
      <c r="F14" s="25">
        <f>F13-SUM(F15:F27)</f>
        <v>344.7736666666666</v>
      </c>
      <c r="G14" s="26">
        <f>G13-SUM(G15:G27)</f>
        <v>155.86366666666669</v>
      </c>
      <c r="H14" s="28">
        <f t="shared" ref="H14:H16" si="3">IF(OR(OR(G14=0,F14=0),G14=""),"",(G14/F14-1)*100)</f>
        <v>-54.792467715535096</v>
      </c>
      <c r="I14" s="27">
        <f t="shared" ref="I14:I16" si="4">IF(OR(OR(G14=0,F14=0),F14=""),"",(F14/E14-1)*100)</f>
        <v>6.8376571596200364</v>
      </c>
      <c r="J14" s="28">
        <f t="shared" ref="J14:J16" si="5">IF(G14=0,"",G14/$G$13*100)</f>
        <v>23.746589155278567</v>
      </c>
      <c r="K14" s="27">
        <f t="shared" ref="K14:K16" si="6">IF(F14=0,"",F14/$F$13*100)</f>
        <v>54.190184142292573</v>
      </c>
      <c r="L14" s="18"/>
    </row>
    <row r="15" spans="1:15">
      <c r="A15" s="16"/>
      <c r="B15" s="12" t="str">
        <f>+'[4]Población Bogotá'!AE1191</f>
        <v>Bogotá</v>
      </c>
      <c r="C15" s="99">
        <f>+'[4]Población Bogotá'!AF1191</f>
        <v>72.465666666666678</v>
      </c>
      <c r="D15" s="99">
        <f>+'[4]Población Bogotá'!AG1191</f>
        <v>103.56533333333334</v>
      </c>
      <c r="E15" s="99">
        <f>+'[4]Población Bogotá'!AH1191</f>
        <v>111.65933333333334</v>
      </c>
      <c r="F15" s="99">
        <f>+'[4]Población Bogotá'!AI1191</f>
        <v>98.509</v>
      </c>
      <c r="G15" s="99">
        <f>+'[4]Población Bogotá'!AJ1191</f>
        <v>307.60599999999999</v>
      </c>
      <c r="H15" s="48">
        <f t="shared" si="3"/>
        <v>212.26182379274991</v>
      </c>
      <c r="I15" s="34">
        <f t="shared" si="4"/>
        <v>-11.777191337938609</v>
      </c>
      <c r="J15" s="48">
        <f t="shared" si="5"/>
        <v>46.865273093570778</v>
      </c>
      <c r="K15" s="34">
        <f t="shared" si="6"/>
        <v>15.483261530046574</v>
      </c>
      <c r="L15" s="18"/>
      <c r="N15" s="23" t="s">
        <v>2</v>
      </c>
      <c r="O15" s="32">
        <f>J15</f>
        <v>46.865273093570778</v>
      </c>
    </row>
    <row r="16" spans="1:15">
      <c r="A16" s="16"/>
      <c r="B16" s="11" t="str">
        <f>+'[4]Población Bogotá'!AE1192</f>
        <v>Medellín</v>
      </c>
      <c r="C16" s="53">
        <f>+'[4]Población Bogotá'!AF1192</f>
        <v>38.42966666666667</v>
      </c>
      <c r="D16" s="53">
        <f>+'[4]Población Bogotá'!AG1192</f>
        <v>55.116000000000007</v>
      </c>
      <c r="E16" s="53">
        <f>+'[4]Población Bogotá'!AH1192</f>
        <v>44.270666666666671</v>
      </c>
      <c r="F16" s="53">
        <f>+'[4]Población Bogotá'!AI1192</f>
        <v>42.543666666666667</v>
      </c>
      <c r="G16" s="54">
        <f>+'[4]Población Bogotá'!AJ1192</f>
        <v>45.395333333333326</v>
      </c>
      <c r="H16" s="28">
        <f t="shared" si="3"/>
        <v>6.7029170029224705</v>
      </c>
      <c r="I16" s="27">
        <f t="shared" si="4"/>
        <v>-3.9010029214227693</v>
      </c>
      <c r="J16" s="28">
        <f t="shared" si="5"/>
        <v>6.9162002491510011</v>
      </c>
      <c r="K16" s="27">
        <f t="shared" si="6"/>
        <v>6.6868480793341192</v>
      </c>
      <c r="L16" s="18"/>
      <c r="N16" s="23" t="s">
        <v>12</v>
      </c>
      <c r="O16" s="32">
        <f>100-O15</f>
        <v>53.134726906429222</v>
      </c>
    </row>
    <row r="17" spans="1:14">
      <c r="A17" s="16"/>
      <c r="B17" s="11" t="str">
        <f>+'[4]Población Bogotá'!AE1193</f>
        <v>Cali</v>
      </c>
      <c r="C17" s="53">
        <f>+'[4]Población Bogotá'!AF1193</f>
        <v>26.745666666666668</v>
      </c>
      <c r="D17" s="53">
        <f>+'[4]Población Bogotá'!AG1193</f>
        <v>29.850999999999999</v>
      </c>
      <c r="E17" s="53">
        <f>+'[4]Población Bogotá'!AH1193</f>
        <v>30.805666666666667</v>
      </c>
      <c r="F17" s="53">
        <f>+'[4]Población Bogotá'!AI1193</f>
        <v>35.184000000000005</v>
      </c>
      <c r="G17" s="54">
        <f>+'[4]Población Bogotá'!AJ1193</f>
        <v>41.701333333333331</v>
      </c>
      <c r="H17" s="28">
        <f t="shared" ref="H17:H27" si="7">IF(OR(OR(G17=0,F17=0),G17=""),"",(G17/F17-1)*100)</f>
        <v>18.523571320297073</v>
      </c>
      <c r="I17" s="27">
        <f t="shared" ref="I17:I27" si="8">IF(OR(OR(G17=0,F17=0),F17=""),"",(F17/E17-1)*100)</f>
        <v>14.21275306491232</v>
      </c>
      <c r="J17" s="28">
        <f t="shared" ref="J17:J27" si="9">IF(G17=0,"",G17/$G$13*100)</f>
        <v>6.353401347934347</v>
      </c>
      <c r="K17" s="27">
        <f t="shared" ref="K17:K27" si="10">IF(F17=0,"",F17/$F$13*100)</f>
        <v>5.530084293548394</v>
      </c>
      <c r="L17" s="18"/>
    </row>
    <row r="18" spans="1:14">
      <c r="A18" s="16"/>
      <c r="B18" s="11" t="str">
        <f>+'[4]Población Bogotá'!AE1194</f>
        <v>Barranquilla</v>
      </c>
      <c r="C18" s="53">
        <f>+'[4]Población Bogotá'!AF1194</f>
        <v>15.08</v>
      </c>
      <c r="D18" s="53">
        <f>+'[4]Población Bogotá'!AG1194</f>
        <v>13.732666666666667</v>
      </c>
      <c r="E18" s="53">
        <f>+'[4]Población Bogotá'!AH1194</f>
        <v>16.161333333333332</v>
      </c>
      <c r="F18" s="53">
        <f>+'[4]Población Bogotá'!AI1194</f>
        <v>17.205333333333332</v>
      </c>
      <c r="G18" s="54">
        <f>+'[4]Población Bogotá'!AJ1194</f>
        <v>17.219333333333335</v>
      </c>
      <c r="H18" s="28">
        <f t="shared" si="7"/>
        <v>8.1370117792944896E-2</v>
      </c>
      <c r="I18" s="27">
        <f t="shared" si="8"/>
        <v>6.4598630476033314</v>
      </c>
      <c r="J18" s="28">
        <f t="shared" si="9"/>
        <v>2.6234493447978684</v>
      </c>
      <c r="K18" s="27">
        <f t="shared" si="10"/>
        <v>2.7042673838088698</v>
      </c>
      <c r="L18" s="18"/>
    </row>
    <row r="19" spans="1:14">
      <c r="A19" s="16"/>
      <c r="B19" s="11" t="str">
        <f>+'[4]Población Bogotá'!AE1195</f>
        <v>Cúcuta</v>
      </c>
      <c r="C19" s="53">
        <f>+'[4]Población Bogotá'!AF1195</f>
        <v>8.270999999999999</v>
      </c>
      <c r="D19" s="53">
        <f>+'[4]Población Bogotá'!AG1195</f>
        <v>9.6240000000000006</v>
      </c>
      <c r="E19" s="53">
        <f>+'[4]Población Bogotá'!AH1195</f>
        <v>9.4353333333333325</v>
      </c>
      <c r="F19" s="53">
        <f>+'[4]Población Bogotá'!AI1195</f>
        <v>14.844333333333333</v>
      </c>
      <c r="G19" s="54">
        <f>+'[4]Población Bogotá'!AJ1195</f>
        <v>15.168000000000001</v>
      </c>
      <c r="H19" s="28">
        <f t="shared" si="7"/>
        <v>2.180405541957664</v>
      </c>
      <c r="I19" s="27">
        <f t="shared" si="8"/>
        <v>57.327068466049624</v>
      </c>
      <c r="J19" s="28">
        <f t="shared" si="9"/>
        <v>2.3109187151202564</v>
      </c>
      <c r="K19" s="27">
        <f t="shared" si="10"/>
        <v>2.3331745854611055</v>
      </c>
      <c r="L19" s="18"/>
    </row>
    <row r="20" spans="1:14">
      <c r="A20" s="16"/>
      <c r="B20" s="11" t="str">
        <f>+'[4]Población Bogotá'!AE1196</f>
        <v>Cartagena</v>
      </c>
      <c r="C20" s="53">
        <f>+'[4]Población Bogotá'!AF1196</f>
        <v>12.427666666666667</v>
      </c>
      <c r="D20" s="53">
        <f>+'[4]Población Bogotá'!AG1196</f>
        <v>14.513</v>
      </c>
      <c r="E20" s="53">
        <f>+'[4]Población Bogotá'!AH1196</f>
        <v>11.175333333333333</v>
      </c>
      <c r="F20" s="53">
        <f>+'[4]Población Bogotá'!AI1196</f>
        <v>13.435666666666668</v>
      </c>
      <c r="G20" s="54">
        <f>+'[4]Población Bogotá'!AJ1196</f>
        <v>13.298666666666668</v>
      </c>
      <c r="H20" s="28">
        <f t="shared" si="7"/>
        <v>-1.0196740020343875</v>
      </c>
      <c r="I20" s="27">
        <f t="shared" si="8"/>
        <v>20.226093181411464</v>
      </c>
      <c r="J20" s="28">
        <f t="shared" si="9"/>
        <v>2.0261166723461175</v>
      </c>
      <c r="K20" s="27">
        <f t="shared" si="10"/>
        <v>2.1117658369339765</v>
      </c>
      <c r="L20" s="18"/>
    </row>
    <row r="21" spans="1:14">
      <c r="A21" s="16"/>
      <c r="B21" s="11" t="str">
        <f>+'[4]Población Bogotá'!AE1197</f>
        <v>Bucaramanga</v>
      </c>
      <c r="C21" s="53">
        <f>+'[4]Población Bogotá'!AF1197</f>
        <v>8.3339999999999996</v>
      </c>
      <c r="D21" s="53">
        <f>+'[4]Población Bogotá'!AG1197</f>
        <v>9.6423333333333332</v>
      </c>
      <c r="E21" s="53">
        <f>+'[4]Población Bogotá'!AH1197</f>
        <v>12.531333333333334</v>
      </c>
      <c r="F21" s="53">
        <f>+'[4]Población Bogotá'!AI1197</f>
        <v>12.574666666666667</v>
      </c>
      <c r="G21" s="54">
        <f>+'[4]Población Bogotá'!AJ1197</f>
        <v>12.402333333333333</v>
      </c>
      <c r="H21" s="28">
        <f t="shared" si="7"/>
        <v>-1.3704803308238866</v>
      </c>
      <c r="I21" s="27">
        <f t="shared" si="8"/>
        <v>0.34579986168006283</v>
      </c>
      <c r="J21" s="28">
        <f t="shared" si="9"/>
        <v>1.8895559210943953</v>
      </c>
      <c r="K21" s="27">
        <f t="shared" si="10"/>
        <v>1.9764372052620469</v>
      </c>
      <c r="L21" s="18"/>
    </row>
    <row r="22" spans="1:14">
      <c r="A22" s="16"/>
      <c r="B22" s="11" t="str">
        <f>+'[4]Población Bogotá'!AE1198</f>
        <v>Ibagué</v>
      </c>
      <c r="C22" s="53">
        <f>+'[4]Población Bogotá'!AF1198</f>
        <v>12.061666666666667</v>
      </c>
      <c r="D22" s="53">
        <f>+'[4]Población Bogotá'!AG1198</f>
        <v>12.22</v>
      </c>
      <c r="E22" s="53">
        <f>+'[4]Población Bogotá'!AH1198</f>
        <v>11.247999999999999</v>
      </c>
      <c r="F22" s="53">
        <f>+'[4]Población Bogotá'!AI1198</f>
        <v>12.032666666666666</v>
      </c>
      <c r="G22" s="54">
        <f>+'[4]Población Bogotá'!AJ1198</f>
        <v>10.695666666666668</v>
      </c>
      <c r="H22" s="28">
        <f t="shared" si="7"/>
        <v>-11.111418915175342</v>
      </c>
      <c r="I22" s="27">
        <f t="shared" si="8"/>
        <v>6.9760550023707957</v>
      </c>
      <c r="J22" s="28">
        <f t="shared" si="9"/>
        <v>1.629536937677208</v>
      </c>
      <c r="K22" s="27">
        <f t="shared" si="10"/>
        <v>1.8912477530365117</v>
      </c>
      <c r="L22" s="18"/>
    </row>
    <row r="23" spans="1:14">
      <c r="A23" s="16"/>
      <c r="B23" s="11" t="str">
        <f>+'[4]Población Bogotá'!AE1199</f>
        <v>Pereira</v>
      </c>
      <c r="C23" s="53">
        <f>+'[4]Población Bogotá'!AF1199</f>
        <v>8.043333333333333</v>
      </c>
      <c r="D23" s="53">
        <f>+'[4]Población Bogotá'!AG1199</f>
        <v>10.116999999999999</v>
      </c>
      <c r="E23" s="53">
        <f>+'[4]Población Bogotá'!AH1199</f>
        <v>12.606</v>
      </c>
      <c r="F23" s="53">
        <f>+'[4]Población Bogotá'!AI1199</f>
        <v>12.654000000000002</v>
      </c>
      <c r="G23" s="54">
        <f>+'[4]Población Bogotá'!AJ1199</f>
        <v>9.4633333333333329</v>
      </c>
      <c r="H23" s="28">
        <f t="shared" si="7"/>
        <v>-25.214688372583126</v>
      </c>
      <c r="I23" s="27">
        <f t="shared" si="8"/>
        <v>0.38077106139935424</v>
      </c>
      <c r="J23" s="28">
        <f t="shared" si="9"/>
        <v>1.4417849490652266</v>
      </c>
      <c r="K23" s="27">
        <f t="shared" si="10"/>
        <v>1.9889065100773466</v>
      </c>
      <c r="L23" s="18"/>
    </row>
    <row r="24" spans="1:14">
      <c r="A24" s="16"/>
      <c r="B24" s="11" t="str">
        <f>+'[4]Población Bogotá'!AE1200</f>
        <v>Pasto</v>
      </c>
      <c r="C24" s="53">
        <f>+'[4]Población Bogotá'!AF1200</f>
        <v>5.3646666666666674</v>
      </c>
      <c r="D24" s="53">
        <f>+'[4]Población Bogotá'!AG1200</f>
        <v>5.9403333333333324</v>
      </c>
      <c r="E24" s="53">
        <f>+'[4]Población Bogotá'!AH1200</f>
        <v>8.2643333333333349</v>
      </c>
      <c r="F24" s="53">
        <f>+'[4]Población Bogotá'!AI1200</f>
        <v>8.5370000000000008</v>
      </c>
      <c r="G24" s="54">
        <f>+'[4]Población Bogotá'!AJ1200</f>
        <v>8.1743333333333332</v>
      </c>
      <c r="H24" s="28">
        <f t="shared" si="7"/>
        <v>-4.2481746124712121</v>
      </c>
      <c r="I24" s="27">
        <f t="shared" si="8"/>
        <v>3.2993183559875572</v>
      </c>
      <c r="J24" s="28">
        <f t="shared" si="9"/>
        <v>1.2453995176444717</v>
      </c>
      <c r="K24" s="27">
        <f t="shared" si="10"/>
        <v>1.3418124606077375</v>
      </c>
      <c r="L24" s="18"/>
    </row>
    <row r="25" spans="1:14">
      <c r="A25" s="16"/>
      <c r="B25" s="11" t="str">
        <f>+'[4]Población Bogotá'!AE1201</f>
        <v>Montería</v>
      </c>
      <c r="C25" s="53">
        <f>+'[4]Población Bogotá'!AF1201</f>
        <v>5.5133333333333328</v>
      </c>
      <c r="D25" s="53">
        <f>+'[4]Población Bogotá'!AG1201</f>
        <v>7.424666666666667</v>
      </c>
      <c r="E25" s="53">
        <f>+'[4]Población Bogotá'!AH1201</f>
        <v>8.0013333333333332</v>
      </c>
      <c r="F25" s="53">
        <f>+'[4]Población Bogotá'!AI1201</f>
        <v>7.8560000000000008</v>
      </c>
      <c r="G25" s="54">
        <f>+'[4]Población Bogotá'!AJ1201</f>
        <v>7.2126666666666663</v>
      </c>
      <c r="H25" s="28">
        <f t="shared" si="7"/>
        <v>-8.1890699253224888</v>
      </c>
      <c r="I25" s="27">
        <f t="shared" si="8"/>
        <v>-1.816363939343435</v>
      </c>
      <c r="J25" s="28">
        <f t="shared" si="9"/>
        <v>1.0988849146838102</v>
      </c>
      <c r="K25" s="27">
        <f t="shared" si="10"/>
        <v>1.2347755289369082</v>
      </c>
      <c r="L25" s="18"/>
    </row>
    <row r="26" spans="1:14">
      <c r="A26" s="16"/>
      <c r="B26" s="11" t="str">
        <f>+'[4]Población Bogotá'!AE1202</f>
        <v>Villavicencio</v>
      </c>
      <c r="C26" s="53">
        <f>+'[4]Población Bogotá'!AF1202</f>
        <v>6.519333333333333</v>
      </c>
      <c r="D26" s="53">
        <f>+'[4]Población Bogotá'!AG1202</f>
        <v>5.141</v>
      </c>
      <c r="E26" s="53">
        <f>+'[4]Población Bogotá'!AH1202</f>
        <v>5.924666666666667</v>
      </c>
      <c r="F26" s="53">
        <f>+'[4]Población Bogotá'!AI1202</f>
        <v>7.5093333333333332</v>
      </c>
      <c r="G26" s="54">
        <f>+'[4]Población Bogotá'!AJ1202</f>
        <v>6.5976666666666661</v>
      </c>
      <c r="H26" s="28">
        <f t="shared" si="7"/>
        <v>-12.140447443181824</v>
      </c>
      <c r="I26" s="27">
        <f t="shared" si="8"/>
        <v>26.746933723416213</v>
      </c>
      <c r="J26" s="28">
        <f t="shared" si="9"/>
        <v>1.0051866677297649</v>
      </c>
      <c r="K26" s="27">
        <f t="shared" si="10"/>
        <v>1.1802878104162706</v>
      </c>
      <c r="L26" s="18"/>
    </row>
    <row r="27" spans="1:14">
      <c r="A27" s="16"/>
      <c r="B27" s="11" t="str">
        <f>+'[4]Población Bogotá'!AE1203</f>
        <v>Manizales</v>
      </c>
      <c r="C27" s="53">
        <f>+'[4]Población Bogotá'!AF1203</f>
        <v>4.8906666666666672</v>
      </c>
      <c r="D27" s="53">
        <f>+'[4]Población Bogotá'!AG1203</f>
        <v>6.253333333333333</v>
      </c>
      <c r="E27" s="53">
        <f>+'[4]Población Bogotá'!AH1203</f>
        <v>6.6856666666666662</v>
      </c>
      <c r="F27" s="53">
        <f>+'[4]Población Bogotá'!AI1203</f>
        <v>8.5696666666666683</v>
      </c>
      <c r="G27" s="54">
        <f>+'[4]Población Bogotá'!AJ1203</f>
        <v>5.5640000000000001</v>
      </c>
      <c r="H27" s="28">
        <f t="shared" si="7"/>
        <v>-35.073320627017793</v>
      </c>
      <c r="I27" s="27">
        <f t="shared" si="8"/>
        <v>28.179687889514927</v>
      </c>
      <c r="J27" s="28">
        <f t="shared" si="9"/>
        <v>0.847702513906191</v>
      </c>
      <c r="K27" s="27">
        <f t="shared" si="10"/>
        <v>1.346946880237567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tr">
        <f>+Índice!$B$49</f>
        <v>Fuente: Departamento Administrativo Nacional de Estadística, Gran Encuesta Integrada de Hogares (GEIH) Abril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73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74</vt:i4>
      </vt:variant>
      <vt:variant>
        <vt:lpstr>Rangos con nombre</vt:lpstr>
      </vt:variant>
      <vt:variant>
        <vt:i4>147</vt:i4>
      </vt:variant>
    </vt:vector>
  </HeadingPairs>
  <TitlesOfParts>
    <vt:vector size="221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Tasa de subempleo subjetivo</vt:lpstr>
      <vt:lpstr>Subem subje Insuficiencia horas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Desocupados-Ocultos</vt:lpstr>
      <vt:lpstr>Inactivos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Población ocupada-No informa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Cesante-No informa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 Cesante-No informa'!Área_de_impresión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ocupada-No informa'!Área_de_impresión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 Cesante-No informa'!Print_Area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ocupada-No informa'!Print_Area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dgutierrez</cp:lastModifiedBy>
  <cp:lastPrinted>2012-02-29T18:21:22Z</cp:lastPrinted>
  <dcterms:created xsi:type="dcterms:W3CDTF">2009-04-02T15:53:30Z</dcterms:created>
  <dcterms:modified xsi:type="dcterms:W3CDTF">2012-06-04T16:21:02Z</dcterms:modified>
</cp:coreProperties>
</file>