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64.xml" ContentType="application/vnd.openxmlformats-officedocument.drawing+xml"/>
  <Override PartName="/xl/charts/chart109.xml" ContentType="application/vnd.openxmlformats-officedocument.drawingml.chart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alcChain.xml" ContentType="application/vnd.openxmlformats-officedocument.spreadsheetml.calcChain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drawings/drawing51.xml" ContentType="application/vnd.openxmlformats-officedocument.drawing+xml"/>
  <Override PartName="/xl/charts/chart83.xml" ContentType="application/vnd.openxmlformats-officedocument.drawingml.chart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 firstSheet="70" activeTab="73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  <externalReference r:id="rId77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I25" i="84"/>
  <c r="I24"/>
  <c r="I23"/>
  <c r="I19"/>
  <c r="I15"/>
  <c r="K27" i="82"/>
  <c r="K25"/>
  <c r="K24"/>
  <c r="K23"/>
  <c r="J22"/>
  <c r="K21"/>
  <c r="J21"/>
  <c r="H21"/>
  <c r="K20"/>
  <c r="J20"/>
  <c r="I20"/>
  <c r="H20"/>
  <c r="I25" i="81"/>
  <c r="K27" i="80"/>
  <c r="K26"/>
  <c r="K21"/>
  <c r="K17"/>
  <c r="J16"/>
  <c r="J15"/>
  <c r="I24" i="91"/>
  <c r="H24"/>
  <c r="G24"/>
  <c r="I23"/>
  <c r="H23"/>
  <c r="G23"/>
  <c r="I22"/>
  <c r="H22"/>
  <c r="G22"/>
  <c r="I21"/>
  <c r="H21"/>
  <c r="G21"/>
  <c r="I20"/>
  <c r="H20"/>
  <c r="G20"/>
  <c r="I19"/>
  <c r="H19"/>
  <c r="G19"/>
  <c r="I18"/>
  <c r="H18"/>
  <c r="G18"/>
  <c r="I17"/>
  <c r="H17"/>
  <c r="G17"/>
  <c r="I16"/>
  <c r="H16"/>
  <c r="I15"/>
  <c r="H15"/>
  <c r="G15"/>
  <c r="I14"/>
  <c r="H14"/>
  <c r="I16" i="67"/>
  <c r="K26" i="65"/>
  <c r="J17"/>
  <c r="J16"/>
  <c r="K38" i="58"/>
  <c r="J38"/>
  <c r="H38"/>
  <c r="K37"/>
  <c r="J37"/>
  <c r="H37"/>
  <c r="K36"/>
  <c r="J36"/>
  <c r="H36"/>
  <c r="K35"/>
  <c r="J35"/>
  <c r="H35"/>
  <c r="K34"/>
  <c r="J34"/>
  <c r="I34"/>
  <c r="H34"/>
  <c r="K33"/>
  <c r="J33"/>
  <c r="H33"/>
  <c r="K32"/>
  <c r="J32"/>
  <c r="I32"/>
  <c r="H32"/>
  <c r="K31"/>
  <c r="J31"/>
  <c r="H31"/>
  <c r="K30"/>
  <c r="J30"/>
  <c r="I30"/>
  <c r="H30"/>
  <c r="K29"/>
  <c r="J29"/>
  <c r="H29"/>
  <c r="K28"/>
  <c r="J28"/>
  <c r="I28"/>
  <c r="H28"/>
  <c r="K27"/>
  <c r="J27"/>
  <c r="H27"/>
  <c r="K26"/>
  <c r="J26"/>
  <c r="I26"/>
  <c r="H26"/>
  <c r="K25"/>
  <c r="J25"/>
  <c r="I25"/>
  <c r="H25"/>
  <c r="K24"/>
  <c r="J24"/>
  <c r="H24"/>
  <c r="K23"/>
  <c r="J23"/>
  <c r="H23"/>
  <c r="K22"/>
  <c r="J22"/>
  <c r="H22"/>
  <c r="K27" i="56"/>
  <c r="J26"/>
  <c r="K25"/>
  <c r="J25"/>
  <c r="I25"/>
  <c r="H25"/>
  <c r="K24"/>
  <c r="J24"/>
  <c r="I24"/>
  <c r="H24"/>
  <c r="K23"/>
  <c r="J23"/>
  <c r="H23"/>
  <c r="K22"/>
  <c r="J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26" i="55"/>
  <c r="J26"/>
  <c r="I26"/>
  <c r="H26"/>
  <c r="J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H18"/>
  <c r="K17"/>
  <c r="J17"/>
  <c r="I17"/>
  <c r="H17"/>
  <c r="K16"/>
  <c r="J16"/>
  <c r="I16"/>
  <c r="H16"/>
  <c r="K15"/>
  <c r="J15"/>
  <c r="I15"/>
  <c r="H15"/>
  <c r="K14"/>
  <c r="J14"/>
  <c r="I14"/>
  <c r="H14"/>
  <c r="B17" i="90" l="1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89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88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87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86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85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84"/>
  <c r="C17"/>
  <c r="D17"/>
  <c r="E17"/>
  <c r="F17"/>
  <c r="G17"/>
  <c r="B18"/>
  <c r="C18"/>
  <c r="D18"/>
  <c r="E18"/>
  <c r="F18"/>
  <c r="H18" s="1"/>
  <c r="G18"/>
  <c r="B19"/>
  <c r="C19"/>
  <c r="D19"/>
  <c r="E19"/>
  <c r="F19"/>
  <c r="H19" s="1"/>
  <c r="G19"/>
  <c r="B20"/>
  <c r="C20"/>
  <c r="D20"/>
  <c r="E20"/>
  <c r="F20"/>
  <c r="I20" s="1"/>
  <c r="G20"/>
  <c r="B21"/>
  <c r="C21"/>
  <c r="D21"/>
  <c r="E21"/>
  <c r="F21"/>
  <c r="I21" s="1"/>
  <c r="G21"/>
  <c r="B22"/>
  <c r="C22"/>
  <c r="D22"/>
  <c r="E22"/>
  <c r="F22"/>
  <c r="I22" s="1"/>
  <c r="G22"/>
  <c r="B23"/>
  <c r="C23"/>
  <c r="D23"/>
  <c r="E23"/>
  <c r="F23"/>
  <c r="G23"/>
  <c r="B24"/>
  <c r="C24"/>
  <c r="D24"/>
  <c r="E24"/>
  <c r="F24"/>
  <c r="H24" s="1"/>
  <c r="G24"/>
  <c r="B25"/>
  <c r="C25"/>
  <c r="D25"/>
  <c r="E25"/>
  <c r="F25"/>
  <c r="H25" s="1"/>
  <c r="G25"/>
  <c r="B26"/>
  <c r="C26"/>
  <c r="D26"/>
  <c r="E26"/>
  <c r="F26"/>
  <c r="G26"/>
  <c r="B27"/>
  <c r="C27"/>
  <c r="D27"/>
  <c r="E27"/>
  <c r="F27"/>
  <c r="G27"/>
  <c r="D16"/>
  <c r="E16"/>
  <c r="F16"/>
  <c r="H16" s="1"/>
  <c r="G16"/>
  <c r="O15" s="1"/>
  <c r="D15"/>
  <c r="E15"/>
  <c r="F15"/>
  <c r="G15"/>
  <c r="D13"/>
  <c r="E13"/>
  <c r="F13"/>
  <c r="G13"/>
  <c r="B16"/>
  <c r="B15"/>
  <c r="B13"/>
  <c r="C16"/>
  <c r="C15"/>
  <c r="C13"/>
  <c r="B17" i="83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G16"/>
  <c r="D16"/>
  <c r="E16"/>
  <c r="F16"/>
  <c r="D15"/>
  <c r="E15"/>
  <c r="F15"/>
  <c r="G15"/>
  <c r="D13"/>
  <c r="E13"/>
  <c r="F13"/>
  <c r="G13"/>
  <c r="C16"/>
  <c r="C15"/>
  <c r="C13"/>
  <c r="B16"/>
  <c r="B15"/>
  <c r="B13"/>
  <c r="B18" i="82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B16"/>
  <c r="C16"/>
  <c r="D16"/>
  <c r="E16"/>
  <c r="F16"/>
  <c r="G16"/>
  <c r="B17"/>
  <c r="C17"/>
  <c r="D17"/>
  <c r="E17"/>
  <c r="F17"/>
  <c r="G17"/>
  <c r="D15"/>
  <c r="E15"/>
  <c r="F15"/>
  <c r="G15"/>
  <c r="D13"/>
  <c r="E13"/>
  <c r="F13"/>
  <c r="G13"/>
  <c r="C15"/>
  <c r="C13"/>
  <c r="B15"/>
  <c r="B13"/>
  <c r="B17" i="81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80"/>
  <c r="C17"/>
  <c r="D17"/>
  <c r="E17"/>
  <c r="F17"/>
  <c r="G17"/>
  <c r="B18"/>
  <c r="C18"/>
  <c r="D18"/>
  <c r="E18"/>
  <c r="F18"/>
  <c r="G18"/>
  <c r="B19"/>
  <c r="C19"/>
  <c r="D19"/>
  <c r="E19"/>
  <c r="F19"/>
  <c r="G19"/>
  <c r="O15" s="1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78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C14" i="91"/>
  <c r="D14"/>
  <c r="E14"/>
  <c r="F14"/>
  <c r="C15"/>
  <c r="D15"/>
  <c r="E15"/>
  <c r="F15"/>
  <c r="C16"/>
  <c r="D16"/>
  <c r="E16"/>
  <c r="F16"/>
  <c r="C17"/>
  <c r="D17"/>
  <c r="E17"/>
  <c r="F17"/>
  <c r="C18"/>
  <c r="D18"/>
  <c r="E18"/>
  <c r="F18"/>
  <c r="C19"/>
  <c r="D19"/>
  <c r="E19"/>
  <c r="F19"/>
  <c r="C20"/>
  <c r="D20"/>
  <c r="E20"/>
  <c r="F20"/>
  <c r="C21"/>
  <c r="D21"/>
  <c r="E21"/>
  <c r="F21"/>
  <c r="C22"/>
  <c r="D22"/>
  <c r="E22"/>
  <c r="F22"/>
  <c r="C23"/>
  <c r="D23"/>
  <c r="E23"/>
  <c r="F23"/>
  <c r="C24"/>
  <c r="D24"/>
  <c r="E24"/>
  <c r="F24"/>
  <c r="D13"/>
  <c r="E13"/>
  <c r="F13"/>
  <c r="C13"/>
  <c r="B17" i="77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76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I26" i="81" l="1"/>
  <c r="I16" i="84"/>
  <c r="H23"/>
  <c r="H22"/>
  <c r="H21"/>
  <c r="H20"/>
  <c r="B17" i="75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74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73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72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G27" i="71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70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B16"/>
  <c r="B15"/>
  <c r="B13"/>
  <c r="C16"/>
  <c r="C15"/>
  <c r="C13"/>
  <c r="G27" i="67"/>
  <c r="F27"/>
  <c r="E27"/>
  <c r="D27"/>
  <c r="C27"/>
  <c r="B27"/>
  <c r="G26"/>
  <c r="F26"/>
  <c r="E26"/>
  <c r="D26"/>
  <c r="C26"/>
  <c r="B26"/>
  <c r="G25"/>
  <c r="F25"/>
  <c r="E25"/>
  <c r="D25"/>
  <c r="C25"/>
  <c r="B25"/>
  <c r="G24"/>
  <c r="F24"/>
  <c r="E24"/>
  <c r="D24"/>
  <c r="C24"/>
  <c r="B24"/>
  <c r="G23"/>
  <c r="F23"/>
  <c r="E23"/>
  <c r="D23"/>
  <c r="C23"/>
  <c r="B23"/>
  <c r="G22"/>
  <c r="F22"/>
  <c r="E22"/>
  <c r="D22"/>
  <c r="C22"/>
  <c r="B22"/>
  <c r="G21"/>
  <c r="F21"/>
  <c r="E21"/>
  <c r="D21"/>
  <c r="C21"/>
  <c r="B21"/>
  <c r="G20"/>
  <c r="F20"/>
  <c r="E20"/>
  <c r="D20"/>
  <c r="C20"/>
  <c r="B20"/>
  <c r="G19"/>
  <c r="F19"/>
  <c r="E19"/>
  <c r="D19"/>
  <c r="C19"/>
  <c r="B19"/>
  <c r="G18"/>
  <c r="F18"/>
  <c r="E18"/>
  <c r="D18"/>
  <c r="C18"/>
  <c r="B18"/>
  <c r="G17"/>
  <c r="F17"/>
  <c r="E17"/>
  <c r="D17"/>
  <c r="C17"/>
  <c r="B1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66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3"/>
  <c r="C15"/>
  <c r="C16"/>
  <c r="B16"/>
  <c r="B15"/>
  <c r="B13"/>
  <c r="B27" i="65"/>
  <c r="C27"/>
  <c r="D27"/>
  <c r="E27"/>
  <c r="F27"/>
  <c r="G27"/>
  <c r="B16"/>
  <c r="C16"/>
  <c r="D16"/>
  <c r="E16"/>
  <c r="F16"/>
  <c r="G16"/>
  <c r="B17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D15"/>
  <c r="E15"/>
  <c r="F15"/>
  <c r="G15"/>
  <c r="C15"/>
  <c r="B15"/>
  <c r="D13"/>
  <c r="E13"/>
  <c r="F13"/>
  <c r="G13"/>
  <c r="B13"/>
  <c r="C13"/>
  <c r="C14" i="64"/>
  <c r="D14"/>
  <c r="E14"/>
  <c r="F14"/>
  <c r="C15"/>
  <c r="D15"/>
  <c r="E15"/>
  <c r="F15"/>
  <c r="C16"/>
  <c r="D16"/>
  <c r="E16"/>
  <c r="F16"/>
  <c r="C17"/>
  <c r="D17"/>
  <c r="E17"/>
  <c r="F17"/>
  <c r="C18"/>
  <c r="D18"/>
  <c r="E18"/>
  <c r="F18"/>
  <c r="C19"/>
  <c r="D19"/>
  <c r="E19"/>
  <c r="F19"/>
  <c r="C20"/>
  <c r="D20"/>
  <c r="E20"/>
  <c r="F20"/>
  <c r="C21"/>
  <c r="D21"/>
  <c r="E21"/>
  <c r="F21"/>
  <c r="C22"/>
  <c r="D22"/>
  <c r="E22"/>
  <c r="F22"/>
  <c r="C23"/>
  <c r="D23"/>
  <c r="E23"/>
  <c r="F23"/>
  <c r="D13"/>
  <c r="E13"/>
  <c r="F13"/>
  <c r="C13"/>
  <c r="K14" i="59"/>
  <c r="K15"/>
  <c r="K16"/>
  <c r="K17"/>
  <c r="K18"/>
  <c r="K19"/>
  <c r="K20"/>
  <c r="K21"/>
  <c r="K22"/>
  <c r="K23"/>
  <c r="K24"/>
  <c r="K25"/>
  <c r="K26"/>
  <c r="K13"/>
  <c r="K14" i="60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B14"/>
  <c r="C14"/>
  <c r="D14"/>
  <c r="E14"/>
  <c r="F14"/>
  <c r="G14"/>
  <c r="H14"/>
  <c r="I14"/>
  <c r="J14"/>
  <c r="B15"/>
  <c r="C15"/>
  <c r="D15"/>
  <c r="E15"/>
  <c r="F15"/>
  <c r="G15"/>
  <c r="H15"/>
  <c r="I15"/>
  <c r="J15"/>
  <c r="B16"/>
  <c r="C16"/>
  <c r="D16"/>
  <c r="E16"/>
  <c r="F16"/>
  <c r="G16"/>
  <c r="H16"/>
  <c r="I16"/>
  <c r="J16"/>
  <c r="B17"/>
  <c r="C17"/>
  <c r="D17"/>
  <c r="E17"/>
  <c r="F17"/>
  <c r="G17"/>
  <c r="H17"/>
  <c r="I17"/>
  <c r="J17"/>
  <c r="B18"/>
  <c r="C18"/>
  <c r="D18"/>
  <c r="E18"/>
  <c r="F18"/>
  <c r="G18"/>
  <c r="H18"/>
  <c r="I18"/>
  <c r="J18"/>
  <c r="B19"/>
  <c r="C19"/>
  <c r="D19"/>
  <c r="E19"/>
  <c r="F19"/>
  <c r="G19"/>
  <c r="H19"/>
  <c r="I19"/>
  <c r="J19"/>
  <c r="B20"/>
  <c r="C20"/>
  <c r="D20"/>
  <c r="E20"/>
  <c r="F20"/>
  <c r="G20"/>
  <c r="H20"/>
  <c r="I20"/>
  <c r="J20"/>
  <c r="B21"/>
  <c r="C21"/>
  <c r="D21"/>
  <c r="E21"/>
  <c r="F21"/>
  <c r="G21"/>
  <c r="H21"/>
  <c r="I21"/>
  <c r="J21"/>
  <c r="B22"/>
  <c r="C22"/>
  <c r="D22"/>
  <c r="E22"/>
  <c r="F22"/>
  <c r="G22"/>
  <c r="H22"/>
  <c r="I22"/>
  <c r="J22"/>
  <c r="B23"/>
  <c r="C23"/>
  <c r="D23"/>
  <c r="E23"/>
  <c r="F23"/>
  <c r="G23"/>
  <c r="H23"/>
  <c r="I23"/>
  <c r="J23"/>
  <c r="B24"/>
  <c r="C24"/>
  <c r="D24"/>
  <c r="E24"/>
  <c r="F24"/>
  <c r="G24"/>
  <c r="H24"/>
  <c r="I24"/>
  <c r="J24"/>
  <c r="B25"/>
  <c r="C25"/>
  <c r="D25"/>
  <c r="E25"/>
  <c r="F25"/>
  <c r="G25"/>
  <c r="H25"/>
  <c r="I25"/>
  <c r="J25"/>
  <c r="B26"/>
  <c r="C26"/>
  <c r="D26"/>
  <c r="E26"/>
  <c r="F26"/>
  <c r="G26"/>
  <c r="H26"/>
  <c r="I26"/>
  <c r="J26"/>
  <c r="B27"/>
  <c r="C27"/>
  <c r="D27"/>
  <c r="E27"/>
  <c r="F27"/>
  <c r="G27"/>
  <c r="H27"/>
  <c r="I27"/>
  <c r="J27"/>
  <c r="B28"/>
  <c r="C28"/>
  <c r="D28"/>
  <c r="E28"/>
  <c r="F28"/>
  <c r="G28"/>
  <c r="H28"/>
  <c r="I28"/>
  <c r="J28"/>
  <c r="B29"/>
  <c r="C29"/>
  <c r="D29"/>
  <c r="E29"/>
  <c r="F29"/>
  <c r="G29"/>
  <c r="H29"/>
  <c r="I29"/>
  <c r="J29"/>
  <c r="B30"/>
  <c r="C30"/>
  <c r="D30"/>
  <c r="E30"/>
  <c r="F30"/>
  <c r="G30"/>
  <c r="H30"/>
  <c r="I30"/>
  <c r="J30"/>
  <c r="B31"/>
  <c r="C31"/>
  <c r="D31"/>
  <c r="E31"/>
  <c r="F31"/>
  <c r="G31"/>
  <c r="H31"/>
  <c r="I31"/>
  <c r="J31"/>
  <c r="B32"/>
  <c r="C32"/>
  <c r="D32"/>
  <c r="E32"/>
  <c r="F32"/>
  <c r="G32"/>
  <c r="H32"/>
  <c r="I32"/>
  <c r="J32"/>
  <c r="B33"/>
  <c r="C33"/>
  <c r="D33"/>
  <c r="E33"/>
  <c r="F33"/>
  <c r="G33"/>
  <c r="H33"/>
  <c r="I33"/>
  <c r="J33"/>
  <c r="B34"/>
  <c r="C34"/>
  <c r="D34"/>
  <c r="E34"/>
  <c r="F34"/>
  <c r="G34"/>
  <c r="H34"/>
  <c r="I34"/>
  <c r="J34"/>
  <c r="B35"/>
  <c r="C35"/>
  <c r="D35"/>
  <c r="E35"/>
  <c r="F35"/>
  <c r="G35"/>
  <c r="H35"/>
  <c r="I35"/>
  <c r="J35"/>
  <c r="B36"/>
  <c r="C36"/>
  <c r="D36"/>
  <c r="E36"/>
  <c r="F36"/>
  <c r="G36"/>
  <c r="H36"/>
  <c r="I36"/>
  <c r="J36"/>
  <c r="B37"/>
  <c r="C37"/>
  <c r="D37"/>
  <c r="E37"/>
  <c r="F37"/>
  <c r="G37"/>
  <c r="H37"/>
  <c r="I37"/>
  <c r="J37"/>
  <c r="D13"/>
  <c r="E13"/>
  <c r="F13"/>
  <c r="G13"/>
  <c r="H13"/>
  <c r="I13"/>
  <c r="J13"/>
  <c r="B13"/>
  <c r="C13"/>
  <c r="B14" i="59"/>
  <c r="C14"/>
  <c r="D14"/>
  <c r="E14"/>
  <c r="F14"/>
  <c r="G14"/>
  <c r="H14"/>
  <c r="I14"/>
  <c r="J14"/>
  <c r="B15"/>
  <c r="C15"/>
  <c r="D15"/>
  <c r="E15"/>
  <c r="F15"/>
  <c r="G15"/>
  <c r="H15"/>
  <c r="I15"/>
  <c r="J15"/>
  <c r="B16"/>
  <c r="C16"/>
  <c r="D16"/>
  <c r="E16"/>
  <c r="F16"/>
  <c r="G16"/>
  <c r="H16"/>
  <c r="I16"/>
  <c r="J16"/>
  <c r="B17"/>
  <c r="C17"/>
  <c r="D17"/>
  <c r="E17"/>
  <c r="F17"/>
  <c r="G17"/>
  <c r="H17"/>
  <c r="I17"/>
  <c r="J17"/>
  <c r="B18"/>
  <c r="C18"/>
  <c r="D18"/>
  <c r="E18"/>
  <c r="F18"/>
  <c r="G18"/>
  <c r="H18"/>
  <c r="I18"/>
  <c r="J18"/>
  <c r="B19"/>
  <c r="C19"/>
  <c r="D19"/>
  <c r="E19"/>
  <c r="F19"/>
  <c r="G19"/>
  <c r="H19"/>
  <c r="I19"/>
  <c r="J19"/>
  <c r="B20"/>
  <c r="C20"/>
  <c r="D20"/>
  <c r="E20"/>
  <c r="F20"/>
  <c r="G20"/>
  <c r="H20"/>
  <c r="I20"/>
  <c r="J20"/>
  <c r="B21"/>
  <c r="C21"/>
  <c r="D21"/>
  <c r="E21"/>
  <c r="F21"/>
  <c r="G21"/>
  <c r="H21"/>
  <c r="I21"/>
  <c r="J21"/>
  <c r="B22"/>
  <c r="C22"/>
  <c r="D22"/>
  <c r="E22"/>
  <c r="F22"/>
  <c r="G22"/>
  <c r="H22"/>
  <c r="I22"/>
  <c r="J22"/>
  <c r="B23"/>
  <c r="C23"/>
  <c r="D23"/>
  <c r="E23"/>
  <c r="F23"/>
  <c r="G23"/>
  <c r="H23"/>
  <c r="I23"/>
  <c r="J23"/>
  <c r="B24"/>
  <c r="C24"/>
  <c r="D24"/>
  <c r="E24"/>
  <c r="F24"/>
  <c r="G24"/>
  <c r="H24"/>
  <c r="I24"/>
  <c r="J24"/>
  <c r="B25"/>
  <c r="C25"/>
  <c r="D25"/>
  <c r="E25"/>
  <c r="F25"/>
  <c r="G25"/>
  <c r="H25"/>
  <c r="I25"/>
  <c r="J25"/>
  <c r="B26"/>
  <c r="C26"/>
  <c r="D26"/>
  <c r="E26"/>
  <c r="F26"/>
  <c r="G26"/>
  <c r="H26"/>
  <c r="I26"/>
  <c r="J26"/>
  <c r="D13"/>
  <c r="E13"/>
  <c r="F13"/>
  <c r="G13"/>
  <c r="H13"/>
  <c r="I13"/>
  <c r="J13"/>
  <c r="C13"/>
  <c r="B13"/>
  <c r="B17" i="58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B28"/>
  <c r="C28"/>
  <c r="D28"/>
  <c r="E28"/>
  <c r="F28"/>
  <c r="G28"/>
  <c r="B29"/>
  <c r="C29"/>
  <c r="D29"/>
  <c r="E29"/>
  <c r="F29"/>
  <c r="G29"/>
  <c r="B30"/>
  <c r="C30"/>
  <c r="D30"/>
  <c r="E30"/>
  <c r="F30"/>
  <c r="G30"/>
  <c r="B31"/>
  <c r="C31"/>
  <c r="D31"/>
  <c r="E31"/>
  <c r="F31"/>
  <c r="G31"/>
  <c r="B32"/>
  <c r="C32"/>
  <c r="D32"/>
  <c r="E32"/>
  <c r="F32"/>
  <c r="G32"/>
  <c r="B33"/>
  <c r="C33"/>
  <c r="D33"/>
  <c r="E33"/>
  <c r="F33"/>
  <c r="G33"/>
  <c r="B34"/>
  <c r="C34"/>
  <c r="D34"/>
  <c r="E34"/>
  <c r="F34"/>
  <c r="G34"/>
  <c r="B35"/>
  <c r="C35"/>
  <c r="D35"/>
  <c r="E35"/>
  <c r="F35"/>
  <c r="G35"/>
  <c r="B36"/>
  <c r="C36"/>
  <c r="D36"/>
  <c r="E36"/>
  <c r="F36"/>
  <c r="G36"/>
  <c r="B37"/>
  <c r="C37"/>
  <c r="D37"/>
  <c r="E37"/>
  <c r="F37"/>
  <c r="G37"/>
  <c r="B38"/>
  <c r="C38"/>
  <c r="D38"/>
  <c r="E38"/>
  <c r="F38"/>
  <c r="G38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57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C32" i="62"/>
  <c r="D32"/>
  <c r="E32"/>
  <c r="F32"/>
  <c r="G32"/>
  <c r="D31"/>
  <c r="E31"/>
  <c r="F31"/>
  <c r="G31"/>
  <c r="C31"/>
  <c r="C14"/>
  <c r="D14"/>
  <c r="E14"/>
  <c r="F14"/>
  <c r="D13"/>
  <c r="E13"/>
  <c r="F13"/>
  <c r="C13"/>
  <c r="B17" i="56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D26" i="55"/>
  <c r="E26"/>
  <c r="F26"/>
  <c r="G26"/>
  <c r="C26"/>
  <c r="B26"/>
  <c r="G27"/>
  <c r="F27"/>
  <c r="E27"/>
  <c r="D27"/>
  <c r="C27"/>
  <c r="B27"/>
  <c r="B16"/>
  <c r="C16"/>
  <c r="D16"/>
  <c r="E16"/>
  <c r="F16"/>
  <c r="G16"/>
  <c r="B17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D15"/>
  <c r="E15"/>
  <c r="F15"/>
  <c r="G15"/>
  <c r="D13"/>
  <c r="E13"/>
  <c r="F13"/>
  <c r="G13"/>
  <c r="C15"/>
  <c r="C13"/>
  <c r="B15"/>
  <c r="B13"/>
  <c r="B17" i="54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53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52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51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50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49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B17" i="48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D16"/>
  <c r="E16"/>
  <c r="F16"/>
  <c r="G16"/>
  <c r="D15"/>
  <c r="E15"/>
  <c r="F15"/>
  <c r="G15"/>
  <c r="D13"/>
  <c r="E13"/>
  <c r="F13"/>
  <c r="G13"/>
  <c r="C16"/>
  <c r="C15"/>
  <c r="C13"/>
  <c r="B16"/>
  <c r="B15"/>
  <c r="B13"/>
  <c r="C14" i="61"/>
  <c r="D14"/>
  <c r="E14"/>
  <c r="F14"/>
  <c r="C15"/>
  <c r="D15"/>
  <c r="E15"/>
  <c r="F15"/>
  <c r="C16"/>
  <c r="D16"/>
  <c r="E16"/>
  <c r="F16"/>
  <c r="C17"/>
  <c r="D17"/>
  <c r="E17"/>
  <c r="F17"/>
  <c r="C18"/>
  <c r="D18"/>
  <c r="E18"/>
  <c r="F18"/>
  <c r="C19"/>
  <c r="D19"/>
  <c r="E19"/>
  <c r="F19"/>
  <c r="C20"/>
  <c r="D20"/>
  <c r="E20"/>
  <c r="F20"/>
  <c r="C21"/>
  <c r="D21"/>
  <c r="E21"/>
  <c r="F21"/>
  <c r="C22"/>
  <c r="D22"/>
  <c r="E22"/>
  <c r="F22"/>
  <c r="D13"/>
  <c r="E13"/>
  <c r="F13"/>
  <c r="C13"/>
  <c r="B17" i="47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B28"/>
  <c r="C28"/>
  <c r="D28"/>
  <c r="E28"/>
  <c r="F28"/>
  <c r="G28"/>
  <c r="B29"/>
  <c r="C29"/>
  <c r="D29"/>
  <c r="E29"/>
  <c r="F29"/>
  <c r="G29"/>
  <c r="B30"/>
  <c r="C30"/>
  <c r="D30"/>
  <c r="E30"/>
  <c r="F30"/>
  <c r="G30"/>
  <c r="B31"/>
  <c r="C31"/>
  <c r="D31"/>
  <c r="E31"/>
  <c r="F31"/>
  <c r="G31"/>
  <c r="B32"/>
  <c r="C32"/>
  <c r="D32"/>
  <c r="E32"/>
  <c r="F32"/>
  <c r="G32"/>
  <c r="B33"/>
  <c r="C33"/>
  <c r="D33"/>
  <c r="E33"/>
  <c r="F33"/>
  <c r="G33"/>
  <c r="B34"/>
  <c r="C34"/>
  <c r="D34"/>
  <c r="E34"/>
  <c r="F34"/>
  <c r="G34"/>
  <c r="B35"/>
  <c r="C35"/>
  <c r="D35"/>
  <c r="E35"/>
  <c r="F35"/>
  <c r="G35"/>
  <c r="B36"/>
  <c r="C36"/>
  <c r="D36"/>
  <c r="E36"/>
  <c r="F36"/>
  <c r="G36"/>
  <c r="B37"/>
  <c r="C37"/>
  <c r="D37"/>
  <c r="E37"/>
  <c r="F37"/>
  <c r="G37"/>
  <c r="B38"/>
  <c r="C38"/>
  <c r="D38"/>
  <c r="E38"/>
  <c r="F38"/>
  <c r="G38"/>
  <c r="B13"/>
  <c r="B15"/>
  <c r="B16"/>
  <c r="D16"/>
  <c r="E16"/>
  <c r="F16"/>
  <c r="G16"/>
  <c r="D15"/>
  <c r="E15"/>
  <c r="F15"/>
  <c r="G15"/>
  <c r="D13"/>
  <c r="E13"/>
  <c r="F13"/>
  <c r="G13"/>
  <c r="C13"/>
  <c r="C15"/>
  <c r="C16"/>
  <c r="B38" i="46"/>
  <c r="C38"/>
  <c r="D38"/>
  <c r="E38"/>
  <c r="F38"/>
  <c r="G38"/>
  <c r="B17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B28"/>
  <c r="C28"/>
  <c r="D28"/>
  <c r="E28"/>
  <c r="F28"/>
  <c r="G28"/>
  <c r="B29"/>
  <c r="C29"/>
  <c r="D29"/>
  <c r="E29"/>
  <c r="F29"/>
  <c r="G29"/>
  <c r="B30"/>
  <c r="C30"/>
  <c r="D30"/>
  <c r="E30"/>
  <c r="F30"/>
  <c r="G30"/>
  <c r="B31"/>
  <c r="C31"/>
  <c r="D31"/>
  <c r="E31"/>
  <c r="F31"/>
  <c r="G31"/>
  <c r="B32"/>
  <c r="C32"/>
  <c r="D32"/>
  <c r="E32"/>
  <c r="F32"/>
  <c r="G32"/>
  <c r="B33"/>
  <c r="C33"/>
  <c r="D33"/>
  <c r="E33"/>
  <c r="F33"/>
  <c r="G33"/>
  <c r="B34"/>
  <c r="C34"/>
  <c r="D34"/>
  <c r="E34"/>
  <c r="F34"/>
  <c r="G34"/>
  <c r="B35"/>
  <c r="C35"/>
  <c r="D35"/>
  <c r="E35"/>
  <c r="F35"/>
  <c r="G35"/>
  <c r="B36"/>
  <c r="C36"/>
  <c r="D36"/>
  <c r="E36"/>
  <c r="F36"/>
  <c r="G36"/>
  <c r="B37"/>
  <c r="C37"/>
  <c r="D37"/>
  <c r="E37"/>
  <c r="F37"/>
  <c r="G37"/>
  <c r="D15"/>
  <c r="E15"/>
  <c r="F15"/>
  <c r="G15"/>
  <c r="D13"/>
  <c r="E13"/>
  <c r="F13"/>
  <c r="G13"/>
  <c r="D16"/>
  <c r="E16"/>
  <c r="F16"/>
  <c r="G16"/>
  <c r="C16"/>
  <c r="C15"/>
  <c r="C13"/>
  <c r="B16"/>
  <c r="B15"/>
  <c r="B13"/>
  <c r="B17" i="45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B28"/>
  <c r="C28"/>
  <c r="D28"/>
  <c r="E28"/>
  <c r="F28"/>
  <c r="G28"/>
  <c r="B29"/>
  <c r="C29"/>
  <c r="D29"/>
  <c r="E29"/>
  <c r="F29"/>
  <c r="G29"/>
  <c r="B30"/>
  <c r="C30"/>
  <c r="D30"/>
  <c r="E30"/>
  <c r="F30"/>
  <c r="G30"/>
  <c r="B31"/>
  <c r="C31"/>
  <c r="D31"/>
  <c r="E31"/>
  <c r="F31"/>
  <c r="G31"/>
  <c r="B32"/>
  <c r="C32"/>
  <c r="D32"/>
  <c r="E32"/>
  <c r="F32"/>
  <c r="G32"/>
  <c r="B33"/>
  <c r="C33"/>
  <c r="D33"/>
  <c r="E33"/>
  <c r="F33"/>
  <c r="G33"/>
  <c r="B34"/>
  <c r="C34"/>
  <c r="D34"/>
  <c r="E34"/>
  <c r="F34"/>
  <c r="G34"/>
  <c r="B35"/>
  <c r="C35"/>
  <c r="D35"/>
  <c r="E35"/>
  <c r="F35"/>
  <c r="G35"/>
  <c r="B36"/>
  <c r="C36"/>
  <c r="D36"/>
  <c r="E36"/>
  <c r="F36"/>
  <c r="G36"/>
  <c r="B37"/>
  <c r="C37"/>
  <c r="D37"/>
  <c r="E37"/>
  <c r="F37"/>
  <c r="G37"/>
  <c r="B38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5"/>
  <c r="B13"/>
  <c r="B16"/>
  <c r="B17" i="44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B28"/>
  <c r="C28"/>
  <c r="D28"/>
  <c r="E28"/>
  <c r="F28"/>
  <c r="G28"/>
  <c r="B29"/>
  <c r="C29"/>
  <c r="D29"/>
  <c r="E29"/>
  <c r="F29"/>
  <c r="G29"/>
  <c r="B30"/>
  <c r="C30"/>
  <c r="D30"/>
  <c r="E30"/>
  <c r="F30"/>
  <c r="G30"/>
  <c r="B31"/>
  <c r="C31"/>
  <c r="D31"/>
  <c r="E31"/>
  <c r="F31"/>
  <c r="G31"/>
  <c r="B32"/>
  <c r="C32"/>
  <c r="D32"/>
  <c r="E32"/>
  <c r="F32"/>
  <c r="G32"/>
  <c r="B33"/>
  <c r="C33"/>
  <c r="D33"/>
  <c r="E33"/>
  <c r="F33"/>
  <c r="G33"/>
  <c r="B34"/>
  <c r="C34"/>
  <c r="D34"/>
  <c r="E34"/>
  <c r="F34"/>
  <c r="G34"/>
  <c r="B35"/>
  <c r="C35"/>
  <c r="D35"/>
  <c r="E35"/>
  <c r="F35"/>
  <c r="G35"/>
  <c r="B36"/>
  <c r="C36"/>
  <c r="D36"/>
  <c r="E36"/>
  <c r="F36"/>
  <c r="G36"/>
  <c r="B37"/>
  <c r="C37"/>
  <c r="D37"/>
  <c r="E37"/>
  <c r="F37"/>
  <c r="G37"/>
  <c r="B38"/>
  <c r="C38"/>
  <c r="D38"/>
  <c r="E38"/>
  <c r="F38"/>
  <c r="G38"/>
  <c r="D16"/>
  <c r="E16"/>
  <c r="F16"/>
  <c r="G16"/>
  <c r="D15"/>
  <c r="E15"/>
  <c r="F15"/>
  <c r="G15"/>
  <c r="D13"/>
  <c r="E13"/>
  <c r="F13"/>
  <c r="G13"/>
  <c r="C13"/>
  <c r="C15"/>
  <c r="C16"/>
  <c r="B16"/>
  <c r="B15"/>
  <c r="B13"/>
  <c r="B17" i="43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B28"/>
  <c r="C28"/>
  <c r="D28"/>
  <c r="E28"/>
  <c r="F28"/>
  <c r="G28"/>
  <c r="B29"/>
  <c r="C29"/>
  <c r="D29"/>
  <c r="E29"/>
  <c r="F29"/>
  <c r="G29"/>
  <c r="B30"/>
  <c r="C30"/>
  <c r="D30"/>
  <c r="E30"/>
  <c r="F30"/>
  <c r="G30"/>
  <c r="B31"/>
  <c r="C31"/>
  <c r="D31"/>
  <c r="E31"/>
  <c r="F31"/>
  <c r="G31"/>
  <c r="B32"/>
  <c r="C32"/>
  <c r="D32"/>
  <c r="E32"/>
  <c r="F32"/>
  <c r="G32"/>
  <c r="B33"/>
  <c r="C33"/>
  <c r="D33"/>
  <c r="E33"/>
  <c r="F33"/>
  <c r="G33"/>
  <c r="B34"/>
  <c r="C34"/>
  <c r="D34"/>
  <c r="E34"/>
  <c r="F34"/>
  <c r="G34"/>
  <c r="B35"/>
  <c r="C35"/>
  <c r="D35"/>
  <c r="E35"/>
  <c r="F35"/>
  <c r="G35"/>
  <c r="B36"/>
  <c r="C36"/>
  <c r="D36"/>
  <c r="E36"/>
  <c r="F36"/>
  <c r="G36"/>
  <c r="B37"/>
  <c r="C37"/>
  <c r="D37"/>
  <c r="E37"/>
  <c r="F37"/>
  <c r="G37"/>
  <c r="B38"/>
  <c r="C38"/>
  <c r="D38"/>
  <c r="E38"/>
  <c r="F38"/>
  <c r="G38"/>
  <c r="B13"/>
  <c r="B15"/>
  <c r="B16"/>
  <c r="D16"/>
  <c r="E16"/>
  <c r="F16"/>
  <c r="G16"/>
  <c r="C16"/>
  <c r="D15"/>
  <c r="E15"/>
  <c r="F15"/>
  <c r="G15"/>
  <c r="D13"/>
  <c r="E13"/>
  <c r="F13"/>
  <c r="G13"/>
  <c r="C15"/>
  <c r="C13"/>
  <c r="B17" i="42"/>
  <c r="C17"/>
  <c r="D17"/>
  <c r="E17"/>
  <c r="F17"/>
  <c r="G17"/>
  <c r="B18"/>
  <c r="C18"/>
  <c r="D18"/>
  <c r="E18"/>
  <c r="F18"/>
  <c r="G18"/>
  <c r="B19"/>
  <c r="C19"/>
  <c r="D19"/>
  <c r="E19"/>
  <c r="F19"/>
  <c r="G19"/>
  <c r="B20"/>
  <c r="C20"/>
  <c r="D20"/>
  <c r="E20"/>
  <c r="F20"/>
  <c r="G20"/>
  <c r="B21"/>
  <c r="C21"/>
  <c r="D21"/>
  <c r="E21"/>
  <c r="F21"/>
  <c r="G21"/>
  <c r="B22"/>
  <c r="C22"/>
  <c r="D22"/>
  <c r="E22"/>
  <c r="F22"/>
  <c r="G22"/>
  <c r="B23"/>
  <c r="C23"/>
  <c r="D23"/>
  <c r="E23"/>
  <c r="F23"/>
  <c r="G23"/>
  <c r="B24"/>
  <c r="C24"/>
  <c r="D24"/>
  <c r="E24"/>
  <c r="F24"/>
  <c r="G24"/>
  <c r="B25"/>
  <c r="C25"/>
  <c r="D25"/>
  <c r="E25"/>
  <c r="F25"/>
  <c r="G25"/>
  <c r="B26"/>
  <c r="C26"/>
  <c r="D26"/>
  <c r="E26"/>
  <c r="F26"/>
  <c r="G26"/>
  <c r="B27"/>
  <c r="C27"/>
  <c r="D27"/>
  <c r="E27"/>
  <c r="F27"/>
  <c r="G27"/>
  <c r="B28"/>
  <c r="C28"/>
  <c r="D28"/>
  <c r="E28"/>
  <c r="F28"/>
  <c r="G28"/>
  <c r="B29"/>
  <c r="C29"/>
  <c r="D29"/>
  <c r="E29"/>
  <c r="F29"/>
  <c r="G29"/>
  <c r="B30"/>
  <c r="C30"/>
  <c r="D30"/>
  <c r="E30"/>
  <c r="F30"/>
  <c r="G30"/>
  <c r="B31"/>
  <c r="C31"/>
  <c r="D31"/>
  <c r="E31"/>
  <c r="F31"/>
  <c r="G31"/>
  <c r="B32"/>
  <c r="C32"/>
  <c r="D32"/>
  <c r="E32"/>
  <c r="F32"/>
  <c r="G32"/>
  <c r="B33"/>
  <c r="C33"/>
  <c r="D33"/>
  <c r="E33"/>
  <c r="F33"/>
  <c r="G33"/>
  <c r="B34"/>
  <c r="C34"/>
  <c r="D34"/>
  <c r="E34"/>
  <c r="F34"/>
  <c r="G34"/>
  <c r="B35"/>
  <c r="C35"/>
  <c r="D35"/>
  <c r="E35"/>
  <c r="F35"/>
  <c r="G35"/>
  <c r="B36"/>
  <c r="C36"/>
  <c r="D36"/>
  <c r="E36"/>
  <c r="F36"/>
  <c r="G36"/>
  <c r="B37"/>
  <c r="C37"/>
  <c r="D37"/>
  <c r="E37"/>
  <c r="F37"/>
  <c r="G37"/>
  <c r="B38"/>
  <c r="C38"/>
  <c r="D38"/>
  <c r="E38"/>
  <c r="F38"/>
  <c r="G38"/>
  <c r="D16"/>
  <c r="E16"/>
  <c r="F16"/>
  <c r="G16"/>
  <c r="D13"/>
  <c r="E13"/>
  <c r="F13"/>
  <c r="G13"/>
  <c r="D15"/>
  <c r="E15"/>
  <c r="F15"/>
  <c r="G15"/>
  <c r="C15"/>
  <c r="C13"/>
  <c r="B13"/>
  <c r="B15"/>
  <c r="B16"/>
  <c r="C16"/>
  <c r="C17" i="41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13"/>
  <c r="B15"/>
  <c r="B16"/>
  <c r="C17" i="40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13"/>
  <c r="B16"/>
  <c r="B15"/>
  <c r="C17" i="39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3"/>
  <c r="B15"/>
  <c r="B16"/>
  <c r="C17" i="38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3"/>
  <c r="B15"/>
  <c r="B16"/>
  <c r="C17" i="37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5"/>
  <c r="B13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16"/>
  <c r="C17" i="36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D13"/>
  <c r="E13"/>
  <c r="F13"/>
  <c r="G13"/>
  <c r="C13"/>
  <c r="B13"/>
  <c r="B15"/>
  <c r="B16"/>
  <c r="C17" i="35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16"/>
  <c r="B15"/>
  <c r="B13"/>
  <c r="C17" i="21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13"/>
  <c r="B15"/>
  <c r="C17" i="1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C16"/>
  <c r="D15"/>
  <c r="E15"/>
  <c r="F15"/>
  <c r="G15"/>
  <c r="C15"/>
  <c r="D13"/>
  <c r="E13"/>
  <c r="F13"/>
  <c r="G13"/>
  <c r="C13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16"/>
  <c r="B15"/>
  <c r="B13"/>
  <c r="C17" i="92"/>
  <c r="D17"/>
  <c r="E17"/>
  <c r="F17"/>
  <c r="G17"/>
  <c r="C18"/>
  <c r="D18"/>
  <c r="E18"/>
  <c r="F18"/>
  <c r="G18"/>
  <c r="C19"/>
  <c r="D19"/>
  <c r="E19"/>
  <c r="F19"/>
  <c r="G19"/>
  <c r="C20"/>
  <c r="D20"/>
  <c r="E20"/>
  <c r="F20"/>
  <c r="G20"/>
  <c r="C21"/>
  <c r="D21"/>
  <c r="E21"/>
  <c r="F21"/>
  <c r="G21"/>
  <c r="C22"/>
  <c r="D22"/>
  <c r="E22"/>
  <c r="F22"/>
  <c r="G22"/>
  <c r="C23"/>
  <c r="D23"/>
  <c r="E23"/>
  <c r="F23"/>
  <c r="G23"/>
  <c r="C24"/>
  <c r="D24"/>
  <c r="E24"/>
  <c r="F24"/>
  <c r="G24"/>
  <c r="C25"/>
  <c r="D25"/>
  <c r="E25"/>
  <c r="F25"/>
  <c r="G25"/>
  <c r="C26"/>
  <c r="D26"/>
  <c r="E26"/>
  <c r="F26"/>
  <c r="G26"/>
  <c r="C27"/>
  <c r="D27"/>
  <c r="E27"/>
  <c r="F27"/>
  <c r="G27"/>
  <c r="C28"/>
  <c r="D28"/>
  <c r="E28"/>
  <c r="F28"/>
  <c r="G28"/>
  <c r="C29"/>
  <c r="D29"/>
  <c r="E29"/>
  <c r="F29"/>
  <c r="G29"/>
  <c r="C30"/>
  <c r="D30"/>
  <c r="E30"/>
  <c r="F30"/>
  <c r="G30"/>
  <c r="C31"/>
  <c r="D31"/>
  <c r="E31"/>
  <c r="F31"/>
  <c r="G31"/>
  <c r="C32"/>
  <c r="D32"/>
  <c r="E32"/>
  <c r="F32"/>
  <c r="G32"/>
  <c r="C33"/>
  <c r="D33"/>
  <c r="E33"/>
  <c r="F33"/>
  <c r="G33"/>
  <c r="C34"/>
  <c r="D34"/>
  <c r="E34"/>
  <c r="F34"/>
  <c r="G34"/>
  <c r="C35"/>
  <c r="D35"/>
  <c r="E35"/>
  <c r="F35"/>
  <c r="G35"/>
  <c r="C36"/>
  <c r="D36"/>
  <c r="E36"/>
  <c r="F36"/>
  <c r="G36"/>
  <c r="C37"/>
  <c r="D37"/>
  <c r="E37"/>
  <c r="F37"/>
  <c r="G37"/>
  <c r="C38"/>
  <c r="D38"/>
  <c r="E38"/>
  <c r="F38"/>
  <c r="G38"/>
  <c r="D16"/>
  <c r="E16"/>
  <c r="F16"/>
  <c r="G16"/>
  <c r="D15"/>
  <c r="E15"/>
  <c r="F15"/>
  <c r="G15"/>
  <c r="D13"/>
  <c r="E13"/>
  <c r="F13"/>
  <c r="G13"/>
  <c r="C13"/>
  <c r="C15"/>
  <c r="C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38"/>
  <c r="B16"/>
  <c r="B15"/>
  <c r="B13"/>
  <c r="F14" i="17"/>
  <c r="F15"/>
  <c r="F16"/>
  <c r="F17"/>
  <c r="F18"/>
  <c r="F19"/>
  <c r="F20"/>
  <c r="F21"/>
  <c r="F22"/>
  <c r="F23"/>
  <c r="F24"/>
  <c r="F25"/>
  <c r="F26"/>
  <c r="F27"/>
  <c r="F28"/>
  <c r="F29"/>
  <c r="F30"/>
  <c r="F31"/>
  <c r="F13"/>
  <c r="D13"/>
  <c r="E13"/>
  <c r="D14"/>
  <c r="E14"/>
  <c r="D15"/>
  <c r="E15"/>
  <c r="D16"/>
  <c r="E16"/>
  <c r="D17"/>
  <c r="E17"/>
  <c r="D18"/>
  <c r="E18"/>
  <c r="D19"/>
  <c r="E19"/>
  <c r="D20"/>
  <c r="E20"/>
  <c r="D21"/>
  <c r="E21"/>
  <c r="D22"/>
  <c r="E22"/>
  <c r="D23"/>
  <c r="E23"/>
  <c r="D24"/>
  <c r="E24"/>
  <c r="D25"/>
  <c r="E25"/>
  <c r="D26"/>
  <c r="E26"/>
  <c r="D27"/>
  <c r="E27"/>
  <c r="D28"/>
  <c r="E28"/>
  <c r="D29"/>
  <c r="E29"/>
  <c r="D30"/>
  <c r="E30"/>
  <c r="D31"/>
  <c r="E31"/>
  <c r="C15"/>
  <c r="C16"/>
  <c r="C17"/>
  <c r="C18"/>
  <c r="C19"/>
  <c r="C20"/>
  <c r="C21"/>
  <c r="C22"/>
  <c r="C23"/>
  <c r="C24"/>
  <c r="C25"/>
  <c r="C26"/>
  <c r="C27"/>
  <c r="C28"/>
  <c r="C29"/>
  <c r="C30"/>
  <c r="C31"/>
  <c r="C14"/>
  <c r="C13"/>
  <c r="K14" i="33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B14"/>
  <c r="C14"/>
  <c r="B15"/>
  <c r="C15"/>
  <c r="B16"/>
  <c r="C16"/>
  <c r="B17"/>
  <c r="C17"/>
  <c r="B18"/>
  <c r="C18"/>
  <c r="B19"/>
  <c r="C19"/>
  <c r="B20"/>
  <c r="C20"/>
  <c r="B21"/>
  <c r="C21"/>
  <c r="B22"/>
  <c r="C22"/>
  <c r="B23"/>
  <c r="C23"/>
  <c r="B24"/>
  <c r="C24"/>
  <c r="B25"/>
  <c r="C25"/>
  <c r="B26"/>
  <c r="C26"/>
  <c r="B27"/>
  <c r="C27"/>
  <c r="B28"/>
  <c r="C28"/>
  <c r="B29"/>
  <c r="C29"/>
  <c r="B30"/>
  <c r="C30"/>
  <c r="B31"/>
  <c r="C31"/>
  <c r="B32"/>
  <c r="C32"/>
  <c r="B33"/>
  <c r="C33"/>
  <c r="B34"/>
  <c r="C34"/>
  <c r="B35"/>
  <c r="C35"/>
  <c r="B36"/>
  <c r="C36"/>
  <c r="B37"/>
  <c r="C37"/>
  <c r="C13"/>
  <c r="B13"/>
  <c r="K14" i="32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B14"/>
  <c r="C14"/>
  <c r="B15"/>
  <c r="C15"/>
  <c r="B16"/>
  <c r="C16"/>
  <c r="B17"/>
  <c r="C17"/>
  <c r="B18"/>
  <c r="C18"/>
  <c r="B19"/>
  <c r="C19"/>
  <c r="B20"/>
  <c r="C20"/>
  <c r="B21"/>
  <c r="C21"/>
  <c r="B22"/>
  <c r="C22"/>
  <c r="B23"/>
  <c r="C23"/>
  <c r="B24"/>
  <c r="C24"/>
  <c r="B25"/>
  <c r="C25"/>
  <c r="B26"/>
  <c r="C26"/>
  <c r="B27"/>
  <c r="C27"/>
  <c r="B28"/>
  <c r="C28"/>
  <c r="B29"/>
  <c r="C29"/>
  <c r="B30"/>
  <c r="C30"/>
  <c r="B31"/>
  <c r="C31"/>
  <c r="B32"/>
  <c r="C32"/>
  <c r="B33"/>
  <c r="C33"/>
  <c r="B34"/>
  <c r="C34"/>
  <c r="B35"/>
  <c r="C35"/>
  <c r="B36"/>
  <c r="C36"/>
  <c r="B37"/>
  <c r="C37"/>
  <c r="C13"/>
  <c r="B13"/>
  <c r="K14" i="31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B14"/>
  <c r="C14"/>
  <c r="B15"/>
  <c r="C15"/>
  <c r="B16"/>
  <c r="C16"/>
  <c r="B17"/>
  <c r="C17"/>
  <c r="B18"/>
  <c r="C18"/>
  <c r="B19"/>
  <c r="C19"/>
  <c r="B20"/>
  <c r="C20"/>
  <c r="B21"/>
  <c r="C21"/>
  <c r="B22"/>
  <c r="C22"/>
  <c r="B23"/>
  <c r="C23"/>
  <c r="B24"/>
  <c r="C24"/>
  <c r="B25"/>
  <c r="C25"/>
  <c r="B26"/>
  <c r="C26"/>
  <c r="B27"/>
  <c r="C27"/>
  <c r="B28"/>
  <c r="C28"/>
  <c r="B29"/>
  <c r="C29"/>
  <c r="B30"/>
  <c r="C30"/>
  <c r="B31"/>
  <c r="C31"/>
  <c r="B32"/>
  <c r="C32"/>
  <c r="B33"/>
  <c r="C33"/>
  <c r="B34"/>
  <c r="C34"/>
  <c r="B35"/>
  <c r="C35"/>
  <c r="B36"/>
  <c r="C36"/>
  <c r="B37"/>
  <c r="C37"/>
  <c r="B13"/>
  <c r="C13"/>
  <c r="K14" i="30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B14"/>
  <c r="C14"/>
  <c r="B15"/>
  <c r="C15"/>
  <c r="B16"/>
  <c r="C16"/>
  <c r="B17"/>
  <c r="C17"/>
  <c r="B18"/>
  <c r="C18"/>
  <c r="B19"/>
  <c r="C19"/>
  <c r="B20"/>
  <c r="C20"/>
  <c r="B21"/>
  <c r="C21"/>
  <c r="B22"/>
  <c r="C22"/>
  <c r="B23"/>
  <c r="C23"/>
  <c r="B24"/>
  <c r="C24"/>
  <c r="B25"/>
  <c r="C25"/>
  <c r="B26"/>
  <c r="C26"/>
  <c r="B27"/>
  <c r="C27"/>
  <c r="B28"/>
  <c r="C28"/>
  <c r="B29"/>
  <c r="C29"/>
  <c r="B30"/>
  <c r="C30"/>
  <c r="B31"/>
  <c r="C31"/>
  <c r="B32"/>
  <c r="C32"/>
  <c r="B33"/>
  <c r="C33"/>
  <c r="B34"/>
  <c r="C34"/>
  <c r="B35"/>
  <c r="C35"/>
  <c r="B36"/>
  <c r="C36"/>
  <c r="B37"/>
  <c r="C37"/>
  <c r="B13"/>
  <c r="C13"/>
  <c r="K14" i="29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B14"/>
  <c r="C14"/>
  <c r="B15"/>
  <c r="C15"/>
  <c r="B16"/>
  <c r="C16"/>
  <c r="B17"/>
  <c r="C17"/>
  <c r="B18"/>
  <c r="C18"/>
  <c r="B19"/>
  <c r="C19"/>
  <c r="B20"/>
  <c r="C20"/>
  <c r="B21"/>
  <c r="C21"/>
  <c r="B22"/>
  <c r="C22"/>
  <c r="B23"/>
  <c r="C23"/>
  <c r="B24"/>
  <c r="C24"/>
  <c r="B25"/>
  <c r="C25"/>
  <c r="B26"/>
  <c r="C26"/>
  <c r="B27"/>
  <c r="C27"/>
  <c r="B28"/>
  <c r="C28"/>
  <c r="B29"/>
  <c r="C29"/>
  <c r="B30"/>
  <c r="C30"/>
  <c r="B31"/>
  <c r="C31"/>
  <c r="B32"/>
  <c r="C32"/>
  <c r="B33"/>
  <c r="C33"/>
  <c r="B34"/>
  <c r="C34"/>
  <c r="B35"/>
  <c r="C35"/>
  <c r="B36"/>
  <c r="C36"/>
  <c r="B37"/>
  <c r="C37"/>
  <c r="C13"/>
  <c r="B13"/>
  <c r="K14" i="28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K14" i="27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J14" i="26"/>
  <c r="K14"/>
  <c r="J15"/>
  <c r="K15"/>
  <c r="J16"/>
  <c r="K16"/>
  <c r="J17"/>
  <c r="K17"/>
  <c r="J18"/>
  <c r="K18"/>
  <c r="J19"/>
  <c r="K19"/>
  <c r="J20"/>
  <c r="K20"/>
  <c r="J21"/>
  <c r="K21"/>
  <c r="J22"/>
  <c r="K22"/>
  <c r="J23"/>
  <c r="K23"/>
  <c r="J24"/>
  <c r="K24"/>
  <c r="J25"/>
  <c r="K25"/>
  <c r="J26"/>
  <c r="K26"/>
  <c r="J27"/>
  <c r="K27"/>
  <c r="J28"/>
  <c r="K28"/>
  <c r="J29"/>
  <c r="K29"/>
  <c r="J30"/>
  <c r="K30"/>
  <c r="J31"/>
  <c r="K31"/>
  <c r="J32"/>
  <c r="K32"/>
  <c r="J33"/>
  <c r="K33"/>
  <c r="J34"/>
  <c r="K34"/>
  <c r="J35"/>
  <c r="K35"/>
  <c r="J36"/>
  <c r="K36"/>
  <c r="J37"/>
  <c r="K37"/>
  <c r="K13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K14" i="25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K14" i="24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K14" i="23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J14" i="22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4"/>
  <c r="D13"/>
  <c r="E13"/>
  <c r="F13"/>
  <c r="G13"/>
  <c r="H13"/>
  <c r="I13"/>
  <c r="J13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K13"/>
  <c r="J14" i="20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4"/>
  <c r="D13"/>
  <c r="E13"/>
  <c r="F13"/>
  <c r="G13"/>
  <c r="H13"/>
  <c r="I13"/>
  <c r="J13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K14" i="19"/>
  <c r="K15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7"/>
  <c r="K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32"/>
  <c r="J33"/>
  <c r="J34"/>
  <c r="J35"/>
  <c r="J36"/>
  <c r="J37"/>
  <c r="J13"/>
  <c r="D13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D27"/>
  <c r="E27"/>
  <c r="F27"/>
  <c r="G27"/>
  <c r="H27"/>
  <c r="I27"/>
  <c r="D28"/>
  <c r="E28"/>
  <c r="F28"/>
  <c r="G28"/>
  <c r="H28"/>
  <c r="I28"/>
  <c r="D29"/>
  <c r="E29"/>
  <c r="F29"/>
  <c r="G29"/>
  <c r="H29"/>
  <c r="I29"/>
  <c r="D30"/>
  <c r="E30"/>
  <c r="F30"/>
  <c r="G30"/>
  <c r="H30"/>
  <c r="I30"/>
  <c r="D31"/>
  <c r="E31"/>
  <c r="F31"/>
  <c r="G31"/>
  <c r="H31"/>
  <c r="I31"/>
  <c r="D32"/>
  <c r="E32"/>
  <c r="F32"/>
  <c r="G32"/>
  <c r="H32"/>
  <c r="I32"/>
  <c r="D33"/>
  <c r="E33"/>
  <c r="F33"/>
  <c r="G33"/>
  <c r="H33"/>
  <c r="I33"/>
  <c r="D34"/>
  <c r="E34"/>
  <c r="F34"/>
  <c r="G34"/>
  <c r="H34"/>
  <c r="I34"/>
  <c r="D35"/>
  <c r="E35"/>
  <c r="F35"/>
  <c r="G35"/>
  <c r="H35"/>
  <c r="I35"/>
  <c r="D36"/>
  <c r="E36"/>
  <c r="F36"/>
  <c r="G36"/>
  <c r="H36"/>
  <c r="I36"/>
  <c r="D37"/>
  <c r="E37"/>
  <c r="F37"/>
  <c r="G37"/>
  <c r="H37"/>
  <c r="I37"/>
  <c r="C14"/>
  <c r="C15"/>
  <c r="C16"/>
  <c r="C17"/>
  <c r="C18"/>
  <c r="C19"/>
  <c r="C20"/>
  <c r="C21"/>
  <c r="C22"/>
  <c r="C23"/>
  <c r="C24"/>
  <c r="C25"/>
  <c r="C26"/>
  <c r="C27"/>
  <c r="C28"/>
  <c r="C29"/>
  <c r="C30"/>
  <c r="C31"/>
  <c r="C32"/>
  <c r="C33"/>
  <c r="C34"/>
  <c r="C35"/>
  <c r="C36"/>
  <c r="C37"/>
  <c r="C13"/>
  <c r="B14"/>
  <c r="B15"/>
  <c r="B16"/>
  <c r="B17"/>
  <c r="B18"/>
  <c r="B19"/>
  <c r="B20"/>
  <c r="B21"/>
  <c r="B22"/>
  <c r="B23"/>
  <c r="B24"/>
  <c r="B25"/>
  <c r="B26"/>
  <c r="B27"/>
  <c r="B28"/>
  <c r="B29"/>
  <c r="B30"/>
  <c r="B31"/>
  <c r="B32"/>
  <c r="B33"/>
  <c r="B34"/>
  <c r="B35"/>
  <c r="B36"/>
  <c r="B37"/>
  <c r="B13"/>
  <c r="K13" i="20"/>
  <c r="D13" i="18"/>
  <c r="E13"/>
  <c r="F13"/>
  <c r="G13"/>
  <c r="H13"/>
  <c r="I13"/>
  <c r="D14"/>
  <c r="E14"/>
  <c r="F14"/>
  <c r="G14"/>
  <c r="H14"/>
  <c r="I14"/>
  <c r="D15"/>
  <c r="E15"/>
  <c r="F15"/>
  <c r="G15"/>
  <c r="H15"/>
  <c r="I15"/>
  <c r="D16"/>
  <c r="E16"/>
  <c r="F16"/>
  <c r="G16"/>
  <c r="H16"/>
  <c r="I16"/>
  <c r="D17"/>
  <c r="E17"/>
  <c r="F17"/>
  <c r="G17"/>
  <c r="H17"/>
  <c r="I17"/>
  <c r="D18"/>
  <c r="E18"/>
  <c r="F18"/>
  <c r="G18"/>
  <c r="H18"/>
  <c r="I18"/>
  <c r="D19"/>
  <c r="E19"/>
  <c r="F19"/>
  <c r="G19"/>
  <c r="H19"/>
  <c r="I19"/>
  <c r="D20"/>
  <c r="E20"/>
  <c r="F20"/>
  <c r="G20"/>
  <c r="H20"/>
  <c r="I20"/>
  <c r="D21"/>
  <c r="E21"/>
  <c r="F21"/>
  <c r="G21"/>
  <c r="H21"/>
  <c r="I21"/>
  <c r="D22"/>
  <c r="E22"/>
  <c r="F22"/>
  <c r="G22"/>
  <c r="H22"/>
  <c r="I22"/>
  <c r="D23"/>
  <c r="E23"/>
  <c r="F23"/>
  <c r="G23"/>
  <c r="H23"/>
  <c r="I23"/>
  <c r="D24"/>
  <c r="E24"/>
  <c r="F24"/>
  <c r="G24"/>
  <c r="H24"/>
  <c r="I24"/>
  <c r="D25"/>
  <c r="E25"/>
  <c r="F25"/>
  <c r="G25"/>
  <c r="H25"/>
  <c r="I25"/>
  <c r="D26"/>
  <c r="E26"/>
  <c r="F26"/>
  <c r="G26"/>
  <c r="H26"/>
  <c r="I26"/>
  <c r="C16"/>
  <c r="C17"/>
  <c r="C18"/>
  <c r="C19"/>
  <c r="C20"/>
  <c r="C21"/>
  <c r="C22"/>
  <c r="C23"/>
  <c r="C24"/>
  <c r="C25"/>
  <c r="C26"/>
  <c r="C14"/>
  <c r="C15"/>
  <c r="C13"/>
  <c r="H16" i="82"/>
  <c r="I16"/>
  <c r="H17"/>
  <c r="H18"/>
  <c r="I18"/>
  <c r="H19"/>
  <c r="I19"/>
  <c r="I27" i="67" l="1"/>
  <c r="I24"/>
  <c r="I25"/>
  <c r="I26"/>
  <c r="I15" i="65"/>
  <c r="H15"/>
  <c r="H27" i="67"/>
  <c r="H26"/>
  <c r="H25"/>
  <c r="H24"/>
  <c r="J18" i="84"/>
  <c r="K18"/>
  <c r="J19"/>
  <c r="K19"/>
  <c r="J20"/>
  <c r="K20"/>
  <c r="J21"/>
  <c r="K21"/>
  <c r="J22"/>
  <c r="K22"/>
  <c r="J23"/>
  <c r="K23"/>
  <c r="J24"/>
  <c r="K24"/>
  <c r="J25"/>
  <c r="K25"/>
  <c r="K26"/>
  <c r="K27"/>
  <c r="K14" i="22" l="1"/>
  <c r="K14" i="20"/>
  <c r="I20" i="54"/>
  <c r="K15" i="22" l="1"/>
  <c r="K15" i="20"/>
  <c r="I19" i="88"/>
  <c r="I20"/>
  <c r="I21"/>
  <c r="I22"/>
  <c r="I23"/>
  <c r="I24"/>
  <c r="I25"/>
  <c r="I26"/>
  <c r="I27"/>
  <c r="H13" i="92"/>
  <c r="K16" i="22" l="1"/>
  <c r="K16" i="20"/>
  <c r="K15" i="84"/>
  <c r="H15"/>
  <c r="J27" i="67"/>
  <c r="K27"/>
  <c r="I19" i="54"/>
  <c r="C14" i="84"/>
  <c r="J15"/>
  <c r="J16"/>
  <c r="K16"/>
  <c r="H17"/>
  <c r="I17"/>
  <c r="J17"/>
  <c r="K17"/>
  <c r="K17" i="22" l="1"/>
  <c r="K17" i="20"/>
  <c r="I18" i="54"/>
  <c r="O16" i="84"/>
  <c r="O16" i="80"/>
  <c r="I27" i="54"/>
  <c r="M13" i="64"/>
  <c r="M14"/>
  <c r="M15"/>
  <c r="M16"/>
  <c r="M17"/>
  <c r="M18"/>
  <c r="M19"/>
  <c r="M20"/>
  <c r="M21"/>
  <c r="M22"/>
  <c r="M23"/>
  <c r="L13"/>
  <c r="I13" s="1"/>
  <c r="N15" i="35"/>
  <c r="K18" i="22" l="1"/>
  <c r="K18" i="20"/>
  <c r="K19" i="82"/>
  <c r="J19"/>
  <c r="K18"/>
  <c r="J18"/>
  <c r="O15" s="1"/>
  <c r="K17"/>
  <c r="J17"/>
  <c r="K16"/>
  <c r="J16"/>
  <c r="J15"/>
  <c r="K26" i="81"/>
  <c r="J26"/>
  <c r="H26"/>
  <c r="G21" i="61"/>
  <c r="G22"/>
  <c r="I25" i="54"/>
  <c r="F49" i="17"/>
  <c r="G14" i="65"/>
  <c r="F14"/>
  <c r="E14"/>
  <c r="D14"/>
  <c r="C14"/>
  <c r="N13"/>
  <c r="J15"/>
  <c r="O15" s="1"/>
  <c r="J14"/>
  <c r="J13"/>
  <c r="K13"/>
  <c r="G14" i="55"/>
  <c r="F14"/>
  <c r="E14"/>
  <c r="D14"/>
  <c r="C14"/>
  <c r="K19" i="22" l="1"/>
  <c r="K19" i="20"/>
  <c r="O16" i="65"/>
  <c r="H14"/>
  <c r="M12" i="62"/>
  <c r="I13" s="1"/>
  <c r="I13" i="91"/>
  <c r="I14" i="64"/>
  <c r="K20" i="22" l="1"/>
  <c r="K20" i="20"/>
  <c r="I23" i="64"/>
  <c r="I21"/>
  <c r="I19"/>
  <c r="I17"/>
  <c r="I15"/>
  <c r="I22"/>
  <c r="I20"/>
  <c r="I18"/>
  <c r="I16"/>
  <c r="I14" i="62"/>
  <c r="H13" i="91"/>
  <c r="G13"/>
  <c r="G15" i="64"/>
  <c r="H15"/>
  <c r="G16"/>
  <c r="H16"/>
  <c r="G17"/>
  <c r="H17"/>
  <c r="G18"/>
  <c r="H18"/>
  <c r="G19"/>
  <c r="H19"/>
  <c r="G20"/>
  <c r="H20"/>
  <c r="G21"/>
  <c r="H21"/>
  <c r="G22"/>
  <c r="H22"/>
  <c r="G23"/>
  <c r="H23"/>
  <c r="H13"/>
  <c r="G13"/>
  <c r="I15" i="61"/>
  <c r="I14"/>
  <c r="I13"/>
  <c r="H14" i="64"/>
  <c r="H13" i="61"/>
  <c r="G13"/>
  <c r="G14" i="64"/>
  <c r="K21" i="22" l="1"/>
  <c r="K21" i="20"/>
  <c r="K22" i="22" l="1"/>
  <c r="K22" i="20"/>
  <c r="K23" i="22" l="1"/>
  <c r="K23" i="20"/>
  <c r="K24" i="22" l="1"/>
  <c r="K24" i="20"/>
  <c r="C14" i="92"/>
  <c r="D14"/>
  <c r="E14"/>
  <c r="F14"/>
  <c r="G14"/>
  <c r="K25" i="22" l="1"/>
  <c r="K25" i="20"/>
  <c r="N46" i="9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K13"/>
  <c r="J13"/>
  <c r="I13"/>
  <c r="K26" i="22" l="1"/>
  <c r="K26" i="20"/>
  <c r="I14" i="92"/>
  <c r="H14"/>
  <c r="J14"/>
  <c r="O16" i="82"/>
  <c r="J22" i="66"/>
  <c r="G14"/>
  <c r="F14"/>
  <c r="E14"/>
  <c r="D14"/>
  <c r="C14"/>
  <c r="G14" i="67"/>
  <c r="F14"/>
  <c r="E14"/>
  <c r="D14"/>
  <c r="C14"/>
  <c r="G14" i="70"/>
  <c r="F14"/>
  <c r="E14"/>
  <c r="D14"/>
  <c r="C14"/>
  <c r="G14" i="71"/>
  <c r="F14"/>
  <c r="K14" s="1"/>
  <c r="E14"/>
  <c r="D14"/>
  <c r="C14"/>
  <c r="G14" i="72"/>
  <c r="F14"/>
  <c r="E14"/>
  <c r="D14"/>
  <c r="C14"/>
  <c r="G14" i="73"/>
  <c r="F14"/>
  <c r="E14"/>
  <c r="D14"/>
  <c r="C14"/>
  <c r="G14" i="74"/>
  <c r="F14"/>
  <c r="E14"/>
  <c r="D14"/>
  <c r="C14"/>
  <c r="G14" i="75"/>
  <c r="F14"/>
  <c r="E14"/>
  <c r="D14"/>
  <c r="C14"/>
  <c r="D14" i="76"/>
  <c r="E14"/>
  <c r="F14"/>
  <c r="G14"/>
  <c r="C14"/>
  <c r="G14" i="77"/>
  <c r="J14" s="1"/>
  <c r="F14"/>
  <c r="E14"/>
  <c r="D14"/>
  <c r="C14"/>
  <c r="G14" i="78"/>
  <c r="F14"/>
  <c r="E14"/>
  <c r="D14"/>
  <c r="C14"/>
  <c r="G14" i="80"/>
  <c r="F14"/>
  <c r="E14"/>
  <c r="D14"/>
  <c r="C14"/>
  <c r="G14" i="81"/>
  <c r="F14"/>
  <c r="E14"/>
  <c r="D14"/>
  <c r="C14"/>
  <c r="G14" i="82"/>
  <c r="F14"/>
  <c r="E14"/>
  <c r="D14"/>
  <c r="C14"/>
  <c r="G14" i="83"/>
  <c r="F14"/>
  <c r="E14"/>
  <c r="D14"/>
  <c r="C14"/>
  <c r="G14" i="84"/>
  <c r="F14"/>
  <c r="K14" s="1"/>
  <c r="E14"/>
  <c r="D14"/>
  <c r="G14" i="85"/>
  <c r="F14"/>
  <c r="E14"/>
  <c r="D14"/>
  <c r="C14"/>
  <c r="G14" i="86"/>
  <c r="F14"/>
  <c r="E14"/>
  <c r="D14"/>
  <c r="C14"/>
  <c r="G14" i="87"/>
  <c r="F14"/>
  <c r="E14"/>
  <c r="D14"/>
  <c r="C14"/>
  <c r="G14" i="88"/>
  <c r="F14"/>
  <c r="E14"/>
  <c r="D14"/>
  <c r="C14"/>
  <c r="C14" i="89"/>
  <c r="G14"/>
  <c r="F14"/>
  <c r="K14" s="1"/>
  <c r="E14"/>
  <c r="D14"/>
  <c r="J15" i="90"/>
  <c r="O15" s="1"/>
  <c r="O16" s="1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I15"/>
  <c r="H15"/>
  <c r="K13"/>
  <c r="J13"/>
  <c r="I13"/>
  <c r="H13"/>
  <c r="D14"/>
  <c r="E14"/>
  <c r="F14"/>
  <c r="G14"/>
  <c r="J14" s="1"/>
  <c r="C14"/>
  <c r="L26" i="91"/>
  <c r="H15" i="70"/>
  <c r="H16"/>
  <c r="H17"/>
  <c r="H18"/>
  <c r="H19"/>
  <c r="H20"/>
  <c r="H21"/>
  <c r="H22"/>
  <c r="H23"/>
  <c r="H24"/>
  <c r="H25"/>
  <c r="H26"/>
  <c r="H27"/>
  <c r="J15" i="66"/>
  <c r="O15" s="1"/>
  <c r="K15" i="65"/>
  <c r="K14"/>
  <c r="I14"/>
  <c r="I13"/>
  <c r="H13"/>
  <c r="K27" i="6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O16"/>
  <c r="I15"/>
  <c r="H15"/>
  <c r="K14"/>
  <c r="J14"/>
  <c r="I14"/>
  <c r="H14"/>
  <c r="K13"/>
  <c r="J13"/>
  <c r="I13"/>
  <c r="H13"/>
  <c r="K26" i="67"/>
  <c r="J26"/>
  <c r="K25"/>
  <c r="J25"/>
  <c r="K24"/>
  <c r="J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H16"/>
  <c r="K15"/>
  <c r="J15"/>
  <c r="O15" s="1"/>
  <c r="I15"/>
  <c r="H15"/>
  <c r="K14"/>
  <c r="J14"/>
  <c r="I14"/>
  <c r="H14"/>
  <c r="K13"/>
  <c r="J13"/>
  <c r="I13"/>
  <c r="H13"/>
  <c r="K27" i="70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1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O15" s="1"/>
  <c r="I16"/>
  <c r="H16"/>
  <c r="K15"/>
  <c r="J15"/>
  <c r="I15"/>
  <c r="H15"/>
  <c r="J14"/>
  <c r="H14"/>
  <c r="K13"/>
  <c r="J13"/>
  <c r="I13"/>
  <c r="H13"/>
  <c r="K27" i="72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4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76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O16" s="1"/>
  <c r="I15"/>
  <c r="K14"/>
  <c r="J14"/>
  <c r="I14"/>
  <c r="H14"/>
  <c r="K13"/>
  <c r="J13"/>
  <c r="I13"/>
  <c r="H13"/>
  <c r="K27" i="7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H14"/>
  <c r="K13"/>
  <c r="J13"/>
  <c r="I13"/>
  <c r="H13"/>
  <c r="K27" i="78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4" i="80"/>
  <c r="J14"/>
  <c r="I14"/>
  <c r="K13"/>
  <c r="J13"/>
  <c r="I13"/>
  <c r="H13"/>
  <c r="K27" i="81"/>
  <c r="K25"/>
  <c r="J25"/>
  <c r="H25"/>
  <c r="K24"/>
  <c r="J24"/>
  <c r="I24"/>
  <c r="H24"/>
  <c r="K23"/>
  <c r="J23"/>
  <c r="I23"/>
  <c r="H23"/>
  <c r="K22"/>
  <c r="J22"/>
  <c r="I22"/>
  <c r="H22"/>
  <c r="K21"/>
  <c r="J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14" i="82"/>
  <c r="J14"/>
  <c r="I14"/>
  <c r="H14"/>
  <c r="K13"/>
  <c r="J13"/>
  <c r="I13"/>
  <c r="H13"/>
  <c r="K27" i="83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13" i="84"/>
  <c r="J13"/>
  <c r="I13"/>
  <c r="H13"/>
  <c r="K27" i="85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I15"/>
  <c r="H15"/>
  <c r="K14"/>
  <c r="J14"/>
  <c r="I14"/>
  <c r="H14"/>
  <c r="K13"/>
  <c r="J13"/>
  <c r="I13"/>
  <c r="H13"/>
  <c r="K27" i="86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8"/>
  <c r="J27"/>
  <c r="H27"/>
  <c r="K26"/>
  <c r="J26"/>
  <c r="H26"/>
  <c r="K25"/>
  <c r="J25"/>
  <c r="H25"/>
  <c r="K24"/>
  <c r="J24"/>
  <c r="H24"/>
  <c r="K23"/>
  <c r="J23"/>
  <c r="H23"/>
  <c r="K22"/>
  <c r="J22"/>
  <c r="H22"/>
  <c r="K21"/>
  <c r="J21"/>
  <c r="H21"/>
  <c r="K20"/>
  <c r="J20"/>
  <c r="H20"/>
  <c r="K19"/>
  <c r="J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K14"/>
  <c r="J14"/>
  <c r="I14"/>
  <c r="H14"/>
  <c r="K13"/>
  <c r="J13"/>
  <c r="I13"/>
  <c r="H13"/>
  <c r="K27" i="89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O16" s="1"/>
  <c r="I15"/>
  <c r="H15"/>
  <c r="J14"/>
  <c r="H14"/>
  <c r="K13"/>
  <c r="J13"/>
  <c r="I13"/>
  <c r="H13"/>
  <c r="N33" i="81"/>
  <c r="N38" i="90"/>
  <c r="N37"/>
  <c r="N36"/>
  <c r="N35"/>
  <c r="N33"/>
  <c r="N32"/>
  <c r="N31"/>
  <c r="N30"/>
  <c r="N29"/>
  <c r="N38" i="89"/>
  <c r="N37"/>
  <c r="N36"/>
  <c r="N35"/>
  <c r="N33"/>
  <c r="N32"/>
  <c r="N31"/>
  <c r="N30"/>
  <c r="N29"/>
  <c r="N38" i="88"/>
  <c r="N37"/>
  <c r="N36"/>
  <c r="N35"/>
  <c r="N33"/>
  <c r="N32"/>
  <c r="N31"/>
  <c r="N30"/>
  <c r="N29"/>
  <c r="N38" i="87"/>
  <c r="N37"/>
  <c r="N36"/>
  <c r="N35"/>
  <c r="N33"/>
  <c r="N32"/>
  <c r="N31"/>
  <c r="N30"/>
  <c r="N29"/>
  <c r="N38" i="86"/>
  <c r="N37"/>
  <c r="N36"/>
  <c r="N35"/>
  <c r="N33"/>
  <c r="N32"/>
  <c r="N31"/>
  <c r="N30"/>
  <c r="N29"/>
  <c r="N38" i="85"/>
  <c r="N37"/>
  <c r="N36"/>
  <c r="N35"/>
  <c r="N33"/>
  <c r="N32"/>
  <c r="N31"/>
  <c r="N30"/>
  <c r="N29"/>
  <c r="N38" i="84"/>
  <c r="N37"/>
  <c r="N36"/>
  <c r="N35"/>
  <c r="N33"/>
  <c r="N32"/>
  <c r="N31"/>
  <c r="N30"/>
  <c r="N29"/>
  <c r="N38" i="83"/>
  <c r="N37"/>
  <c r="N36"/>
  <c r="N35"/>
  <c r="N33"/>
  <c r="N32"/>
  <c r="N31"/>
  <c r="N30"/>
  <c r="N29"/>
  <c r="N38" i="82"/>
  <c r="N37"/>
  <c r="N36"/>
  <c r="N35"/>
  <c r="N33"/>
  <c r="N32"/>
  <c r="N31"/>
  <c r="N30"/>
  <c r="N29"/>
  <c r="N38" i="81"/>
  <c r="N37"/>
  <c r="N36"/>
  <c r="N35"/>
  <c r="N32"/>
  <c r="N31"/>
  <c r="N30"/>
  <c r="N29"/>
  <c r="N38" i="80"/>
  <c r="N37"/>
  <c r="N36"/>
  <c r="N35"/>
  <c r="N33"/>
  <c r="N32"/>
  <c r="N31"/>
  <c r="N30"/>
  <c r="N29"/>
  <c r="N38" i="78"/>
  <c r="N37"/>
  <c r="N36"/>
  <c r="N35"/>
  <c r="N33"/>
  <c r="N32"/>
  <c r="N31"/>
  <c r="N30"/>
  <c r="N29"/>
  <c r="N38" i="77"/>
  <c r="N37"/>
  <c r="N36"/>
  <c r="N35"/>
  <c r="N33"/>
  <c r="N32"/>
  <c r="N31"/>
  <c r="N30"/>
  <c r="N29"/>
  <c r="N38" i="76"/>
  <c r="N37"/>
  <c r="N36"/>
  <c r="N35"/>
  <c r="N33"/>
  <c r="N32"/>
  <c r="N31"/>
  <c r="N30"/>
  <c r="N29"/>
  <c r="N38" i="75"/>
  <c r="N37"/>
  <c r="N36"/>
  <c r="N35"/>
  <c r="N33"/>
  <c r="N32"/>
  <c r="N31"/>
  <c r="N30"/>
  <c r="N29"/>
  <c r="N38" i="74"/>
  <c r="N37"/>
  <c r="N36"/>
  <c r="N35"/>
  <c r="N33"/>
  <c r="N32"/>
  <c r="N31"/>
  <c r="N30"/>
  <c r="N29"/>
  <c r="N38" i="73"/>
  <c r="N37"/>
  <c r="N36"/>
  <c r="N35"/>
  <c r="N33"/>
  <c r="N32"/>
  <c r="N31"/>
  <c r="N30"/>
  <c r="N29"/>
  <c r="N38" i="72"/>
  <c r="N37"/>
  <c r="N36"/>
  <c r="N35"/>
  <c r="N33"/>
  <c r="N32"/>
  <c r="N31"/>
  <c r="N30"/>
  <c r="N29"/>
  <c r="N38" i="71"/>
  <c r="N37"/>
  <c r="N36"/>
  <c r="N35"/>
  <c r="N33"/>
  <c r="N32"/>
  <c r="N31"/>
  <c r="N30"/>
  <c r="N29"/>
  <c r="N38" i="70"/>
  <c r="N37"/>
  <c r="N36"/>
  <c r="N35"/>
  <c r="N33"/>
  <c r="N32"/>
  <c r="N31"/>
  <c r="N30"/>
  <c r="N29"/>
  <c r="N38" i="67"/>
  <c r="N37"/>
  <c r="N36"/>
  <c r="N35"/>
  <c r="N33"/>
  <c r="N32"/>
  <c r="N31"/>
  <c r="N30"/>
  <c r="N29"/>
  <c r="N38" i="66"/>
  <c r="N37"/>
  <c r="N36"/>
  <c r="N35"/>
  <c r="N33"/>
  <c r="N32"/>
  <c r="N31"/>
  <c r="N30"/>
  <c r="N29"/>
  <c r="N38" i="65"/>
  <c r="N37"/>
  <c r="N36"/>
  <c r="N35"/>
  <c r="N33"/>
  <c r="N32"/>
  <c r="N31"/>
  <c r="N30"/>
  <c r="N29"/>
  <c r="I23" i="17"/>
  <c r="H23"/>
  <c r="G23"/>
  <c r="I22"/>
  <c r="H22"/>
  <c r="G22"/>
  <c r="I21"/>
  <c r="H21"/>
  <c r="G21"/>
  <c r="I16" i="61"/>
  <c r="I17"/>
  <c r="I18"/>
  <c r="I19"/>
  <c r="I20"/>
  <c r="I21"/>
  <c r="I22"/>
  <c r="O15" i="81" l="1"/>
  <c r="O16" s="1"/>
  <c r="K27" i="22"/>
  <c r="K27" i="20"/>
  <c r="O16" i="67"/>
  <c r="O15" i="85"/>
  <c r="O16" s="1"/>
  <c r="I14" i="84"/>
  <c r="H14"/>
  <c r="J14"/>
  <c r="O16" i="71"/>
  <c r="I14" i="89"/>
  <c r="I14" i="77"/>
  <c r="I14" i="90"/>
  <c r="H14" i="80"/>
  <c r="H14" i="90"/>
  <c r="K14"/>
  <c r="I14" i="71"/>
  <c r="C14" i="21"/>
  <c r="J13" i="1"/>
  <c r="H15"/>
  <c r="H13"/>
  <c r="I13"/>
  <c r="I15"/>
  <c r="J15"/>
  <c r="O15" s="1"/>
  <c r="O16" s="1"/>
  <c r="H16"/>
  <c r="I16"/>
  <c r="J16"/>
  <c r="H17"/>
  <c r="I17"/>
  <c r="J17"/>
  <c r="H18"/>
  <c r="I18"/>
  <c r="J18"/>
  <c r="H19"/>
  <c r="I19"/>
  <c r="J19"/>
  <c r="H20"/>
  <c r="I20"/>
  <c r="J20"/>
  <c r="H21"/>
  <c r="I21"/>
  <c r="J21"/>
  <c r="H22"/>
  <c r="I22"/>
  <c r="J22"/>
  <c r="H23"/>
  <c r="I23"/>
  <c r="J23"/>
  <c r="H24"/>
  <c r="I24"/>
  <c r="J24"/>
  <c r="H25"/>
  <c r="I25"/>
  <c r="J25"/>
  <c r="H26"/>
  <c r="I26"/>
  <c r="J26"/>
  <c r="H27"/>
  <c r="I27"/>
  <c r="J27"/>
  <c r="H28"/>
  <c r="I28"/>
  <c r="J28"/>
  <c r="H29"/>
  <c r="I29"/>
  <c r="J29"/>
  <c r="H30"/>
  <c r="I30"/>
  <c r="J30"/>
  <c r="H31"/>
  <c r="I31"/>
  <c r="J31"/>
  <c r="H32"/>
  <c r="I32"/>
  <c r="J32"/>
  <c r="H33"/>
  <c r="I33"/>
  <c r="J33"/>
  <c r="H34"/>
  <c r="I34"/>
  <c r="J34"/>
  <c r="H35"/>
  <c r="I35"/>
  <c r="J35"/>
  <c r="H36"/>
  <c r="I36"/>
  <c r="J36"/>
  <c r="H37"/>
  <c r="I37"/>
  <c r="J37"/>
  <c r="H38"/>
  <c r="I38"/>
  <c r="J38"/>
  <c r="C14"/>
  <c r="D14"/>
  <c r="E14"/>
  <c r="F14"/>
  <c r="G14"/>
  <c r="H15" i="21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13"/>
  <c r="L29" i="63"/>
  <c r="L28"/>
  <c r="L27"/>
  <c r="L26"/>
  <c r="K28" i="22" l="1"/>
  <c r="K28" i="20"/>
  <c r="I14" i="1"/>
  <c r="H14"/>
  <c r="J14"/>
  <c r="G14" i="54"/>
  <c r="L16" i="62"/>
  <c r="L17"/>
  <c r="D14" i="58"/>
  <c r="E14"/>
  <c r="F14"/>
  <c r="K14" s="1"/>
  <c r="G14"/>
  <c r="C14"/>
  <c r="D14" i="57"/>
  <c r="E14"/>
  <c r="F14"/>
  <c r="K14" s="1"/>
  <c r="G14"/>
  <c r="C14"/>
  <c r="D14" i="56"/>
  <c r="E14"/>
  <c r="F14"/>
  <c r="G14"/>
  <c r="C14"/>
  <c r="C14" i="54"/>
  <c r="D14"/>
  <c r="E14"/>
  <c r="F14"/>
  <c r="K14" s="1"/>
  <c r="D14" i="53"/>
  <c r="E14"/>
  <c r="F14"/>
  <c r="K14" s="1"/>
  <c r="G14"/>
  <c r="C14"/>
  <c r="D14" i="52"/>
  <c r="E14"/>
  <c r="F14"/>
  <c r="K14" s="1"/>
  <c r="G14"/>
  <c r="C14"/>
  <c r="D14" i="51"/>
  <c r="E14"/>
  <c r="F14"/>
  <c r="K14" s="1"/>
  <c r="G14"/>
  <c r="C14"/>
  <c r="D14" i="50"/>
  <c r="E14"/>
  <c r="F14"/>
  <c r="K14" s="1"/>
  <c r="G14"/>
  <c r="C14"/>
  <c r="D14" i="49"/>
  <c r="E14"/>
  <c r="F14"/>
  <c r="K14" s="1"/>
  <c r="G14"/>
  <c r="D14" i="48"/>
  <c r="E14"/>
  <c r="F14"/>
  <c r="K14" s="1"/>
  <c r="G14"/>
  <c r="C14"/>
  <c r="H15"/>
  <c r="I15"/>
  <c r="J15"/>
  <c r="O16" s="1"/>
  <c r="K15"/>
  <c r="G13" i="62"/>
  <c r="G14"/>
  <c r="H14"/>
  <c r="G13" i="17"/>
  <c r="L24" i="62"/>
  <c r="L23"/>
  <c r="L22"/>
  <c r="L20"/>
  <c r="L19"/>
  <c r="L18"/>
  <c r="H13"/>
  <c r="F50" i="61"/>
  <c r="L41"/>
  <c r="L34"/>
  <c r="L33"/>
  <c r="L32"/>
  <c r="L28"/>
  <c r="L27"/>
  <c r="L26"/>
  <c r="L25"/>
  <c r="L24"/>
  <c r="H22"/>
  <c r="H21"/>
  <c r="H20"/>
  <c r="G20"/>
  <c r="H19"/>
  <c r="G19"/>
  <c r="H18"/>
  <c r="G18"/>
  <c r="H17"/>
  <c r="G17"/>
  <c r="H16"/>
  <c r="G16"/>
  <c r="H15"/>
  <c r="G15"/>
  <c r="H14"/>
  <c r="G14"/>
  <c r="K29" i="22" l="1"/>
  <c r="K29" i="20"/>
  <c r="J14" i="53"/>
  <c r="H14"/>
  <c r="I14"/>
  <c r="J14" i="58"/>
  <c r="H14"/>
  <c r="I14"/>
  <c r="J14" i="54"/>
  <c r="H14"/>
  <c r="I14"/>
  <c r="J14" i="48"/>
  <c r="H14"/>
  <c r="I14"/>
  <c r="J14" i="49"/>
  <c r="H14"/>
  <c r="I14"/>
  <c r="J14" i="51"/>
  <c r="H14"/>
  <c r="I14"/>
  <c r="J14" i="50"/>
  <c r="H14"/>
  <c r="I14"/>
  <c r="J14" i="52"/>
  <c r="H14"/>
  <c r="I14"/>
  <c r="O17" i="55"/>
  <c r="J14" i="57"/>
  <c r="H14"/>
  <c r="I14"/>
  <c r="H14" i="17"/>
  <c r="H15"/>
  <c r="H16"/>
  <c r="H17"/>
  <c r="H18"/>
  <c r="H19"/>
  <c r="H20"/>
  <c r="H24"/>
  <c r="H25"/>
  <c r="H26"/>
  <c r="H27"/>
  <c r="H28"/>
  <c r="H29"/>
  <c r="H30"/>
  <c r="H31"/>
  <c r="H13"/>
  <c r="I14"/>
  <c r="I15"/>
  <c r="I16"/>
  <c r="I17"/>
  <c r="I18"/>
  <c r="I19"/>
  <c r="I20"/>
  <c r="I24"/>
  <c r="I25"/>
  <c r="I26"/>
  <c r="I27"/>
  <c r="I28"/>
  <c r="I29"/>
  <c r="I30"/>
  <c r="I31"/>
  <c r="I13"/>
  <c r="N48" i="60"/>
  <c r="N47"/>
  <c r="N46"/>
  <c r="N45"/>
  <c r="N43"/>
  <c r="N42"/>
  <c r="N41"/>
  <c r="N38"/>
  <c r="N35" i="59"/>
  <c r="N34"/>
  <c r="N33"/>
  <c r="N32"/>
  <c r="N30"/>
  <c r="N29"/>
  <c r="N28"/>
  <c r="N27"/>
  <c r="N48" i="58"/>
  <c r="N46"/>
  <c r="N45"/>
  <c r="N44"/>
  <c r="N43"/>
  <c r="N4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7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6"/>
  <c r="N37"/>
  <c r="N36"/>
  <c r="N35"/>
  <c r="N33"/>
  <c r="N32"/>
  <c r="N31"/>
  <c r="N30"/>
  <c r="N29"/>
  <c r="O16"/>
  <c r="K13"/>
  <c r="J13"/>
  <c r="I13"/>
  <c r="H13"/>
  <c r="N38" i="55"/>
  <c r="N37"/>
  <c r="N36"/>
  <c r="N35"/>
  <c r="N33"/>
  <c r="N32"/>
  <c r="N31"/>
  <c r="N30"/>
  <c r="N29"/>
  <c r="O16"/>
  <c r="K13"/>
  <c r="J13"/>
  <c r="I13"/>
  <c r="H13"/>
  <c r="N38" i="54"/>
  <c r="N37"/>
  <c r="N36"/>
  <c r="N35"/>
  <c r="N33"/>
  <c r="N32"/>
  <c r="N31"/>
  <c r="N30"/>
  <c r="N29"/>
  <c r="K27"/>
  <c r="J27"/>
  <c r="H27"/>
  <c r="K26"/>
  <c r="J26"/>
  <c r="I26"/>
  <c r="H26"/>
  <c r="K25"/>
  <c r="J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H20"/>
  <c r="K19"/>
  <c r="J19"/>
  <c r="H19"/>
  <c r="K18"/>
  <c r="J18"/>
  <c r="H18"/>
  <c r="K17"/>
  <c r="J17"/>
  <c r="I17"/>
  <c r="H17"/>
  <c r="K16"/>
  <c r="J16"/>
  <c r="O16" s="1"/>
  <c r="I16"/>
  <c r="H16"/>
  <c r="K15"/>
  <c r="J15"/>
  <c r="I15"/>
  <c r="H15"/>
  <c r="K13"/>
  <c r="J13"/>
  <c r="I13"/>
  <c r="H13"/>
  <c r="N38" i="53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2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1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50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9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6" s="1"/>
  <c r="I15"/>
  <c r="H15"/>
  <c r="K13"/>
  <c r="J13"/>
  <c r="I13"/>
  <c r="H13"/>
  <c r="N38" i="48"/>
  <c r="N37"/>
  <c r="N36"/>
  <c r="N35"/>
  <c r="N33"/>
  <c r="N32"/>
  <c r="N31"/>
  <c r="N30"/>
  <c r="N29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O17" s="1"/>
  <c r="I17"/>
  <c r="H17"/>
  <c r="K16"/>
  <c r="J16"/>
  <c r="I16"/>
  <c r="H16"/>
  <c r="K13"/>
  <c r="J13"/>
  <c r="I13"/>
  <c r="H13"/>
  <c r="N38" i="20"/>
  <c r="K30" i="22" l="1"/>
  <c r="K30" i="20"/>
  <c r="O17" i="49"/>
  <c r="O17" i="51"/>
  <c r="O17" i="53"/>
  <c r="O17" i="58"/>
  <c r="O17" i="50"/>
  <c r="O17" i="52"/>
  <c r="O17" i="54"/>
  <c r="O17" i="57"/>
  <c r="O17" i="56"/>
  <c r="G14" i="17"/>
  <c r="G15"/>
  <c r="G16"/>
  <c r="G17"/>
  <c r="G18"/>
  <c r="G19"/>
  <c r="G20"/>
  <c r="G24"/>
  <c r="G25"/>
  <c r="G26"/>
  <c r="G27"/>
  <c r="G28"/>
  <c r="G29"/>
  <c r="G30"/>
  <c r="G31"/>
  <c r="D14" i="47"/>
  <c r="E14"/>
  <c r="F14"/>
  <c r="K14" s="1"/>
  <c r="G14"/>
  <c r="J14" s="1"/>
  <c r="C14"/>
  <c r="D14" i="46"/>
  <c r="E14"/>
  <c r="F14"/>
  <c r="K14" s="1"/>
  <c r="G14"/>
  <c r="C14"/>
  <c r="D14" i="45"/>
  <c r="E14"/>
  <c r="F14"/>
  <c r="K14" s="1"/>
  <c r="G14"/>
  <c r="J14" s="1"/>
  <c r="C14"/>
  <c r="D14" i="44"/>
  <c r="E14"/>
  <c r="F14"/>
  <c r="K14" s="1"/>
  <c r="G14"/>
  <c r="C14"/>
  <c r="D14" i="43"/>
  <c r="E14"/>
  <c r="F14"/>
  <c r="K14" s="1"/>
  <c r="G14"/>
  <c r="J14" s="1"/>
  <c r="C14"/>
  <c r="D14" i="42"/>
  <c r="E14"/>
  <c r="F14"/>
  <c r="K14" s="1"/>
  <c r="G14"/>
  <c r="C14"/>
  <c r="D14" i="41"/>
  <c r="E14"/>
  <c r="F14"/>
  <c r="K14" s="1"/>
  <c r="G14"/>
  <c r="J14" s="1"/>
  <c r="C14"/>
  <c r="D14" i="40"/>
  <c r="E14"/>
  <c r="F14"/>
  <c r="K14" s="1"/>
  <c r="G14"/>
  <c r="C14"/>
  <c r="D14" i="39"/>
  <c r="E14"/>
  <c r="F14"/>
  <c r="K14" s="1"/>
  <c r="G14"/>
  <c r="J14" s="1"/>
  <c r="C14"/>
  <c r="D14" i="38"/>
  <c r="E14"/>
  <c r="F14"/>
  <c r="K14" s="1"/>
  <c r="G14"/>
  <c r="C14"/>
  <c r="G14" i="37"/>
  <c r="J14" s="1"/>
  <c r="D14"/>
  <c r="E14"/>
  <c r="F14"/>
  <c r="K14" s="1"/>
  <c r="C14"/>
  <c r="K38" i="36"/>
  <c r="K37"/>
  <c r="K36"/>
  <c r="K35"/>
  <c r="K34"/>
  <c r="K33"/>
  <c r="K32"/>
  <c r="K31"/>
  <c r="K30"/>
  <c r="K29"/>
  <c r="K28"/>
  <c r="K27"/>
  <c r="K26"/>
  <c r="K25"/>
  <c r="K24"/>
  <c r="K23"/>
  <c r="K22"/>
  <c r="K21"/>
  <c r="K20"/>
  <c r="K19"/>
  <c r="K18"/>
  <c r="K17"/>
  <c r="K16"/>
  <c r="K15"/>
  <c r="D14"/>
  <c r="E14"/>
  <c r="F14"/>
  <c r="K14" s="1"/>
  <c r="G14"/>
  <c r="C14"/>
  <c r="G14" i="35"/>
  <c r="J14" s="1"/>
  <c r="D14"/>
  <c r="E14"/>
  <c r="F14"/>
  <c r="K14" s="1"/>
  <c r="C14"/>
  <c r="D14" i="21"/>
  <c r="E14"/>
  <c r="F14"/>
  <c r="K14" s="1"/>
  <c r="G14"/>
  <c r="K14" i="1"/>
  <c r="N46" i="4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6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5"/>
  <c r="N44"/>
  <c r="N43"/>
  <c r="N42"/>
  <c r="N41"/>
  <c r="K39"/>
  <c r="J39"/>
  <c r="I39"/>
  <c r="H39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4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5" i="43"/>
  <c r="N44"/>
  <c r="N43"/>
  <c r="N42"/>
  <c r="N41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2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1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40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9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8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7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6"/>
  <c r="N44"/>
  <c r="N43"/>
  <c r="N42"/>
  <c r="N41"/>
  <c r="N40"/>
  <c r="J38"/>
  <c r="I38"/>
  <c r="H38"/>
  <c r="J37"/>
  <c r="I37"/>
  <c r="H37"/>
  <c r="J36"/>
  <c r="I36"/>
  <c r="H36"/>
  <c r="J35"/>
  <c r="I35"/>
  <c r="H35"/>
  <c r="J34"/>
  <c r="I34"/>
  <c r="H34"/>
  <c r="J33"/>
  <c r="I33"/>
  <c r="H33"/>
  <c r="J32"/>
  <c r="I32"/>
  <c r="H32"/>
  <c r="J31"/>
  <c r="I31"/>
  <c r="H31"/>
  <c r="J30"/>
  <c r="I30"/>
  <c r="H30"/>
  <c r="J29"/>
  <c r="I29"/>
  <c r="H29"/>
  <c r="J28"/>
  <c r="I28"/>
  <c r="H28"/>
  <c r="J27"/>
  <c r="I27"/>
  <c r="H27"/>
  <c r="J26"/>
  <c r="I26"/>
  <c r="H26"/>
  <c r="J25"/>
  <c r="I25"/>
  <c r="H25"/>
  <c r="J24"/>
  <c r="I24"/>
  <c r="H24"/>
  <c r="J23"/>
  <c r="I23"/>
  <c r="H23"/>
  <c r="J22"/>
  <c r="I22"/>
  <c r="H22"/>
  <c r="J21"/>
  <c r="I21"/>
  <c r="H21"/>
  <c r="J20"/>
  <c r="I20"/>
  <c r="H20"/>
  <c r="J19"/>
  <c r="I19"/>
  <c r="H19"/>
  <c r="J18"/>
  <c r="I18"/>
  <c r="H18"/>
  <c r="J17"/>
  <c r="I17"/>
  <c r="H17"/>
  <c r="J16"/>
  <c r="I16"/>
  <c r="H16"/>
  <c r="J15"/>
  <c r="O15" s="1"/>
  <c r="I15"/>
  <c r="H15"/>
  <c r="K13"/>
  <c r="J13"/>
  <c r="I13"/>
  <c r="H13"/>
  <c r="N46" i="35"/>
  <c r="N44"/>
  <c r="N43"/>
  <c r="N42"/>
  <c r="N41"/>
  <c r="N40"/>
  <c r="K38"/>
  <c r="J38"/>
  <c r="I38"/>
  <c r="H38"/>
  <c r="K37"/>
  <c r="J37"/>
  <c r="I37"/>
  <c r="H37"/>
  <c r="K36"/>
  <c r="J36"/>
  <c r="I36"/>
  <c r="H36"/>
  <c r="K35"/>
  <c r="J35"/>
  <c r="I35"/>
  <c r="H35"/>
  <c r="K34"/>
  <c r="J34"/>
  <c r="I34"/>
  <c r="H34"/>
  <c r="K33"/>
  <c r="J33"/>
  <c r="I33"/>
  <c r="H33"/>
  <c r="K32"/>
  <c r="J32"/>
  <c r="I32"/>
  <c r="H32"/>
  <c r="K31"/>
  <c r="J31"/>
  <c r="I31"/>
  <c r="H31"/>
  <c r="K30"/>
  <c r="J30"/>
  <c r="I30"/>
  <c r="H30"/>
  <c r="K29"/>
  <c r="J29"/>
  <c r="I29"/>
  <c r="H29"/>
  <c r="K28"/>
  <c r="J28"/>
  <c r="I28"/>
  <c r="H28"/>
  <c r="K27"/>
  <c r="J27"/>
  <c r="I27"/>
  <c r="H27"/>
  <c r="K26"/>
  <c r="J26"/>
  <c r="I26"/>
  <c r="H26"/>
  <c r="K25"/>
  <c r="J25"/>
  <c r="I25"/>
  <c r="H25"/>
  <c r="K24"/>
  <c r="J24"/>
  <c r="I24"/>
  <c r="H24"/>
  <c r="K23"/>
  <c r="J23"/>
  <c r="I23"/>
  <c r="H23"/>
  <c r="K22"/>
  <c r="J22"/>
  <c r="I22"/>
  <c r="H22"/>
  <c r="K21"/>
  <c r="J21"/>
  <c r="I21"/>
  <c r="H21"/>
  <c r="K20"/>
  <c r="J20"/>
  <c r="I20"/>
  <c r="H20"/>
  <c r="K19"/>
  <c r="J19"/>
  <c r="I19"/>
  <c r="H19"/>
  <c r="K18"/>
  <c r="J18"/>
  <c r="I18"/>
  <c r="H18"/>
  <c r="K17"/>
  <c r="J17"/>
  <c r="I17"/>
  <c r="H17"/>
  <c r="K16"/>
  <c r="J16"/>
  <c r="I16"/>
  <c r="H16"/>
  <c r="K15"/>
  <c r="J15"/>
  <c r="O15" s="1"/>
  <c r="I15"/>
  <c r="H15"/>
  <c r="K13"/>
  <c r="J13"/>
  <c r="I13"/>
  <c r="H13"/>
  <c r="N46" i="33"/>
  <c r="N45"/>
  <c r="N44"/>
  <c r="N43"/>
  <c r="N41"/>
  <c r="N40"/>
  <c r="N39"/>
  <c r="N38"/>
  <c r="N46" i="32"/>
  <c r="N45"/>
  <c r="N44"/>
  <c r="N43"/>
  <c r="N41"/>
  <c r="N40"/>
  <c r="N39"/>
  <c r="N38"/>
  <c r="N46" i="31"/>
  <c r="N45"/>
  <c r="N44"/>
  <c r="N43"/>
  <c r="N41"/>
  <c r="N40"/>
  <c r="N39"/>
  <c r="N38"/>
  <c r="N46" i="30"/>
  <c r="N45"/>
  <c r="N44"/>
  <c r="N43"/>
  <c r="N41"/>
  <c r="N40"/>
  <c r="N39"/>
  <c r="N38"/>
  <c r="N46" i="29"/>
  <c r="N45"/>
  <c r="N44"/>
  <c r="N43"/>
  <c r="N41"/>
  <c r="N40"/>
  <c r="N39"/>
  <c r="N38"/>
  <c r="N46" i="28"/>
  <c r="N45"/>
  <c r="N44"/>
  <c r="N43"/>
  <c r="N41"/>
  <c r="N40"/>
  <c r="N39"/>
  <c r="N38"/>
  <c r="N46" i="27"/>
  <c r="N45"/>
  <c r="N44"/>
  <c r="N43"/>
  <c r="N41"/>
  <c r="N40"/>
  <c r="N39"/>
  <c r="N38"/>
  <c r="N37"/>
  <c r="N46" i="26"/>
  <c r="N45"/>
  <c r="N44"/>
  <c r="N43"/>
  <c r="N41"/>
  <c r="N40"/>
  <c r="N39"/>
  <c r="N38"/>
  <c r="N46" i="25"/>
  <c r="N45"/>
  <c r="N44"/>
  <c r="N43"/>
  <c r="N41"/>
  <c r="N40"/>
  <c r="N39"/>
  <c r="N38"/>
  <c r="N46" i="24"/>
  <c r="N45"/>
  <c r="N44"/>
  <c r="N43"/>
  <c r="N41"/>
  <c r="N40"/>
  <c r="N39"/>
  <c r="N38"/>
  <c r="N46" i="23"/>
  <c r="N45"/>
  <c r="N44"/>
  <c r="N43"/>
  <c r="N41"/>
  <c r="N40"/>
  <c r="N39"/>
  <c r="N38"/>
  <c r="N46" i="22"/>
  <c r="N45"/>
  <c r="N44"/>
  <c r="N43"/>
  <c r="N41"/>
  <c r="N40"/>
  <c r="N39"/>
  <c r="N38"/>
  <c r="N46" i="21"/>
  <c r="N44"/>
  <c r="N43"/>
  <c r="N42"/>
  <c r="N41"/>
  <c r="N40"/>
  <c r="K38"/>
  <c r="J38"/>
  <c r="I38"/>
  <c r="K37"/>
  <c r="J37"/>
  <c r="I37"/>
  <c r="K36"/>
  <c r="J36"/>
  <c r="I36"/>
  <c r="K35"/>
  <c r="J35"/>
  <c r="I35"/>
  <c r="K34"/>
  <c r="J34"/>
  <c r="I34"/>
  <c r="K33"/>
  <c r="J33"/>
  <c r="I33"/>
  <c r="K32"/>
  <c r="J32"/>
  <c r="I32"/>
  <c r="K31"/>
  <c r="J31"/>
  <c r="I31"/>
  <c r="K30"/>
  <c r="J30"/>
  <c r="I30"/>
  <c r="K29"/>
  <c r="J29"/>
  <c r="I29"/>
  <c r="K28"/>
  <c r="J28"/>
  <c r="I28"/>
  <c r="K27"/>
  <c r="J27"/>
  <c r="I27"/>
  <c r="K26"/>
  <c r="J26"/>
  <c r="I26"/>
  <c r="K25"/>
  <c r="J25"/>
  <c r="I25"/>
  <c r="K24"/>
  <c r="J24"/>
  <c r="I24"/>
  <c r="K23"/>
  <c r="J23"/>
  <c r="I23"/>
  <c r="K22"/>
  <c r="J22"/>
  <c r="I22"/>
  <c r="K21"/>
  <c r="J21"/>
  <c r="I21"/>
  <c r="K20"/>
  <c r="J20"/>
  <c r="I20"/>
  <c r="K19"/>
  <c r="J19"/>
  <c r="I19"/>
  <c r="K18"/>
  <c r="J18"/>
  <c r="I18"/>
  <c r="K17"/>
  <c r="J17"/>
  <c r="I17"/>
  <c r="K16"/>
  <c r="J16"/>
  <c r="I16"/>
  <c r="K15"/>
  <c r="J15"/>
  <c r="O15" s="1"/>
  <c r="I15"/>
  <c r="K13"/>
  <c r="J13"/>
  <c r="I13"/>
  <c r="N46" i="20"/>
  <c r="N45"/>
  <c r="N44"/>
  <c r="N43"/>
  <c r="N41"/>
  <c r="N40"/>
  <c r="N39"/>
  <c r="F50" i="17"/>
  <c r="N46" i="19"/>
  <c r="N45"/>
  <c r="N44"/>
  <c r="N43"/>
  <c r="N41"/>
  <c r="N40"/>
  <c r="N39"/>
  <c r="N38"/>
  <c r="N37"/>
  <c r="L28" i="18"/>
  <c r="L42" i="17"/>
  <c r="L41"/>
  <c r="L40"/>
  <c r="L39"/>
  <c r="L37"/>
  <c r="L36"/>
  <c r="L35"/>
  <c r="L34"/>
  <c r="L33"/>
  <c r="K15" i="1"/>
  <c r="K37"/>
  <c r="K16"/>
  <c r="K17"/>
  <c r="K18"/>
  <c r="K19"/>
  <c r="K20"/>
  <c r="K21"/>
  <c r="K22"/>
  <c r="K23"/>
  <c r="K24"/>
  <c r="K25"/>
  <c r="K26"/>
  <c r="K27"/>
  <c r="K28"/>
  <c r="K29"/>
  <c r="K30"/>
  <c r="K31"/>
  <c r="K32"/>
  <c r="K33"/>
  <c r="K34"/>
  <c r="K35"/>
  <c r="K36"/>
  <c r="K38"/>
  <c r="K13"/>
  <c r="N46"/>
  <c r="N44"/>
  <c r="N43"/>
  <c r="N42"/>
  <c r="N41"/>
  <c r="N40"/>
  <c r="K31" i="22" l="1"/>
  <c r="K31" i="20"/>
  <c r="O16" i="36"/>
  <c r="I14" i="38"/>
  <c r="I14" i="40"/>
  <c r="I14" i="42"/>
  <c r="I14" i="44"/>
  <c r="I14" i="21"/>
  <c r="I14" i="46"/>
  <c r="O16" i="21"/>
  <c r="O16" i="35"/>
  <c r="O16" i="37"/>
  <c r="O16" i="39"/>
  <c r="O16" i="41"/>
  <c r="O16" i="43"/>
  <c r="O16" i="45"/>
  <c r="O16" i="47"/>
  <c r="O16" i="38"/>
  <c r="O16" i="40"/>
  <c r="O16" i="42"/>
  <c r="O16" i="44"/>
  <c r="O16" i="46"/>
  <c r="I14" i="36"/>
  <c r="H14" i="21"/>
  <c r="J14"/>
  <c r="I14" i="35"/>
  <c r="H14" i="36"/>
  <c r="J14"/>
  <c r="I14" i="37"/>
  <c r="H14" i="38"/>
  <c r="J14"/>
  <c r="I14" i="39"/>
  <c r="H14" i="40"/>
  <c r="J14"/>
  <c r="I14" i="41"/>
  <c r="H14" i="42"/>
  <c r="J14"/>
  <c r="I14" i="43"/>
  <c r="H14" i="44"/>
  <c r="J14"/>
  <c r="I14" i="45"/>
  <c r="H14" i="46"/>
  <c r="J14"/>
  <c r="I14" i="47"/>
  <c r="H14" i="35"/>
  <c r="H14" i="37"/>
  <c r="H14" i="39"/>
  <c r="H14" i="41"/>
  <c r="H14" i="43"/>
  <c r="H14" i="45"/>
  <c r="H14" i="47"/>
  <c r="K32" i="22" l="1"/>
  <c r="K32" i="20"/>
  <c r="C14" i="49"/>
  <c r="K33" i="22" l="1"/>
  <c r="K33" i="20"/>
  <c r="K34" i="22" l="1"/>
  <c r="K34" i="20"/>
  <c r="K35" i="22" l="1"/>
  <c r="K35" i="20"/>
  <c r="K37" i="22" l="1"/>
  <c r="K36"/>
  <c r="K37" i="20"/>
  <c r="K36"/>
</calcChain>
</file>

<file path=xl/sharedStrings.xml><?xml version="1.0" encoding="utf-8"?>
<sst xmlns="http://schemas.openxmlformats.org/spreadsheetml/2006/main" count="1227" uniqueCount="195">
  <si>
    <t>Índice de cuadros y gráficas</t>
  </si>
  <si>
    <t>% Cambio   '10/'09</t>
  </si>
  <si>
    <t>Año</t>
  </si>
  <si>
    <t>Armenia</t>
  </si>
  <si>
    <t>Bogotá</t>
  </si>
  <si>
    <t>Cartagena</t>
  </si>
  <si>
    <t>Florencia</t>
  </si>
  <si>
    <t>Ibagué</t>
  </si>
  <si>
    <t>Montería</t>
  </si>
  <si>
    <t>Neiva</t>
  </si>
  <si>
    <t>Pasto</t>
  </si>
  <si>
    <t>Popayán</t>
  </si>
  <si>
    <t>Quibdó</t>
  </si>
  <si>
    <t>San Andres</t>
  </si>
  <si>
    <t>Sincelejo</t>
  </si>
  <si>
    <t>Sta Marta</t>
  </si>
  <si>
    <t>Tunja</t>
  </si>
  <si>
    <t>Valledupar</t>
  </si>
  <si>
    <t>Villavicencio</t>
  </si>
  <si>
    <t>Bucaramanga</t>
  </si>
  <si>
    <t>Cúcuta</t>
  </si>
  <si>
    <t>Manizales</t>
  </si>
  <si>
    <t>Pereira</t>
  </si>
  <si>
    <t>Cali</t>
  </si>
  <si>
    <t>Barranquilla</t>
  </si>
  <si>
    <t>% del total '10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</si>
  <si>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</si>
  <si>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</si>
  <si>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</si>
  <si>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</si>
  <si>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</si>
  <si>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</si>
  <si>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</si>
  <si>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</si>
  <si>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</si>
  <si>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</si>
  <si>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</si>
  <si>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</si>
  <si>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</si>
  <si>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</si>
  <si>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</si>
  <si>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</si>
  <si>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</si>
  <si>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</si>
  <si>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</si>
  <si>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</si>
  <si>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</si>
  <si>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</si>
  <si>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</si>
  <si>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</si>
  <si>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</si>
  <si>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</si>
  <si>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</si>
  <si>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</si>
  <si>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</si>
  <si>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</si>
  <si>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</si>
  <si>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</si>
  <si>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</si>
  <si>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</si>
  <si>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</si>
  <si>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</si>
  <si>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</si>
  <si>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</si>
  <si>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</si>
  <si>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</si>
  <si>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</si>
  <si>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</si>
  <si>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</si>
  <si>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</si>
  <si>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</si>
  <si>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</si>
  <si>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</si>
  <si>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</si>
  <si>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</si>
  <si>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</si>
  <si>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</si>
  <si>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</si>
  <si>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</si>
  <si>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</si>
  <si>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</si>
  <si>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</si>
  <si>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</si>
  <si>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</si>
  <si>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</si>
  <si>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</si>
  <si>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</si>
  <si>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</si>
  <si>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</si>
  <si>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</si>
  <si>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</si>
  <si>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</si>
  <si>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</si>
  <si>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</si>
  <si>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</si>
  <si>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</si>
  <si>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</si>
  <si>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</si>
  <si>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</si>
  <si>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</si>
  <si>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</si>
  <si>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</si>
  <si>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</si>
  <si>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</si>
  <si>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</si>
  <si>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</si>
  <si>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</si>
  <si>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</si>
  <si>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</si>
  <si>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</si>
  <si>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</si>
  <si>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</si>
  <si>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</si>
  <si>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</si>
  <si>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</si>
  <si>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</si>
  <si>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</si>
  <si>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</si>
  <si>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</si>
  <si>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</si>
  <si>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</si>
  <si>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</si>
  <si>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</si>
  <si>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</si>
  <si>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</si>
  <si>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</si>
  <si>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</si>
  <si>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</si>
  <si>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</si>
  <si>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</si>
  <si>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</si>
  <si>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</si>
  <si>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Posición 2011</t>
  </si>
  <si>
    <t>% del total '11</t>
  </si>
  <si>
    <t>Cambio '11/'10</t>
  </si>
  <si>
    <t>% Cambio   '11/'10</t>
  </si>
  <si>
    <t>Riohacha</t>
  </si>
  <si>
    <t>Segundo trimestre 2011 Venezuela y Argentina, 2010 para China.</t>
  </si>
  <si>
    <t>Fuente: Departamento Administrativo Nacional de Estadística, Gran Encuesta Integrada de Hogares (GEIH) octubre 2011.</t>
  </si>
  <si>
    <t>Fuente: The Economist. Edición impresa 27 de octubre de 2011.</t>
  </si>
  <si>
    <t>Fuente: Departamento Administrativo Nacional de Estadística, GEIH octubre 2011.</t>
  </si>
  <si>
    <t>Fuente: Departamento Administrativo Nacional de Estadística, GEIH octubre 2011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</si>
  <si>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julio-septiembre</t>
    </r>
    <r>
      <rPr>
        <b/>
        <sz val="12"/>
        <rFont val="Calibri"/>
        <family val="2"/>
        <scheme val="minor"/>
      </rPr>
      <t xml:space="preserve"> de 2011, porcentaje %</t>
    </r>
  </si>
  <si>
    <t>Contexto internacional: Tasa de desempleo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</si>
  <si>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julio-septiembre de 2011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</si>
  <si>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julio-septiembre</t>
    </r>
    <r>
      <rPr>
        <b/>
        <sz val="12"/>
        <rFont val="Calibri"/>
        <family val="2"/>
        <scheme val="minor"/>
      </rPr>
      <t xml:space="preserve"> de 2011,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</si>
  <si>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julio-septiembre</t>
    </r>
    <r>
      <rPr>
        <b/>
        <sz val="12"/>
        <rFont val="Calibri"/>
        <family val="2"/>
        <scheme val="minor"/>
      </rPr>
      <t xml:space="preserve"> de 2011, miles de personas </t>
    </r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</si>
  <si>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</si>
  <si>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</si>
  <si>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</si>
  <si>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</si>
  <si>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</si>
  <si>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</si>
  <si>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julio-septiembre</t>
    </r>
    <r>
      <rPr>
        <b/>
        <sz val="12"/>
        <rFont val="Calibri"/>
        <family val="2"/>
        <scheme val="minor"/>
      </rPr>
      <t xml:space="preserve"> de 2011, miles de personas </t>
    </r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</si>
  <si>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</si>
  <si>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</si>
  <si>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</si>
  <si>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</si>
  <si>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</si>
  <si>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</si>
  <si>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</si>
  <si>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</si>
  <si>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</si>
  <si>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</si>
  <si>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</si>
  <si>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</si>
  <si>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</si>
  <si>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</si>
  <si>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</si>
  <si>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</si>
  <si>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</si>
  <si>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</si>
  <si>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</si>
  <si>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</si>
  <si>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</si>
  <si>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</si>
  <si>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</si>
  <si>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</si>
  <si>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</si>
  <si>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</si>
  <si>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</si>
  <si>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</si>
  <si>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</si>
  <si>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</si>
  <si>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</si>
  <si>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</si>
  <si>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</si>
  <si>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</si>
  <si>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</si>
  <si>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</si>
  <si>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</si>
  <si>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</si>
  <si>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</si>
  <si>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</si>
  <si>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Datos Para Agosto Euro Zona, Japón, Colombia, Brasil, Chile y Perú. Para Septiembre 2011  EEUU, México y Canadá.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</si>
</sst>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indexed="64"/>
      </bottom>
      <diagonal/>
    </border>
  </borders>
  <cellStyleXfs count="31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</cellStyleXfs>
  <cellXfs count="17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12" fillId="2" borderId="0" xfId="1" applyNumberFormat="1" applyFont="1" applyFill="1" applyBorder="1" applyAlignment="1">
      <alignment horizontal="center"/>
    </xf>
    <xf numFmtId="164" fontId="2" fillId="2" borderId="0" xfId="1" applyNumberFormat="1" applyFont="1" applyFill="1" applyBorder="1" applyAlignment="1">
      <alignment horizontal="center"/>
    </xf>
    <xf numFmtId="164" fontId="12" fillId="2" borderId="4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164" fontId="11" fillId="2" borderId="0" xfId="1" applyNumberFormat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2" fillId="2" borderId="13" xfId="1" applyFont="1" applyFill="1" applyBorder="1" applyAlignment="1">
      <alignment horizontal="center"/>
    </xf>
    <xf numFmtId="0" fontId="12" fillId="2" borderId="13" xfId="1" applyFont="1" applyFill="1" applyBorder="1"/>
    <xf numFmtId="0" fontId="11" fillId="2" borderId="14" xfId="1" applyFont="1" applyFill="1" applyBorder="1"/>
    <xf numFmtId="0" fontId="11" fillId="2" borderId="15" xfId="1" applyFont="1" applyFill="1" applyBorder="1"/>
    <xf numFmtId="164" fontId="12" fillId="2" borderId="13" xfId="1" applyNumberFormat="1" applyFont="1" applyFill="1" applyBorder="1" applyAlignment="1">
      <alignment horizontal="center"/>
    </xf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6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164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4" xfId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5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7" xfId="2" applyNumberFormat="1" applyFont="1" applyFill="1" applyBorder="1"/>
    <xf numFmtId="164" fontId="11" fillId="2" borderId="17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164" fontId="11" fillId="2" borderId="6" xfId="1" applyNumberFormat="1" applyFont="1" applyFill="1" applyBorder="1"/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tyles" Target="style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theme" Target="theme/theme1.xml"/><Relationship Id="rId8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3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46"/>
          <c:w val="0.82021562265350034"/>
          <c:h val="0.54467662231878777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63.836554560081503</c:v>
                </c:pt>
                <c:pt idx="1">
                  <c:v>66.22066267449496</c:v>
                </c:pt>
                <c:pt idx="2">
                  <c:v>66.540865179514824</c:v>
                </c:pt>
                <c:pt idx="3">
                  <c:v>68.800970514375308</c:v>
                </c:pt>
                <c:pt idx="4">
                  <c:v>71.512937465242572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57.164274105949652</c:v>
                </c:pt>
                <c:pt idx="1">
                  <c:v>59.556393654770254</c:v>
                </c:pt>
                <c:pt idx="2">
                  <c:v>59.02049838613366</c:v>
                </c:pt>
                <c:pt idx="3">
                  <c:v>61.732245287235209</c:v>
                </c:pt>
                <c:pt idx="4">
                  <c:v>65.604590127619858</c:v>
                </c:pt>
              </c:numCache>
            </c:numRef>
          </c:val>
        </c:ser>
        <c:marker val="1"/>
        <c:axId val="74291840"/>
        <c:axId val="74297728"/>
      </c:lineChart>
      <c:catAx>
        <c:axId val="74291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97728"/>
        <c:crosses val="autoZero"/>
        <c:auto val="1"/>
        <c:lblAlgn val="ctr"/>
        <c:lblOffset val="100"/>
      </c:catAx>
      <c:valAx>
        <c:axId val="74297728"/>
        <c:scaling>
          <c:orientation val="minMax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291840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768E-2"/>
          <c:y val="0.88693467893978062"/>
          <c:w val="0.83447785562237864"/>
          <c:h val="8.489630697571443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342724285448571"/>
          <c:y val="0.18111530072825421"/>
          <c:w val="0.84149296298592557"/>
          <c:h val="0.54411592917082552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10.452140558958096</c:v>
                </c:pt>
                <c:pt idx="1">
                  <c:v>10.063730489201905</c:v>
                </c:pt>
                <c:pt idx="2">
                  <c:v>11.301877084243815</c:v>
                </c:pt>
                <c:pt idx="3">
                  <c:v>10.274173169843575</c:v>
                </c:pt>
                <c:pt idx="4">
                  <c:v>8.2619356356498574</c:v>
                </c:pt>
              </c:numCache>
            </c:numRef>
          </c:val>
        </c:ser>
        <c:marker val="1"/>
        <c:axId val="74326016"/>
        <c:axId val="74327552"/>
      </c:lineChart>
      <c:catAx>
        <c:axId val="743260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27552"/>
        <c:crosses val="autoZero"/>
        <c:auto val="1"/>
        <c:lblAlgn val="ctr"/>
        <c:lblOffset val="100"/>
      </c:catAx>
      <c:valAx>
        <c:axId val="7432755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26016"/>
        <c:crosses val="autoZero"/>
        <c:crossBetween val="between"/>
        <c:majorUnit val="0.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35"/>
          <c:y val="2.8095654709827992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1736876640419949"/>
          <c:w val="0.90275170481134137"/>
          <c:h val="0.68238487234551382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78.119310565295095</c:v>
                </c:pt>
                <c:pt idx="1">
                  <c:v>78.509245505141621</c:v>
                </c:pt>
                <c:pt idx="2">
                  <c:v>78.981568112626945</c:v>
                </c:pt>
                <c:pt idx="3">
                  <c:v>79.40500548106651</c:v>
                </c:pt>
                <c:pt idx="4">
                  <c:v>79.798743602759544</c:v>
                </c:pt>
                <c:pt idx="5">
                  <c:v>80.162678399896521</c:v>
                </c:pt>
                <c:pt idx="6">
                  <c:v>80.49159831628954</c:v>
                </c:pt>
                <c:pt idx="7">
                  <c:v>80.79773021242751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76.249130621901926</c:v>
                </c:pt>
                <c:pt idx="1">
                  <c:v>76.664308280641578</c:v>
                </c:pt>
                <c:pt idx="2">
                  <c:v>77.063131741015354</c:v>
                </c:pt>
                <c:pt idx="3">
                  <c:v>77.465409367685055</c:v>
                </c:pt>
                <c:pt idx="4">
                  <c:v>77.857527680015835</c:v>
                </c:pt>
                <c:pt idx="5">
                  <c:v>78.231877424457466</c:v>
                </c:pt>
                <c:pt idx="6">
                  <c:v>78.550009736254538</c:v>
                </c:pt>
                <c:pt idx="7">
                  <c:v>78.827545048956694</c:v>
                </c:pt>
              </c:numCache>
            </c:numRef>
          </c:val>
        </c:ser>
        <c:marker val="1"/>
        <c:axId val="74332800"/>
        <c:axId val="74363264"/>
      </c:lineChart>
      <c:catAx>
        <c:axId val="7433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63264"/>
        <c:crosses val="autoZero"/>
        <c:auto val="1"/>
        <c:lblAlgn val="ctr"/>
        <c:lblOffset val="100"/>
      </c:catAx>
      <c:valAx>
        <c:axId val="74363264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4332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13670245764734212"/>
          <c:w val="0.17144393666028043"/>
          <c:h val="0.24428835284478495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7373946677718313"/>
          <c:w val="0.90275170481134137"/>
          <c:h val="0.62367124600404522"/>
        </c:manualLayout>
      </c:layout>
      <c:lineChart>
        <c:grouping val="standard"/>
        <c:ser>
          <c:idx val="0"/>
          <c:order val="0"/>
          <c:tx>
            <c:strRef>
              <c:f>'Tasa global de participación'!$B$14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participación'!$C$14:$J$14</c:f>
              <c:numCache>
                <c:formatCode>#,##0.0</c:formatCode>
                <c:ptCount val="8"/>
                <c:pt idx="0">
                  <c:v>65.994430559826156</c:v>
                </c:pt>
                <c:pt idx="1">
                  <c:v>66.483175035269355</c:v>
                </c:pt>
                <c:pt idx="2">
                  <c:v>64.684072585817148</c:v>
                </c:pt>
                <c:pt idx="3">
                  <c:v>63.836554560081503</c:v>
                </c:pt>
                <c:pt idx="4">
                  <c:v>66.22066267449496</c:v>
                </c:pt>
                <c:pt idx="5">
                  <c:v>66.540865179514824</c:v>
                </c:pt>
                <c:pt idx="6">
                  <c:v>68.800970514375308</c:v>
                </c:pt>
                <c:pt idx="7">
                  <c:v>71.512937465242572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60.942491612351681</c:v>
                </c:pt>
                <c:pt idx="1">
                  <c:v>60.660259720577805</c:v>
                </c:pt>
                <c:pt idx="2">
                  <c:v>58.682049041262843</c:v>
                </c:pt>
                <c:pt idx="3">
                  <c:v>57.871107196659821</c:v>
                </c:pt>
                <c:pt idx="4">
                  <c:v>58.406538636784653</c:v>
                </c:pt>
                <c:pt idx="5">
                  <c:v>60.929863222544341</c:v>
                </c:pt>
                <c:pt idx="6">
                  <c:v>62.801666216685156</c:v>
                </c:pt>
                <c:pt idx="7">
                  <c:v>63.320368773763683</c:v>
                </c:pt>
              </c:numCache>
            </c:numRef>
          </c:val>
        </c:ser>
        <c:marker val="1"/>
        <c:axId val="78773632"/>
        <c:axId val="79012992"/>
      </c:lineChart>
      <c:catAx>
        <c:axId val="787736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12992"/>
        <c:crosses val="autoZero"/>
        <c:auto val="1"/>
        <c:lblAlgn val="ctr"/>
        <c:lblOffset val="100"/>
      </c:catAx>
      <c:valAx>
        <c:axId val="7901299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7736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671"/>
          <c:y val="0.19438979675279291"/>
          <c:w val="0.1714439366602804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8679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27224859109295"/>
          <c:w val="0.90275170481134137"/>
          <c:h val="0.66762575661251999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56.677303406196998</c:v>
                </c:pt>
                <c:pt idx="1">
                  <c:v>57.9499013948775</c:v>
                </c:pt>
                <c:pt idx="2">
                  <c:v>57.242150370091281</c:v>
                </c:pt>
                <c:pt idx="3">
                  <c:v>57.164274105949652</c:v>
                </c:pt>
                <c:pt idx="4">
                  <c:v>59.556393654770254</c:v>
                </c:pt>
                <c:pt idx="5">
                  <c:v>59.02049838613366</c:v>
                </c:pt>
                <c:pt idx="6">
                  <c:v>61.732245287235209</c:v>
                </c:pt>
                <c:pt idx="7">
                  <c:v>65.604590127619858</c:v>
                </c:pt>
              </c:numCache>
            </c:numRef>
          </c:val>
        </c:ser>
        <c:ser>
          <c:idx val="1"/>
          <c:order val="1"/>
          <c:tx>
            <c:strRef>
              <c:f>'Tasa de ocupación'!$B$22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ocupación'!$C$22:$J$22</c:f>
              <c:numCache>
                <c:formatCode>#,##0.0</c:formatCode>
                <c:ptCount val="8"/>
                <c:pt idx="0">
                  <c:v>53.114039276673708</c:v>
                </c:pt>
                <c:pt idx="1">
                  <c:v>53.59748198974598</c:v>
                </c:pt>
                <c:pt idx="2">
                  <c:v>51.23438794373358</c:v>
                </c:pt>
                <c:pt idx="3">
                  <c:v>51.562656102506253</c:v>
                </c:pt>
                <c:pt idx="4">
                  <c:v>51.738834495942434</c:v>
                </c:pt>
                <c:pt idx="5">
                  <c:v>53.50735190554775</c:v>
                </c:pt>
                <c:pt idx="6">
                  <c:v>55.606841915368534</c:v>
                </c:pt>
                <c:pt idx="7">
                  <c:v>56.703657820729383</c:v>
                </c:pt>
              </c:numCache>
            </c:numRef>
          </c:val>
        </c:ser>
        <c:marker val="1"/>
        <c:axId val="79125504"/>
        <c:axId val="79139584"/>
      </c:lineChart>
      <c:catAx>
        <c:axId val="7912550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39584"/>
        <c:crosses val="autoZero"/>
        <c:auto val="1"/>
        <c:lblAlgn val="ctr"/>
        <c:lblOffset val="100"/>
      </c:catAx>
      <c:valAx>
        <c:axId val="79139584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1255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368E-2"/>
          <c:y val="0.19145628069411399"/>
          <c:w val="0.1714439366602805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481"/>
          <c:y val="5.822416302765648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673838951137257"/>
          <c:w val="0.90275170481134137"/>
          <c:h val="0.61254353266817596"/>
        </c:manualLayout>
      </c:layout>
      <c:lineChart>
        <c:grouping val="standard"/>
        <c:ser>
          <c:idx val="0"/>
          <c:order val="0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14.118050681841824</c:v>
                </c:pt>
                <c:pt idx="1">
                  <c:v>12.835228501759055</c:v>
                </c:pt>
                <c:pt idx="2">
                  <c:v>11.505039799065891</c:v>
                </c:pt>
                <c:pt idx="3">
                  <c:v>10.452140558958096</c:v>
                </c:pt>
                <c:pt idx="4">
                  <c:v>10.063730489201905</c:v>
                </c:pt>
                <c:pt idx="5">
                  <c:v>11.301877084243815</c:v>
                </c:pt>
                <c:pt idx="6">
                  <c:v>10.274173169843575</c:v>
                </c:pt>
                <c:pt idx="7">
                  <c:v>8.2619356356498574</c:v>
                </c:pt>
              </c:numCache>
            </c:numRef>
          </c:val>
        </c:ser>
        <c:ser>
          <c:idx val="1"/>
          <c:order val="1"/>
          <c:tx>
            <c:strRef>
              <c:f>'Tasa de desempleo'!$B$29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desempleo'!$C$29:$J$29</c:f>
              <c:numCache>
                <c:formatCode>#,##0.0</c:formatCode>
                <c:ptCount val="8"/>
                <c:pt idx="0">
                  <c:v>12.845642257764217</c:v>
                </c:pt>
                <c:pt idx="1">
                  <c:v>11.643169221368309</c:v>
                </c:pt>
                <c:pt idx="2">
                  <c:v>12.691550896777237</c:v>
                </c:pt>
                <c:pt idx="3">
                  <c:v>10.900866436199534</c:v>
                </c:pt>
                <c:pt idx="4">
                  <c:v>11.416021744761364</c:v>
                </c:pt>
                <c:pt idx="5">
                  <c:v>12.182056467760962</c:v>
                </c:pt>
                <c:pt idx="6">
                  <c:v>11.456422631355444</c:v>
                </c:pt>
                <c:pt idx="7">
                  <c:v>10.449572940699897</c:v>
                </c:pt>
              </c:numCache>
            </c:numRef>
          </c:val>
        </c:ser>
        <c:marker val="1"/>
        <c:axId val="79096832"/>
        <c:axId val="79098624"/>
      </c:lineChart>
      <c:catAx>
        <c:axId val="79096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98624"/>
        <c:crosses val="autoZero"/>
        <c:auto val="1"/>
        <c:lblAlgn val="ctr"/>
        <c:lblOffset val="100"/>
      </c:catAx>
      <c:valAx>
        <c:axId val="790986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096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0639682108312611"/>
          <c:w val="0.1714439366602806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684"/>
          <c:y val="1.5065913370998116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4628009960293636"/>
          <c:w val="0.90275170481134137"/>
          <c:h val="0.63639760414563562"/>
        </c:manualLayout>
      </c:layout>
      <c:lineChart>
        <c:grouping val="standard"/>
        <c:ser>
          <c:idx val="0"/>
          <c:order val="0"/>
          <c:tx>
            <c:strRef>
              <c:f>'Tasa de desempleo abierto'!$B$36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abierto'!$C$36:$J$36</c:f>
              <c:numCache>
                <c:formatCode>#,##0.0</c:formatCode>
                <c:ptCount val="8"/>
                <c:pt idx="0">
                  <c:v>12.788194758931379</c:v>
                </c:pt>
                <c:pt idx="1">
                  <c:v>11.846872981437349</c:v>
                </c:pt>
                <c:pt idx="2">
                  <c:v>10.431642573957998</c:v>
                </c:pt>
                <c:pt idx="3">
                  <c:v>9.847959635552499</c:v>
                </c:pt>
                <c:pt idx="4">
                  <c:v>9.4905344423425646</c:v>
                </c:pt>
                <c:pt idx="5">
                  <c:v>10.82180509239026</c:v>
                </c:pt>
                <c:pt idx="6">
                  <c:v>9.5890080507657895</c:v>
                </c:pt>
                <c:pt idx="7">
                  <c:v>7.5548731411467926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abierto'!$C$30:$J$30</c:f>
              <c:numCache>
                <c:formatCode>#,##0.0</c:formatCode>
                <c:ptCount val="8"/>
                <c:pt idx="0">
                  <c:v>11.746678758218309</c:v>
                </c:pt>
                <c:pt idx="1">
                  <c:v>10.812335787942837</c:v>
                </c:pt>
                <c:pt idx="2">
                  <c:v>11.317918392802895</c:v>
                </c:pt>
                <c:pt idx="3">
                  <c:v>9.8413962740683285</c:v>
                </c:pt>
                <c:pt idx="4">
                  <c:v>10.503313088348582</c:v>
                </c:pt>
                <c:pt idx="5">
                  <c:v>11.288840476860116</c:v>
                </c:pt>
                <c:pt idx="6">
                  <c:v>10.49704725468305</c:v>
                </c:pt>
                <c:pt idx="7">
                  <c:v>9.5980406588627432</c:v>
                </c:pt>
              </c:numCache>
            </c:numRef>
          </c:val>
        </c:ser>
        <c:marker val="1"/>
        <c:axId val="79322112"/>
        <c:axId val="79360768"/>
      </c:lineChart>
      <c:catAx>
        <c:axId val="79322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60768"/>
        <c:crosses val="autoZero"/>
        <c:auto val="1"/>
        <c:lblAlgn val="ctr"/>
        <c:lblOffset val="100"/>
      </c:catAx>
      <c:valAx>
        <c:axId val="7936076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322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7453853103554604"/>
          <c:y val="0.54447271014200149"/>
          <c:w val="0.17144393666028077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635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532"/>
          <c:w val="0.89632129979523256"/>
          <c:h val="0.63506077124974769"/>
        </c:manualLayout>
      </c:layout>
      <c:lineChart>
        <c:grouping val="standard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oculto'!$C$25:$J$25</c:f>
              <c:numCache>
                <c:formatCode>#,##0.0</c:formatCode>
                <c:ptCount val="8"/>
                <c:pt idx="0">
                  <c:v>1.3298463182193596</c:v>
                </c:pt>
                <c:pt idx="1">
                  <c:v>0.98836486011419189</c:v>
                </c:pt>
                <c:pt idx="2">
                  <c:v>1.0733972251078923</c:v>
                </c:pt>
                <c:pt idx="3">
                  <c:v>0.60416226173478504</c:v>
                </c:pt>
                <c:pt idx="4">
                  <c:v>0.57318722737314509</c:v>
                </c:pt>
                <c:pt idx="5">
                  <c:v>0.48007199185355343</c:v>
                </c:pt>
                <c:pt idx="6">
                  <c:v>0.68515694180966047</c:v>
                </c:pt>
                <c:pt idx="7">
                  <c:v>0.70705476594606131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desempleo oculto'!$C$18:$J$18</c:f>
              <c:numCache>
                <c:formatCode>#,##0.0</c:formatCode>
                <c:ptCount val="8"/>
                <c:pt idx="0">
                  <c:v>1.0989617603548867</c:v>
                </c:pt>
                <c:pt idx="1">
                  <c:v>0.83083515027178012</c:v>
                </c:pt>
                <c:pt idx="2">
                  <c:v>1.3736325039743389</c:v>
                </c:pt>
                <c:pt idx="3">
                  <c:v>1.0594684229141429</c:v>
                </c:pt>
                <c:pt idx="4">
                  <c:v>0.91270696190311873</c:v>
                </c:pt>
                <c:pt idx="5">
                  <c:v>0.89321758863413447</c:v>
                </c:pt>
                <c:pt idx="6">
                  <c:v>0.95937537667239103</c:v>
                </c:pt>
                <c:pt idx="7">
                  <c:v>0.85153228183715068</c:v>
                </c:pt>
              </c:numCache>
            </c:numRef>
          </c:val>
        </c:ser>
        <c:marker val="1"/>
        <c:axId val="79424512"/>
        <c:axId val="78856960"/>
      </c:lineChart>
      <c:catAx>
        <c:axId val="794245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8856960"/>
        <c:crosses val="autoZero"/>
        <c:auto val="1"/>
        <c:lblAlgn val="ctr"/>
        <c:lblOffset val="100"/>
      </c:catAx>
      <c:valAx>
        <c:axId val="788569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245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5705982905982965"/>
          <c:w val="0.17144393666028088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8650293065698617"/>
          <c:w val="0.90275170481134137"/>
          <c:h val="0.59667632219547684"/>
        </c:manualLayout>
      </c:layout>
      <c:lineChart>
        <c:grouping val="standard"/>
        <c:ser>
          <c:idx val="1"/>
          <c:order val="0"/>
          <c:tx>
            <c:strRef>
              <c:f>'Tasa de subempleo subjetivo'!$B$18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subjetivo'!$C$18:$J$18</c:f>
              <c:numCache>
                <c:formatCode>#,##0.0</c:formatCode>
                <c:ptCount val="8"/>
                <c:pt idx="0">
                  <c:v>33.042644156088137</c:v>
                </c:pt>
                <c:pt idx="1">
                  <c:v>35.57841708449785</c:v>
                </c:pt>
                <c:pt idx="2">
                  <c:v>29.371220056721825</c:v>
                </c:pt>
                <c:pt idx="3">
                  <c:v>31.429603418967382</c:v>
                </c:pt>
                <c:pt idx="4">
                  <c:v>29.948585041322378</c:v>
                </c:pt>
                <c:pt idx="5">
                  <c:v>23.0739660320734</c:v>
                </c:pt>
                <c:pt idx="6">
                  <c:v>34.051272943063395</c:v>
                </c:pt>
                <c:pt idx="7">
                  <c:v>34.130150136494059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subjetivo'!$C$21:$J$21</c:f>
              <c:numCache>
                <c:formatCode>#,##0.0</c:formatCode>
                <c:ptCount val="8"/>
                <c:pt idx="0">
                  <c:v>31.795954561686727</c:v>
                </c:pt>
                <c:pt idx="1">
                  <c:v>33.271803278530911</c:v>
                </c:pt>
                <c:pt idx="2">
                  <c:v>35.991994148619959</c:v>
                </c:pt>
                <c:pt idx="3">
                  <c:v>36.49503168296939</c:v>
                </c:pt>
                <c:pt idx="4">
                  <c:v>28.938797056067354</c:v>
                </c:pt>
                <c:pt idx="5">
                  <c:v>29.408348658125327</c:v>
                </c:pt>
                <c:pt idx="6">
                  <c:v>33.55075187376179</c:v>
                </c:pt>
                <c:pt idx="7">
                  <c:v>31.164467115930794</c:v>
                </c:pt>
              </c:numCache>
            </c:numRef>
          </c:val>
        </c:ser>
        <c:marker val="1"/>
        <c:axId val="79686656"/>
        <c:axId val="79495936"/>
      </c:lineChart>
      <c:catAx>
        <c:axId val="79686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95936"/>
        <c:crosses val="autoZero"/>
        <c:auto val="1"/>
        <c:lblAlgn val="ctr"/>
        <c:lblOffset val="100"/>
      </c:catAx>
      <c:valAx>
        <c:axId val="7949593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6866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323943909610511"/>
          <c:y val="0.54074286168774355"/>
          <c:w val="0.17144393666028096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3630470476535703E-2"/>
          <c:y val="0.16458851273032496"/>
          <c:w val="0.90275170481134137"/>
          <c:h val="0.62029550874668582"/>
        </c:manualLayout>
      </c:layout>
      <c:lineChart>
        <c:grouping val="standard"/>
        <c:ser>
          <c:idx val="0"/>
          <c:order val="0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horas'!$C$16:$J$16</c:f>
              <c:numCache>
                <c:formatCode>#,##0.0</c:formatCode>
                <c:ptCount val="8"/>
                <c:pt idx="0">
                  <c:v>15.872309089716364</c:v>
                </c:pt>
                <c:pt idx="1">
                  <c:v>17.001364356886171</c:v>
                </c:pt>
                <c:pt idx="2">
                  <c:v>10.783170132947999</c:v>
                </c:pt>
                <c:pt idx="3">
                  <c:v>8.5815693233483437</c:v>
                </c:pt>
                <c:pt idx="4">
                  <c:v>8.0288104391671968</c:v>
                </c:pt>
                <c:pt idx="5">
                  <c:v>6.314675875194026</c:v>
                </c:pt>
                <c:pt idx="6">
                  <c:v>13.509582899631473</c:v>
                </c:pt>
                <c:pt idx="7">
                  <c:v>11.32752959921404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Insuficiencia horas'!$C$20:$J$20</c:f>
              <c:numCache>
                <c:formatCode>#,##0.0</c:formatCode>
                <c:ptCount val="8"/>
                <c:pt idx="0">
                  <c:v>13.013402884277864</c:v>
                </c:pt>
                <c:pt idx="1">
                  <c:v>12.755419517232433</c:v>
                </c:pt>
                <c:pt idx="2">
                  <c:v>12.585727286825875</c:v>
                </c:pt>
                <c:pt idx="3">
                  <c:v>10.180778395640438</c:v>
                </c:pt>
                <c:pt idx="4">
                  <c:v>8.2771696577981793</c:v>
                </c:pt>
                <c:pt idx="5">
                  <c:v>9.1860604992255066</c:v>
                </c:pt>
                <c:pt idx="6">
                  <c:v>10.767718055079733</c:v>
                </c:pt>
                <c:pt idx="7">
                  <c:v>9.786507989450504</c:v>
                </c:pt>
              </c:numCache>
            </c:numRef>
          </c:val>
        </c:ser>
        <c:marker val="1"/>
        <c:axId val="79719424"/>
        <c:axId val="79721216"/>
      </c:lineChart>
      <c:catAx>
        <c:axId val="79719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21216"/>
        <c:crosses val="autoZero"/>
        <c:auto val="1"/>
        <c:lblAlgn val="ctr"/>
        <c:lblOffset val="100"/>
      </c:catAx>
      <c:valAx>
        <c:axId val="797212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19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57104589199079359"/>
          <c:w val="0.1714439366602810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6.9084666250347143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626189942578328"/>
          <c:w val="0.90275170481134137"/>
          <c:h val="0.62416364035937821"/>
        </c:manualLayout>
      </c:layout>
      <c:lineChart>
        <c:grouping val="standard"/>
        <c:ser>
          <c:idx val="0"/>
          <c:order val="0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competencia'!$C$16:$J$16</c:f>
              <c:numCache>
                <c:formatCode>#,##0.0</c:formatCode>
                <c:ptCount val="8"/>
                <c:pt idx="0">
                  <c:v>4.6373273448724737</c:v>
                </c:pt>
                <c:pt idx="1">
                  <c:v>3.6294713789531134</c:v>
                </c:pt>
                <c:pt idx="2">
                  <c:v>15.726415418832326</c:v>
                </c:pt>
                <c:pt idx="3">
                  <c:v>22.495235208899679</c:v>
                </c:pt>
                <c:pt idx="4">
                  <c:v>21.486861302731597</c:v>
                </c:pt>
                <c:pt idx="5">
                  <c:v>15.540638583241654</c:v>
                </c:pt>
                <c:pt idx="6">
                  <c:v>21.072378390326026</c:v>
                </c:pt>
                <c:pt idx="7">
                  <c:v>21.436180744980344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 inadecua competencia'!$C$24:$J$24</c:f>
              <c:numCache>
                <c:formatCode>#,##0.0</c:formatCode>
                <c:ptCount val="8"/>
                <c:pt idx="0">
                  <c:v>3.1476261686124474</c:v>
                </c:pt>
                <c:pt idx="1">
                  <c:v>3.1916172850163336</c:v>
                </c:pt>
                <c:pt idx="2">
                  <c:v>14.745115142560389</c:v>
                </c:pt>
                <c:pt idx="3">
                  <c:v>19.519587897386749</c:v>
                </c:pt>
                <c:pt idx="4">
                  <c:v>15.829089179705155</c:v>
                </c:pt>
                <c:pt idx="5">
                  <c:v>14.73718030335491</c:v>
                </c:pt>
                <c:pt idx="6">
                  <c:v>17.29092279869927</c:v>
                </c:pt>
                <c:pt idx="7">
                  <c:v>16.563844238044144</c:v>
                </c:pt>
              </c:numCache>
            </c:numRef>
          </c:val>
        </c:ser>
        <c:marker val="1"/>
        <c:axId val="79772672"/>
        <c:axId val="79799040"/>
      </c:lineChart>
      <c:catAx>
        <c:axId val="797726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99040"/>
        <c:crosses val="autoZero"/>
        <c:auto val="1"/>
        <c:lblAlgn val="ctr"/>
        <c:lblOffset val="100"/>
      </c:catAx>
      <c:valAx>
        <c:axId val="797990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7726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4276306370795087"/>
          <c:w val="0.1714439366602811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77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49461093705999"/>
          <c:w val="0.90275170481134137"/>
          <c:h val="0.60908228987930757"/>
        </c:manualLayout>
      </c:layout>
      <c:lineChart>
        <c:grouping val="standard"/>
        <c:ser>
          <c:idx val="0"/>
          <c:order val="0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22.801680705683545</c:v>
                </c:pt>
                <c:pt idx="1">
                  <c:v>25.947876859692776</c:v>
                </c:pt>
                <c:pt idx="2">
                  <c:v>23.900829099433484</c:v>
                </c:pt>
                <c:pt idx="3">
                  <c:v>26.834661515547875</c:v>
                </c:pt>
                <c:pt idx="4">
                  <c:v>26.218092311621728</c:v>
                </c:pt>
                <c:pt idx="5">
                  <c:v>19.712032585786343</c:v>
                </c:pt>
                <c:pt idx="6">
                  <c:v>27.712540895540062</c:v>
                </c:pt>
                <c:pt idx="7">
                  <c:v>28.664244124712329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subje inadecuado ingresos'!$C$22:$J$22</c:f>
              <c:numCache>
                <c:formatCode>#,##0.0</c:formatCode>
                <c:ptCount val="8"/>
                <c:pt idx="0">
                  <c:v>25.975139620950628</c:v>
                </c:pt>
                <c:pt idx="1">
                  <c:v>27.186795213130328</c:v>
                </c:pt>
                <c:pt idx="2">
                  <c:v>31.270497272566772</c:v>
                </c:pt>
                <c:pt idx="3">
                  <c:v>32.589760644773683</c:v>
                </c:pt>
                <c:pt idx="4">
                  <c:v>25.610797022448288</c:v>
                </c:pt>
                <c:pt idx="5">
                  <c:v>25.983120043661579</c:v>
                </c:pt>
                <c:pt idx="6">
                  <c:v>29.269310457521975</c:v>
                </c:pt>
                <c:pt idx="7">
                  <c:v>27.291475472273291</c:v>
                </c:pt>
              </c:numCache>
            </c:numRef>
          </c:val>
        </c:ser>
        <c:marker val="1"/>
        <c:axId val="80055296"/>
        <c:axId val="79889152"/>
      </c:lineChart>
      <c:catAx>
        <c:axId val="80055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889152"/>
        <c:crosses val="autoZero"/>
        <c:auto val="1"/>
        <c:lblAlgn val="ctr"/>
        <c:lblOffset val="100"/>
      </c:catAx>
      <c:valAx>
        <c:axId val="798891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055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794693647904843"/>
          <c:y val="0.55623681731798114"/>
          <c:w val="0.17144393666028124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02E-2"/>
          <c:y val="0.13701169693700624"/>
          <c:w val="0.90275170481134137"/>
          <c:h val="0.64677467822310752"/>
        </c:manualLayout>
      </c:layout>
      <c:lineChart>
        <c:grouping val="standard"/>
        <c:ser>
          <c:idx val="0"/>
          <c:order val="0"/>
          <c:tx>
            <c:strRef>
              <c:f>'Tasa de subempleo objetivo'!$B$20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objetivo'!$C$20:$J$20</c:f>
              <c:numCache>
                <c:formatCode>#,##0.0</c:formatCode>
                <c:ptCount val="8"/>
                <c:pt idx="0">
                  <c:v>12.721384527745505</c:v>
                </c:pt>
                <c:pt idx="1">
                  <c:v>12.005369259903635</c:v>
                </c:pt>
                <c:pt idx="2">
                  <c:v>7.7698820998840112</c:v>
                </c:pt>
                <c:pt idx="3">
                  <c:v>9.7500325179613903</c:v>
                </c:pt>
                <c:pt idx="4">
                  <c:v>13.316295261933886</c:v>
                </c:pt>
                <c:pt idx="5">
                  <c:v>10.273564737770103</c:v>
                </c:pt>
                <c:pt idx="6">
                  <c:v>15.276764137249558</c:v>
                </c:pt>
                <c:pt idx="7">
                  <c:v>13.361693530873195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subempleo objetivo'!$C$27:$J$27</c:f>
              <c:numCache>
                <c:formatCode>#,##0.0</c:formatCode>
                <c:ptCount val="8"/>
                <c:pt idx="0">
                  <c:v>13.941934359904748</c:v>
                </c:pt>
                <c:pt idx="1">
                  <c:v>13.968218633921875</c:v>
                </c:pt>
                <c:pt idx="2">
                  <c:v>10.480785682773043</c:v>
                </c:pt>
                <c:pt idx="3">
                  <c:v>9.4129627604407986</c:v>
                </c:pt>
                <c:pt idx="4">
                  <c:v>9.4591935130374392</c:v>
                </c:pt>
                <c:pt idx="5">
                  <c:v>11.101902486534746</c:v>
                </c:pt>
                <c:pt idx="6">
                  <c:v>12.979580299271159</c:v>
                </c:pt>
                <c:pt idx="7">
                  <c:v>11.652370487498654</c:v>
                </c:pt>
              </c:numCache>
            </c:numRef>
          </c:val>
        </c:ser>
        <c:marker val="1"/>
        <c:axId val="80133120"/>
        <c:axId val="80139008"/>
      </c:lineChart>
      <c:catAx>
        <c:axId val="801331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39008"/>
        <c:crosses val="autoZero"/>
        <c:auto val="1"/>
        <c:lblAlgn val="ctr"/>
        <c:lblOffset val="100"/>
      </c:catAx>
      <c:valAx>
        <c:axId val="80139008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1331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573E-2"/>
          <c:y val="0.55398186337819211"/>
          <c:w val="0.17144393666028132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324"/>
          <c:y val="2.010050251256281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938"/>
          <c:w val="0.91580592065222388"/>
          <c:h val="0.62222134293514864"/>
        </c:manualLayout>
      </c:layout>
      <c:lineChart>
        <c:grouping val="standard"/>
        <c:ser>
          <c:idx val="0"/>
          <c:order val="0"/>
          <c:tx>
            <c:strRef>
              <c:f>'Subem obje Insuficiencia horas 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'!$C$15:$J$15</c:f>
              <c:numCache>
                <c:formatCode>#,##0.0</c:formatCode>
                <c:ptCount val="8"/>
                <c:pt idx="0">
                  <c:v>6.5369815663887287</c:v>
                </c:pt>
                <c:pt idx="1">
                  <c:v>6.2713064016058455</c:v>
                </c:pt>
                <c:pt idx="2">
                  <c:v>3.541072760049103</c:v>
                </c:pt>
                <c:pt idx="3">
                  <c:v>2.9269151119784227</c:v>
                </c:pt>
                <c:pt idx="4">
                  <c:v>3.698283966112359</c:v>
                </c:pt>
                <c:pt idx="5">
                  <c:v>3.4286981401386871</c:v>
                </c:pt>
                <c:pt idx="6">
                  <c:v>6.7053516867210075</c:v>
                </c:pt>
                <c:pt idx="7">
                  <c:v>5.3468475911556261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Insuficiencia horas '!$C$22:$J$22</c:f>
              <c:numCache>
                <c:formatCode>#,##0.0</c:formatCode>
                <c:ptCount val="8"/>
                <c:pt idx="0">
                  <c:v>6.001697763489048</c:v>
                </c:pt>
                <c:pt idx="1">
                  <c:v>5.41302068600646</c:v>
                </c:pt>
                <c:pt idx="2">
                  <c:v>4.3970228977308095</c:v>
                </c:pt>
                <c:pt idx="3">
                  <c:v>3.2211552241489034</c:v>
                </c:pt>
                <c:pt idx="4">
                  <c:v>3.0837415491837699</c:v>
                </c:pt>
                <c:pt idx="5">
                  <c:v>4.0055924499688595</c:v>
                </c:pt>
                <c:pt idx="6">
                  <c:v>4.8307851237052599</c:v>
                </c:pt>
                <c:pt idx="7">
                  <c:v>4.1978287596367378</c:v>
                </c:pt>
              </c:numCache>
            </c:numRef>
          </c:val>
        </c:ser>
        <c:marker val="1"/>
        <c:axId val="80313344"/>
        <c:axId val="80319232"/>
      </c:lineChart>
      <c:catAx>
        <c:axId val="80313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19232"/>
        <c:crosses val="autoZero"/>
        <c:auto val="1"/>
        <c:lblAlgn val="ctr"/>
        <c:lblOffset val="100"/>
      </c:catAx>
      <c:valAx>
        <c:axId val="80319232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313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182773899142252"/>
          <c:y val="0.57104589199079359"/>
          <c:w val="0.17144393666028143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394"/>
          <c:y val="1.3008123419436421E-2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6875325843249425"/>
          <c:w val="0.90275170481134137"/>
          <c:h val="0.6033080579691229"/>
        </c:manualLayout>
      </c:layout>
      <c:lineChart>
        <c:grouping val="standard"/>
        <c:ser>
          <c:idx val="0"/>
          <c:order val="0"/>
          <c:tx>
            <c:strRef>
              <c:f>'Subem obje inadecua competencia'!$B$19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competencia'!$C$19:$J$19</c:f>
              <c:numCache>
                <c:formatCode>#,##0.0</c:formatCode>
                <c:ptCount val="8"/>
                <c:pt idx="0">
                  <c:v>2.131722767507215</c:v>
                </c:pt>
                <c:pt idx="1">
                  <c:v>1.2142384015654988</c:v>
                </c:pt>
                <c:pt idx="2">
                  <c:v>4.2356228000746565</c:v>
                </c:pt>
                <c:pt idx="3">
                  <c:v>7.5084019507417752</c:v>
                </c:pt>
                <c:pt idx="4">
                  <c:v>9.600980867976789</c:v>
                </c:pt>
                <c:pt idx="5">
                  <c:v>6.7116730570918648</c:v>
                </c:pt>
                <c:pt idx="6">
                  <c:v>9.6262146207428003</c:v>
                </c:pt>
                <c:pt idx="7">
                  <c:v>8.2709749067928833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 competencia'!$C$28:$J$28</c:f>
              <c:numCache>
                <c:formatCode>#,##0.0</c:formatCode>
                <c:ptCount val="8"/>
                <c:pt idx="0">
                  <c:v>1.7629240197706366</c:v>
                </c:pt>
                <c:pt idx="1">
                  <c:v>1.6941324305194017</c:v>
                </c:pt>
                <c:pt idx="2">
                  <c:v>4.5441605474752302</c:v>
                </c:pt>
                <c:pt idx="3">
                  <c:v>5.3532127234998281</c:v>
                </c:pt>
                <c:pt idx="4">
                  <c:v>5.4908043874650891</c:v>
                </c:pt>
                <c:pt idx="5">
                  <c:v>5.8116366078978299</c:v>
                </c:pt>
                <c:pt idx="6">
                  <c:v>7.1387169006491922</c:v>
                </c:pt>
                <c:pt idx="7">
                  <c:v>6.9236621861526766</c:v>
                </c:pt>
              </c:numCache>
            </c:numRef>
          </c:val>
        </c:ser>
        <c:marker val="1"/>
        <c:axId val="80411648"/>
        <c:axId val="80429824"/>
      </c:lineChart>
      <c:catAx>
        <c:axId val="804116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29824"/>
        <c:crosses val="autoZero"/>
        <c:auto val="1"/>
        <c:lblAlgn val="ctr"/>
        <c:lblOffset val="100"/>
      </c:catAx>
      <c:valAx>
        <c:axId val="804298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4116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382"/>
          <c:y val="0.20373845272981297"/>
          <c:w val="0.17144393666028149"/>
          <c:h val="0.1949057504175634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659"/>
          <c:y val="6.6334991708127304E-3"/>
        </c:manualLayout>
      </c:layout>
    </c:title>
    <c:plotArea>
      <c:layout>
        <c:manualLayout>
          <c:layoutTarget val="inner"/>
          <c:xMode val="edge"/>
          <c:yMode val="edge"/>
          <c:x val="7.3630470476535703E-2"/>
          <c:y val="0.15178177354696584"/>
          <c:w val="0.90275170481134137"/>
          <c:h val="0.63738316292552988"/>
        </c:manualLayout>
      </c:layout>
      <c:lineChart>
        <c:grouping val="standard"/>
        <c:ser>
          <c:idx val="0"/>
          <c:order val="0"/>
          <c:tx>
            <c:strRef>
              <c:f>'Subem Obje inadecuado ingresos'!$B$25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ingresos'!$C$25:$J$25</c:f>
              <c:numCache>
                <c:formatCode>#,##0.0</c:formatCode>
                <c:ptCount val="8"/>
                <c:pt idx="0">
                  <c:v>8.834039486229706</c:v>
                </c:pt>
                <c:pt idx="1">
                  <c:v>8.313134475452971</c:v>
                </c:pt>
                <c:pt idx="2">
                  <c:v>5.9753764366298388</c:v>
                </c:pt>
                <c:pt idx="3">
                  <c:v>8.3746207248678139</c:v>
                </c:pt>
                <c:pt idx="4">
                  <c:v>11.327942099014784</c:v>
                </c:pt>
                <c:pt idx="5">
                  <c:v>8.2142704904445019</c:v>
                </c:pt>
                <c:pt idx="6">
                  <c:v>12.152009199753731</c:v>
                </c:pt>
                <c:pt idx="7">
                  <c:v>10.586855610306374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'Subem Obje inadecuado ingresos'!$C$28:$J$28</c:f>
              <c:numCache>
                <c:formatCode>#,##0.0</c:formatCode>
                <c:ptCount val="8"/>
                <c:pt idx="0">
                  <c:v>11.298311835106185</c:v>
                </c:pt>
                <c:pt idx="1">
                  <c:v>11.326730411109837</c:v>
                </c:pt>
                <c:pt idx="2">
                  <c:v>8.6186198922879456</c:v>
                </c:pt>
                <c:pt idx="3">
                  <c:v>7.9676385968163705</c:v>
                </c:pt>
                <c:pt idx="4">
                  <c:v>8.1038958776680605</c:v>
                </c:pt>
                <c:pt idx="5">
                  <c:v>9.395440251333671</c:v>
                </c:pt>
                <c:pt idx="6">
                  <c:v>10.832433795728647</c:v>
                </c:pt>
                <c:pt idx="7">
                  <c:v>9.8344718972657681</c:v>
                </c:pt>
              </c:numCache>
            </c:numRef>
          </c:val>
        </c:ser>
        <c:marker val="1"/>
        <c:axId val="79453184"/>
        <c:axId val="79483648"/>
      </c:lineChart>
      <c:catAx>
        <c:axId val="79453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83648"/>
        <c:crosses val="autoZero"/>
        <c:auto val="1"/>
        <c:lblAlgn val="ctr"/>
        <c:lblOffset val="100"/>
      </c:catAx>
      <c:valAx>
        <c:axId val="79483648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79453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1506448663606451"/>
          <c:y val="0.17174556824585877"/>
          <c:w val="0.17144393666028157"/>
          <c:h val="0.16727192812583636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3956.6709999999998</c:v>
                </c:pt>
                <c:pt idx="1">
                  <c:v>356.33800000000002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09893"/>
          <c:y val="0.76738122850922763"/>
          <c:w val="0.65409103467334218"/>
          <c:h val="8.313983165897366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(Bogotá 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4313.0086666666657</c:v>
                </c:pt>
                <c:pt idx="1">
                  <c:v>1718.0800000000008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869"/>
          <c:w val="0.6540910346733434"/>
          <c:h val="0.17049615349805441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272"/>
          <c:y val="7.0546776401158974E-3"/>
        </c:manualLayout>
      </c:layout>
    </c:title>
    <c:plotArea>
      <c:layout>
        <c:manualLayout>
          <c:layoutTarget val="inner"/>
          <c:xMode val="edge"/>
          <c:yMode val="edge"/>
          <c:x val="0.14793239410096656"/>
          <c:y val="0.13399276978864852"/>
          <c:w val="0.81918270305897867"/>
          <c:h val="0.62111105077383544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7047.5943333333335</c:v>
                </c:pt>
                <c:pt idx="1">
                  <c:v>7152.3026666666665</c:v>
                </c:pt>
                <c:pt idx="2">
                  <c:v>7256.7306666666664</c:v>
                </c:pt>
                <c:pt idx="3">
                  <c:v>7360.8063333333339</c:v>
                </c:pt>
                <c:pt idx="4">
                  <c:v>7464.4283333333342</c:v>
                </c:pt>
              </c:numCache>
            </c:numRef>
          </c:val>
        </c:ser>
        <c:axId val="80620928"/>
        <c:axId val="80715136"/>
      </c:barChart>
      <c:catAx>
        <c:axId val="806209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715136"/>
        <c:crosses val="autoZero"/>
        <c:auto val="1"/>
        <c:lblAlgn val="ctr"/>
        <c:lblOffset val="100"/>
      </c:catAx>
      <c:valAx>
        <c:axId val="80715136"/>
        <c:scaling>
          <c:orientation val="minMax"/>
          <c:min val="7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0620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086310461192354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4E-2"/>
          <c:y val="0.32692598891311575"/>
          <c:w val="0.94285714285714251"/>
          <c:h val="0.3741761721355269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16.661793614753371</c:v>
                </c:pt>
                <c:pt idx="1">
                  <c:v>83.338206385246622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11"/>
          <c:w val="0.46838770153731346"/>
          <c:h val="0.1382435818316079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584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237"/>
          <c:y val="0.1571617954535344"/>
          <c:w val="0.81918270305897867"/>
          <c:h val="0.6211112416918036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5596.1426666666666</c:v>
                </c:pt>
                <c:pt idx="1">
                  <c:v>5707.4476666666669</c:v>
                </c:pt>
                <c:pt idx="2">
                  <c:v>5817.1896666666662</c:v>
                </c:pt>
                <c:pt idx="3">
                  <c:v>5924.8306666666676</c:v>
                </c:pt>
                <c:pt idx="4">
                  <c:v>6031.0886666666665</c:v>
                </c:pt>
              </c:numCache>
            </c:numRef>
          </c:val>
        </c:ser>
        <c:axId val="81166336"/>
        <c:axId val="81167872"/>
      </c:barChart>
      <c:catAx>
        <c:axId val="81166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67872"/>
        <c:crosses val="autoZero"/>
        <c:auto val="1"/>
        <c:lblAlgn val="ctr"/>
        <c:lblOffset val="100"/>
      </c:catAx>
      <c:valAx>
        <c:axId val="81167872"/>
        <c:scaling>
          <c:orientation val="minMax"/>
          <c:min val="5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66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7E-2"/>
          <c:y val="0.32094568818024855"/>
          <c:w val="0.90350877192982459"/>
          <c:h val="0.4317648930247431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17.078232038101614</c:v>
                </c:pt>
                <c:pt idx="1">
                  <c:v>82.921767961898382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347"/>
          <c:y val="0.78793096627535786"/>
          <c:w val="0.65748549523415822"/>
          <c:h val="0.1127260388887831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932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099"/>
          <c:y val="0.16457647339537104"/>
          <c:w val="0.81918270305897867"/>
          <c:h val="0.62111130994989261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3572.3846666666668</c:v>
                </c:pt>
                <c:pt idx="1">
                  <c:v>3779.5096666666668</c:v>
                </c:pt>
                <c:pt idx="2">
                  <c:v>3870.8083333333338</c:v>
                </c:pt>
                <c:pt idx="3">
                  <c:v>4076.3410000000003</c:v>
                </c:pt>
                <c:pt idx="4">
                  <c:v>4313.0086666666657</c:v>
                </c:pt>
              </c:numCache>
            </c:numRef>
          </c:val>
        </c:ser>
        <c:axId val="81187584"/>
        <c:axId val="81189504"/>
      </c:barChart>
      <c:catAx>
        <c:axId val="81187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89504"/>
        <c:crosses val="autoZero"/>
        <c:auto val="1"/>
        <c:lblAlgn val="ctr"/>
        <c:lblOffset val="100"/>
      </c:catAx>
      <c:valAx>
        <c:axId val="81189504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187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256E-2"/>
          <c:y val="0.29906111051187095"/>
          <c:w val="0.90350877192982459"/>
          <c:h val="0.3222255952945739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19.287862079914252</c:v>
                </c:pt>
                <c:pt idx="1">
                  <c:v>80.712137920085752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307"/>
          <c:y val="0.67978523232543353"/>
          <c:w val="0.64432760049730664"/>
          <c:h val="0.1190899029187616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54"/>
          <c:y val="8.3333333333333367E-3"/>
        </c:manualLayout>
      </c:layout>
    </c:title>
    <c:plotArea>
      <c:layout>
        <c:manualLayout>
          <c:layoutTarget val="inner"/>
          <c:xMode val="edge"/>
          <c:yMode val="edge"/>
          <c:x val="0.14793239410096656"/>
          <c:y val="0.15775853018373007"/>
          <c:w val="0.8191827030589786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3198.9943333333335</c:v>
                </c:pt>
                <c:pt idx="1">
                  <c:v>3399.15</c:v>
                </c:pt>
                <c:pt idx="2">
                  <c:v>3433.3343333333337</c:v>
                </c:pt>
                <c:pt idx="3">
                  <c:v>3657.5310000000004</c:v>
                </c:pt>
                <c:pt idx="4">
                  <c:v>3956.6709999999998</c:v>
                </c:pt>
              </c:numCache>
            </c:numRef>
          </c:val>
        </c:ser>
        <c:axId val="81506304"/>
        <c:axId val="81507840"/>
      </c:barChart>
      <c:catAx>
        <c:axId val="81506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07840"/>
        <c:crosses val="autoZero"/>
        <c:auto val="1"/>
        <c:lblAlgn val="ctr"/>
        <c:lblOffset val="100"/>
      </c:catAx>
      <c:valAx>
        <c:axId val="81507840"/>
        <c:scaling>
          <c:orientation val="minMax"/>
          <c:min val="29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06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299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19.759050051167058</c:v>
                </c:pt>
                <c:pt idx="1">
                  <c:v>80.240949948832935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04"/>
          <c:y val="0.79934556638569965"/>
          <c:w val="0.39978411843378031"/>
          <c:h val="0.13665070559750325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938"/>
          <c:y val="1.0752688172043012E-2"/>
        </c:manualLayout>
      </c:layout>
    </c:title>
    <c:plotArea>
      <c:layout>
        <c:manualLayout>
          <c:layoutTarget val="inner"/>
          <c:xMode val="edge"/>
          <c:yMode val="edge"/>
          <c:x val="0.12069771547615062"/>
          <c:y val="0.15827035587032562"/>
          <c:w val="0.8464173816837917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373.39066666666668</c:v>
                </c:pt>
                <c:pt idx="1">
                  <c:v>380.35966666666667</c:v>
                </c:pt>
                <c:pt idx="2">
                  <c:v>437.47399999999999</c:v>
                </c:pt>
                <c:pt idx="3">
                  <c:v>418.81033333333335</c:v>
                </c:pt>
                <c:pt idx="4">
                  <c:v>356.33800000000002</c:v>
                </c:pt>
              </c:numCache>
            </c:numRef>
          </c:val>
        </c:ser>
        <c:axId val="81511168"/>
        <c:axId val="81513088"/>
      </c:barChart>
      <c:catAx>
        <c:axId val="81511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13088"/>
        <c:crosses val="autoZero"/>
        <c:auto val="1"/>
        <c:lblAlgn val="ctr"/>
        <c:lblOffset val="100"/>
      </c:catAx>
      <c:valAx>
        <c:axId val="81513088"/>
        <c:scaling>
          <c:orientation val="minMax"/>
          <c:min val="3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11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058"/>
          <c:w val="0.89885053809413995"/>
          <c:h val="0.301176245040839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15.249912695749824</c:v>
                </c:pt>
                <c:pt idx="1">
                  <c:v>84.750087304250172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187"/>
          <c:y val="0.63695436128736338"/>
          <c:w val="0.46017755821433909"/>
          <c:h val="0.144932195387881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62"/>
          <c:y val="0.17720296038180294"/>
          <c:w val="0.8464173816837917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351.80700000000002</c:v>
                </c:pt>
                <c:pt idx="1">
                  <c:v>358.69566666666668</c:v>
                </c:pt>
                <c:pt idx="2">
                  <c:v>418.89133333333331</c:v>
                </c:pt>
                <c:pt idx="3">
                  <c:v>390.88066666666668</c:v>
                </c:pt>
                <c:pt idx="4">
                  <c:v>325.84233333333333</c:v>
                </c:pt>
              </c:numCache>
            </c:numRef>
          </c:val>
        </c:ser>
        <c:axId val="81590528"/>
        <c:axId val="81778176"/>
      </c:barChart>
      <c:catAx>
        <c:axId val="81590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778176"/>
        <c:crosses val="autoZero"/>
        <c:auto val="1"/>
        <c:lblAlgn val="ctr"/>
        <c:lblOffset val="100"/>
      </c:catAx>
      <c:valAx>
        <c:axId val="81778176"/>
        <c:scaling>
          <c:orientation val="minMax"/>
          <c:min val="3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590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15.18198936187396</c:v>
                </c:pt>
                <c:pt idx="1">
                  <c:v>84.81801063812604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062"/>
          <c:y val="0.78451371660734159"/>
          <c:w val="0.43380128470783824"/>
          <c:h val="0.10943348373588287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47"/>
          <c:y val="1.6359918200408999E-2"/>
        </c:manualLayout>
      </c:layout>
    </c:title>
    <c:plotArea>
      <c:layout>
        <c:manualLayout>
          <c:layoutTarget val="inner"/>
          <c:xMode val="edge"/>
          <c:yMode val="edge"/>
          <c:x val="0.10252133281546084"/>
          <c:y val="0.19185868637585937"/>
          <c:w val="0.86459376434447965"/>
          <c:h val="0.54749174758063213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21.582999999999998</c:v>
                </c:pt>
                <c:pt idx="1">
                  <c:v>21.663666666666668</c:v>
                </c:pt>
                <c:pt idx="2">
                  <c:v>18.582666666666668</c:v>
                </c:pt>
                <c:pt idx="3">
                  <c:v>27.929333333333332</c:v>
                </c:pt>
                <c:pt idx="4">
                  <c:v>30.495333333333331</c:v>
                </c:pt>
              </c:numCache>
            </c:numRef>
          </c:val>
        </c:ser>
        <c:axId val="81875712"/>
        <c:axId val="81889536"/>
      </c:barChart>
      <c:catAx>
        <c:axId val="81875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89536"/>
        <c:crosses val="autoZero"/>
        <c:auto val="1"/>
        <c:lblAlgn val="ctr"/>
        <c:lblOffset val="100"/>
      </c:catAx>
      <c:valAx>
        <c:axId val="81889536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1875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16.015335060569988</c:v>
                </c:pt>
                <c:pt idx="1">
                  <c:v>83.984664939430019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075"/>
          <c:y val="0.81150206970395866"/>
          <c:w val="0.46075611409500966"/>
          <c:h val="0.1201290137240307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419E-2"/>
        </c:manualLayout>
      </c:layout>
    </c:title>
    <c:plotArea>
      <c:layout>
        <c:manualLayout>
          <c:layoutTarget val="inner"/>
          <c:xMode val="edge"/>
          <c:yMode val="edge"/>
          <c:x val="0.14793239410096656"/>
          <c:y val="0.16003127974630071"/>
          <c:w val="0.8191827030589786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2023.758</c:v>
                </c:pt>
                <c:pt idx="1">
                  <c:v>1927.9380000000001</c:v>
                </c:pt>
                <c:pt idx="2">
                  <c:v>1946.3813333333335</c:v>
                </c:pt>
                <c:pt idx="3">
                  <c:v>1848.4896666666666</c:v>
                </c:pt>
                <c:pt idx="4">
                  <c:v>1718.08</c:v>
                </c:pt>
              </c:numCache>
            </c:numRef>
          </c:val>
        </c:ser>
        <c:axId val="82276736"/>
        <c:axId val="82278272"/>
      </c:barChart>
      <c:catAx>
        <c:axId val="82276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78272"/>
        <c:crosses val="autoZero"/>
        <c:auto val="1"/>
        <c:lblAlgn val="ctr"/>
        <c:lblOffset val="100"/>
      </c:catAx>
      <c:valAx>
        <c:axId val="82278272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76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13.263728336082799</c:v>
                </c:pt>
                <c:pt idx="1">
                  <c:v>86.736271663917194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041"/>
          <c:y val="0.76129745937998772"/>
          <c:w val="0.43594232339244776"/>
          <c:h val="0.1357417167541878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659"/>
          <c:y val="5.2493438320211569E-3"/>
        </c:manualLayout>
      </c:layout>
    </c:title>
    <c:plotArea>
      <c:layout>
        <c:manualLayout>
          <c:layoutTarget val="inner"/>
          <c:xMode val="edge"/>
          <c:yMode val="edge"/>
          <c:x val="0.14793239410096656"/>
          <c:y val="0.17442519685039862"/>
          <c:w val="0.8191827030589786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1122.7863333333332</c:v>
                </c:pt>
                <c:pt idx="1">
                  <c:v>1131.9096666666667</c:v>
                </c:pt>
                <c:pt idx="2">
                  <c:v>893.149</c:v>
                </c:pt>
                <c:pt idx="3">
                  <c:v>1388.046</c:v>
                </c:pt>
                <c:pt idx="4">
                  <c:v>1472.0363333333335</c:v>
                </c:pt>
              </c:numCache>
            </c:numRef>
          </c:val>
        </c:ser>
        <c:axId val="82294656"/>
        <c:axId val="82464768"/>
      </c:barChart>
      <c:catAx>
        <c:axId val="82294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464768"/>
        <c:crosses val="autoZero"/>
        <c:auto val="1"/>
        <c:lblAlgn val="ctr"/>
        <c:lblOffset val="100"/>
      </c:catAx>
      <c:valAx>
        <c:axId val="82464768"/>
        <c:scaling>
          <c:orientation val="minMax"/>
          <c:min val="8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294656"/>
        <c:crosses val="autoZero"/>
        <c:crossBetween val="between"/>
        <c:majorUnit val="3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21.123339800761503</c:v>
                </c:pt>
                <c:pt idx="1">
                  <c:v>78.876660199238501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182"/>
          <c:y val="0.81757703898123857"/>
          <c:w val="0.42963228606325232"/>
          <c:h val="0.1067633377510982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2.4242424242424229E-2"/>
        </c:manualLayout>
      </c:layout>
    </c:title>
    <c:plotArea>
      <c:layout>
        <c:manualLayout>
          <c:layoutTarget val="inner"/>
          <c:xMode val="edge"/>
          <c:yMode val="edge"/>
          <c:x val="0.12069771547615062"/>
          <c:y val="0.19932044858029474"/>
          <c:w val="0.84641738168379177"/>
          <c:h val="0.59798297940029277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306.56666666666666</c:v>
                </c:pt>
                <c:pt idx="1">
                  <c:v>303.4496666666667</c:v>
                </c:pt>
                <c:pt idx="2">
                  <c:v>244.429</c:v>
                </c:pt>
                <c:pt idx="3">
                  <c:v>550.6966666666666</c:v>
                </c:pt>
                <c:pt idx="4">
                  <c:v>488.55733333333336</c:v>
                </c:pt>
              </c:numCache>
            </c:numRef>
          </c:val>
        </c:ser>
        <c:axId val="82555264"/>
        <c:axId val="82556800"/>
      </c:barChart>
      <c:catAx>
        <c:axId val="82555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56800"/>
        <c:crosses val="autoZero"/>
        <c:auto val="1"/>
        <c:lblAlgn val="ctr"/>
        <c:lblOffset val="100"/>
      </c:catAx>
      <c:valAx>
        <c:axId val="82556800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55264"/>
        <c:crosses val="autoZero"/>
        <c:crossBetween val="between"/>
        <c:majorUnit val="1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22.325003857484642</c:v>
                </c:pt>
                <c:pt idx="1">
                  <c:v>77.674996142515354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503"/>
          <c:y val="0.80109240191129949"/>
          <c:w val="0.43643597733143241"/>
          <c:h val="0.1211494717006532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7.6628398725917075E-3"/>
        </c:manualLayout>
      </c:layout>
    </c:title>
    <c:plotArea>
      <c:layout>
        <c:manualLayout>
          <c:layoutTarget val="inner"/>
          <c:xMode val="edge"/>
          <c:yMode val="edge"/>
          <c:x val="0.1329847109918435"/>
          <c:y val="0.16379290059004126"/>
          <c:w val="0.84641738168379177"/>
          <c:h val="0.621111184186311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803.61633333333339</c:v>
                </c:pt>
                <c:pt idx="1">
                  <c:v>812.09799999999996</c:v>
                </c:pt>
                <c:pt idx="2">
                  <c:v>601.54833333333329</c:v>
                </c:pt>
                <c:pt idx="3">
                  <c:v>858.98199999999997</c:v>
                </c:pt>
                <c:pt idx="4">
                  <c:v>924.54433333333327</c:v>
                </c:pt>
              </c:numCache>
            </c:numRef>
          </c:val>
        </c:ser>
        <c:axId val="82572800"/>
        <c:axId val="82743296"/>
      </c:barChart>
      <c:catAx>
        <c:axId val="82572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43296"/>
        <c:crosses val="autoZero"/>
        <c:auto val="1"/>
        <c:lblAlgn val="ctr"/>
        <c:lblOffset val="100"/>
      </c:catAx>
      <c:valAx>
        <c:axId val="82743296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572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24.961481875062322</c:v>
                </c:pt>
                <c:pt idx="1">
                  <c:v>75.038518124937681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55"/>
          <c:y val="0.77743803646165865"/>
          <c:w val="0.42064338997099082"/>
          <c:h val="0.12299751720224161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645"/>
          <c:y val="0.14166120539280441"/>
          <c:w val="0.81918270305897867"/>
          <c:h val="0.6211108564590348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958.63733333333323</c:v>
                </c:pt>
                <c:pt idx="1">
                  <c:v>990.91533333333336</c:v>
                </c:pt>
                <c:pt idx="2">
                  <c:v>763.01499999999999</c:v>
                </c:pt>
                <c:pt idx="3">
                  <c:v>1129.6576666666667</c:v>
                </c:pt>
                <c:pt idx="4">
                  <c:v>1236.2913333333333</c:v>
                </c:pt>
              </c:numCache>
            </c:numRef>
          </c:val>
        </c:ser>
        <c:axId val="82635008"/>
        <c:axId val="82745216"/>
      </c:barChart>
      <c:catAx>
        <c:axId val="826350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45216"/>
        <c:crosses val="autoZero"/>
        <c:auto val="1"/>
        <c:lblAlgn val="ctr"/>
        <c:lblOffset val="100"/>
      </c:catAx>
      <c:valAx>
        <c:axId val="82745216"/>
        <c:scaling>
          <c:orientation val="minMax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35008"/>
        <c:crosses val="autoZero"/>
        <c:crossBetween val="between"/>
        <c:majorUnit val="3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20.258046797950989</c:v>
                </c:pt>
                <c:pt idx="1">
                  <c:v>79.741953202049018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4842"/>
          <c:y val="0.77853652908770199"/>
          <c:w val="0.36362579049721422"/>
          <c:h val="0.15200179245886949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175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55"/>
          <c:y val="0.13752011767759798"/>
          <c:w val="0.84641738168379177"/>
          <c:h val="0.62963451443570828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348.30866666666662</c:v>
                </c:pt>
                <c:pt idx="1">
                  <c:v>503.2906666666666</c:v>
                </c:pt>
                <c:pt idx="2">
                  <c:v>397.67</c:v>
                </c:pt>
                <c:pt idx="3">
                  <c:v>622.73300000000006</c:v>
                </c:pt>
                <c:pt idx="4">
                  <c:v>576.29100000000005</c:v>
                </c:pt>
              </c:numCache>
            </c:numRef>
          </c:val>
        </c:ser>
        <c:axId val="82843520"/>
        <c:axId val="82845056"/>
      </c:barChart>
      <c:catAx>
        <c:axId val="82843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45056"/>
        <c:crosses val="autoZero"/>
        <c:auto val="1"/>
        <c:lblAlgn val="ctr"/>
        <c:lblOffset val="100"/>
      </c:catAx>
      <c:valAx>
        <c:axId val="82845056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43520"/>
        <c:crosses val="autoZero"/>
        <c:crossBetween val="between"/>
        <c:majorUnit val="1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22.117259509904883</c:v>
                </c:pt>
                <c:pt idx="1">
                  <c:v>77.882740490095117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503"/>
          <c:y val="0.82187084482460004"/>
          <c:w val="0.36362579049721433"/>
          <c:h val="8.696134559044373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39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055"/>
          <c:y val="0.16650592588969856"/>
          <c:w val="0.84641738168379177"/>
          <c:h val="0.60454769240802952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104.56066666666668</c:v>
                </c:pt>
                <c:pt idx="1">
                  <c:v>139.77700000000002</c:v>
                </c:pt>
                <c:pt idx="2">
                  <c:v>132.71833333333333</c:v>
                </c:pt>
                <c:pt idx="3">
                  <c:v>273.33300000000003</c:v>
                </c:pt>
                <c:pt idx="4">
                  <c:v>230.61</c:v>
                </c:pt>
              </c:numCache>
            </c:numRef>
          </c:val>
        </c:ser>
        <c:axId val="82142336"/>
        <c:axId val="82633088"/>
      </c:barChart>
      <c:catAx>
        <c:axId val="82142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633088"/>
        <c:crosses val="autoZero"/>
        <c:auto val="1"/>
        <c:lblAlgn val="ctr"/>
        <c:lblOffset val="100"/>
      </c:catAx>
      <c:valAx>
        <c:axId val="82633088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142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24.567285805497182</c:v>
                </c:pt>
                <c:pt idx="1">
                  <c:v>75.432714194502822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18"/>
          <c:y val="0.79185245087607292"/>
          <c:w val="0.36362579049721444"/>
          <c:h val="8.69613455904438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289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055"/>
          <c:y val="0.14080429601472241"/>
          <c:w val="0.84641738168379177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268.22900000000004</c:v>
                </c:pt>
                <c:pt idx="1">
                  <c:v>362.87</c:v>
                </c:pt>
                <c:pt idx="2">
                  <c:v>259.79599999999999</c:v>
                </c:pt>
                <c:pt idx="3">
                  <c:v>392.39733333333334</c:v>
                </c:pt>
                <c:pt idx="4">
                  <c:v>359.79899999999998</c:v>
                </c:pt>
              </c:numCache>
            </c:numRef>
          </c:val>
        </c:ser>
        <c:axId val="83329408"/>
        <c:axId val="83330944"/>
      </c:barChart>
      <c:catAx>
        <c:axId val="83329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30944"/>
        <c:crosses val="autoZero"/>
        <c:auto val="1"/>
        <c:lblAlgn val="ctr"/>
        <c:lblOffset val="100"/>
      </c:catAx>
      <c:valAx>
        <c:axId val="83330944"/>
        <c:scaling>
          <c:orientation val="minMax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29408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797250425178965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626"/>
          <c:w val="0.89919813087214151"/>
          <c:h val="0.3749413823272142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24.585054868965891</c:v>
                </c:pt>
                <c:pt idx="1">
                  <c:v>75.414945131034102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5768"/>
          <c:y val="0.70590784485272651"/>
          <c:w val="0.36362579049721455"/>
          <c:h val="0.1091834354039081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694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052"/>
          <c:y val="0.10677409509857792"/>
          <c:w val="0.84641738168379177"/>
          <c:h val="0.6561325539828996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299.17366666666663</c:v>
                </c:pt>
                <c:pt idx="1">
                  <c:v>428.14066666666668</c:v>
                </c:pt>
                <c:pt idx="2">
                  <c:v>317.95866666666666</c:v>
                </c:pt>
                <c:pt idx="3">
                  <c:v>495.35733333333332</c:v>
                </c:pt>
                <c:pt idx="4">
                  <c:v>456.61200000000002</c:v>
                </c:pt>
              </c:numCache>
            </c:numRef>
          </c:val>
        </c:ser>
        <c:axId val="83347712"/>
        <c:axId val="83416192"/>
      </c:barChart>
      <c:catAx>
        <c:axId val="83347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416192"/>
        <c:crosses val="autoZero"/>
        <c:auto val="1"/>
        <c:lblAlgn val="ctr"/>
        <c:lblOffset val="100"/>
      </c:catAx>
      <c:valAx>
        <c:axId val="83416192"/>
        <c:scaling>
          <c:orientation val="minMax"/>
          <c:min val="29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347712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20.763474948596674</c:v>
                </c:pt>
                <c:pt idx="1">
                  <c:v>79.236525051403333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024"/>
          <c:y val="0.79185245087607292"/>
          <c:w val="0.36362579049721466"/>
          <c:h val="8.69613455904439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1732.0023333333331</c:v>
                </c:pt>
                <c:pt idx="1">
                  <c:v>1776.4756666666665</c:v>
                </c:pt>
                <c:pt idx="2">
                  <c:v>1873.7393333333332</c:v>
                </c:pt>
                <c:pt idx="3">
                  <c:v>1966.895</c:v>
                </c:pt>
              </c:numCache>
            </c:numRef>
          </c:val>
        </c:ser>
        <c:axId val="83553664"/>
        <c:axId val="83637376"/>
      </c:barChart>
      <c:catAx>
        <c:axId val="83553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37376"/>
        <c:crosses val="autoZero"/>
        <c:auto val="1"/>
        <c:lblAlgn val="ctr"/>
        <c:lblOffset val="100"/>
      </c:catAx>
      <c:valAx>
        <c:axId val="83637376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53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1091.4066666666665</c:v>
                </c:pt>
                <c:pt idx="1">
                  <c:v>1129.6163333333334</c:v>
                </c:pt>
                <c:pt idx="2">
                  <c:v>1191.316</c:v>
                </c:pt>
                <c:pt idx="3">
                  <c:v>1396.9146666666668</c:v>
                </c:pt>
              </c:numCache>
            </c:numRef>
          </c:val>
        </c:ser>
        <c:axId val="83681664"/>
        <c:axId val="83683200"/>
      </c:barChart>
      <c:catAx>
        <c:axId val="83681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83200"/>
        <c:crosses val="autoZero"/>
        <c:auto val="1"/>
        <c:lblAlgn val="ctr"/>
        <c:lblOffset val="100"/>
      </c:catAx>
      <c:valAx>
        <c:axId val="83683200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81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179.84766666666667</c:v>
                </c:pt>
                <c:pt idx="1">
                  <c:v>149.88333333333335</c:v>
                </c:pt>
                <c:pt idx="2">
                  <c:v>148.01933333333332</c:v>
                </c:pt>
                <c:pt idx="3">
                  <c:v>177.01133333333337</c:v>
                </c:pt>
              </c:numCache>
            </c:numRef>
          </c:val>
        </c:ser>
        <c:axId val="83571840"/>
        <c:axId val="83573376"/>
      </c:barChart>
      <c:catAx>
        <c:axId val="835718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73376"/>
        <c:crosses val="autoZero"/>
        <c:auto val="1"/>
        <c:lblAlgn val="ctr"/>
        <c:lblOffset val="100"/>
      </c:catAx>
      <c:valAx>
        <c:axId val="83573376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718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192.08733333333331</c:v>
                </c:pt>
                <c:pt idx="1">
                  <c:v>170.3</c:v>
                </c:pt>
                <c:pt idx="2">
                  <c:v>184.18600000000001</c:v>
                </c:pt>
                <c:pt idx="3">
                  <c:v>183.97400000000002</c:v>
                </c:pt>
              </c:numCache>
            </c:numRef>
          </c:val>
        </c:ser>
        <c:axId val="83605376"/>
        <c:axId val="83606912"/>
      </c:barChart>
      <c:catAx>
        <c:axId val="83605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06912"/>
        <c:crosses val="autoZero"/>
        <c:auto val="1"/>
        <c:lblAlgn val="ctr"/>
        <c:lblOffset val="100"/>
      </c:catAx>
      <c:valAx>
        <c:axId val="83606912"/>
        <c:scaling>
          <c:orientation val="minMax"/>
          <c:min val="16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05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695"/>
          <c:y val="0.23275843967780299"/>
          <c:w val="0.8191827030589786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1834.4373333333333</c:v>
                </c:pt>
                <c:pt idx="1">
                  <c:v>1732.0023333333331</c:v>
                </c:pt>
                <c:pt idx="2">
                  <c:v>1776.4756666666665</c:v>
                </c:pt>
                <c:pt idx="3">
                  <c:v>1873.7393333333332</c:v>
                </c:pt>
                <c:pt idx="4">
                  <c:v>1966.895</c:v>
                </c:pt>
              </c:numCache>
            </c:numRef>
          </c:val>
        </c:ser>
        <c:axId val="83619200"/>
        <c:axId val="83691008"/>
      </c:barChart>
      <c:catAx>
        <c:axId val="836192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91008"/>
        <c:crosses val="autoZero"/>
        <c:auto val="1"/>
        <c:lblAlgn val="ctr"/>
        <c:lblOffset val="100"/>
      </c:catAx>
      <c:valAx>
        <c:axId val="83691008"/>
        <c:scaling>
          <c:orientation val="minMax"/>
          <c:min val="1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192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28.383818195330633</c:v>
                </c:pt>
                <c:pt idx="1">
                  <c:v>71.616181804669367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77"/>
          <c:h val="8.69613455904440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78"/>
          <c:y val="0.23275843967780299"/>
          <c:w val="0.8464173816837917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155.73466666666664</c:v>
                </c:pt>
                <c:pt idx="1">
                  <c:v>179.84766666666667</c:v>
                </c:pt>
                <c:pt idx="2">
                  <c:v>149.88333333333335</c:v>
                </c:pt>
                <c:pt idx="3">
                  <c:v>148.01933333333332</c:v>
                </c:pt>
                <c:pt idx="4">
                  <c:v>177.01133333333337</c:v>
                </c:pt>
              </c:numCache>
            </c:numRef>
          </c:val>
        </c:ser>
        <c:axId val="83761024"/>
        <c:axId val="84083072"/>
      </c:barChart>
      <c:catAx>
        <c:axId val="837610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83072"/>
        <c:crosses val="autoZero"/>
        <c:auto val="1"/>
        <c:lblAlgn val="ctr"/>
        <c:lblOffset val="100"/>
      </c:catAx>
      <c:valAx>
        <c:axId val="84083072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761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20.682067264214218</c:v>
                </c:pt>
                <c:pt idx="1">
                  <c:v>79.317932735785774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0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78"/>
          <c:y val="0.23275843967780299"/>
          <c:w val="0.8464173816837917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122.92966666666666</c:v>
                </c:pt>
                <c:pt idx="1">
                  <c:v>123.84333333333335</c:v>
                </c:pt>
                <c:pt idx="2">
                  <c:v>143.89200000000002</c:v>
                </c:pt>
                <c:pt idx="3">
                  <c:v>155.53533333333334</c:v>
                </c:pt>
                <c:pt idx="4">
                  <c:v>136.25700000000001</c:v>
                </c:pt>
              </c:numCache>
            </c:numRef>
          </c:val>
        </c:ser>
        <c:axId val="84243968"/>
        <c:axId val="84245504"/>
      </c:barChart>
      <c:catAx>
        <c:axId val="842439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45504"/>
        <c:crosses val="autoZero"/>
        <c:auto val="1"/>
        <c:lblAlgn val="ctr"/>
        <c:lblOffset val="100"/>
      </c:catAx>
      <c:valAx>
        <c:axId val="84245504"/>
        <c:scaling>
          <c:orientation val="minMax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439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20.319174847769357</c:v>
                </c:pt>
                <c:pt idx="1">
                  <c:v>79.680825152230639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6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5391146734461142"/>
          <c:y val="0.23275843967780299"/>
          <c:w val="0.8191827030589786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855.85566666666671</c:v>
                </c:pt>
                <c:pt idx="1">
                  <c:v>1091.4066666666665</c:v>
                </c:pt>
                <c:pt idx="2">
                  <c:v>1129.6163333333334</c:v>
                </c:pt>
                <c:pt idx="3">
                  <c:v>1191.316</c:v>
                </c:pt>
                <c:pt idx="4">
                  <c:v>1396.9146666666668</c:v>
                </c:pt>
              </c:numCache>
            </c:numRef>
          </c:val>
        </c:ser>
        <c:axId val="84562304"/>
        <c:axId val="84563840"/>
      </c:barChart>
      <c:catAx>
        <c:axId val="84562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63840"/>
        <c:crosses val="autoZero"/>
        <c:auto val="1"/>
        <c:lblAlgn val="ctr"/>
        <c:lblOffset val="100"/>
      </c:catAx>
      <c:valAx>
        <c:axId val="8456384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62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16.090760659138709</c:v>
                </c:pt>
                <c:pt idx="1">
                  <c:v>83.909239340861291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4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667678871979568"/>
          <c:y val="0.23275843967780299"/>
          <c:w val="0.8464173816837917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163.53</c:v>
                </c:pt>
                <c:pt idx="1">
                  <c:v>192.08733333333331</c:v>
                </c:pt>
                <c:pt idx="2">
                  <c:v>170.3</c:v>
                </c:pt>
                <c:pt idx="3">
                  <c:v>184.18600000000001</c:v>
                </c:pt>
                <c:pt idx="4">
                  <c:v>183.97400000000002</c:v>
                </c:pt>
              </c:numCache>
            </c:numRef>
          </c:val>
        </c:ser>
        <c:axId val="84634624"/>
        <c:axId val="84525824"/>
      </c:barChart>
      <c:catAx>
        <c:axId val="84634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525824"/>
        <c:crosses val="autoZero"/>
        <c:auto val="1"/>
        <c:lblAlgn val="ctr"/>
        <c:lblOffset val="100"/>
      </c:catAx>
      <c:valAx>
        <c:axId val="84525824"/>
        <c:scaling>
          <c:orientation val="minMax"/>
          <c:min val="1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34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18.497031175588781</c:v>
                </c:pt>
                <c:pt idx="1">
                  <c:v>81.502968824411226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78"/>
          <c:y val="0.23275843967780299"/>
          <c:w val="0.8464173816837917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55.114666666666665</c:v>
                </c:pt>
                <c:pt idx="1">
                  <c:v>69.262666666666675</c:v>
                </c:pt>
                <c:pt idx="2">
                  <c:v>57.676333333333332</c:v>
                </c:pt>
                <c:pt idx="3">
                  <c:v>94.456999999999994</c:v>
                </c:pt>
                <c:pt idx="4">
                  <c:v>83.256666666666675</c:v>
                </c:pt>
              </c:numCache>
            </c:numRef>
          </c:val>
        </c:ser>
        <c:axId val="84744064"/>
        <c:axId val="84745600"/>
      </c:barChart>
      <c:catAx>
        <c:axId val="84744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45600"/>
        <c:crosses val="autoZero"/>
        <c:auto val="1"/>
        <c:lblAlgn val="ctr"/>
        <c:lblOffset val="100"/>
      </c:catAx>
      <c:valAx>
        <c:axId val="84745600"/>
        <c:scaling>
          <c:orientation val="minMax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44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9.4985039390440722</c:v>
                </c:pt>
                <c:pt idx="1">
                  <c:v>90.50149606095593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2356303737894831"/>
          <c:w val="0.86459376434447965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7.6303333333333327</c:v>
                </c:pt>
                <c:pt idx="1">
                  <c:v>7.3180000000000005</c:v>
                </c:pt>
                <c:pt idx="2">
                  <c:v>4.9753333333333334</c:v>
                </c:pt>
                <c:pt idx="3">
                  <c:v>4.5376666666666665</c:v>
                </c:pt>
                <c:pt idx="4">
                  <c:v>5.1836666666666664</c:v>
                </c:pt>
              </c:numCache>
            </c:numRef>
          </c:val>
        </c:ser>
        <c:axId val="83697664"/>
        <c:axId val="84776832"/>
      </c:barChart>
      <c:catAx>
        <c:axId val="8369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76832"/>
        <c:crosses val="autoZero"/>
        <c:auto val="1"/>
        <c:lblAlgn val="ctr"/>
        <c:lblOffset val="100"/>
      </c:catAx>
      <c:valAx>
        <c:axId val="84776832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9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3.2557201561740667</c:v>
                </c:pt>
                <c:pt idx="1">
                  <c:v>96.744279843825936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4344950154773266E-2"/>
          <c:y val="0.23275843967780299"/>
          <c:w val="0.88277014700516698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Jornalero-Peón'!$B$17</c:f>
              <c:strCache>
                <c:ptCount val="1"/>
                <c:pt idx="0">
                  <c:v>Manizales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 ocup Jornalero-Peón'!$C$17:$G$17</c:f>
              <c:numCache>
                <c:formatCode>#,##0</c:formatCode>
                <c:ptCount val="5"/>
                <c:pt idx="0">
                  <c:v>0.70533333333333326</c:v>
                </c:pt>
                <c:pt idx="1">
                  <c:v>0.30200000000000005</c:v>
                </c:pt>
                <c:pt idx="2">
                  <c:v>0.46600000000000003</c:v>
                </c:pt>
                <c:pt idx="3">
                  <c:v>1.5069999999999999</c:v>
                </c:pt>
                <c:pt idx="4">
                  <c:v>0.76600000000000001</c:v>
                </c:pt>
              </c:numCache>
            </c:numRef>
          </c:val>
        </c:ser>
        <c:axId val="84778368"/>
        <c:axId val="84071552"/>
      </c:barChart>
      <c:catAx>
        <c:axId val="84778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71552"/>
        <c:crosses val="autoZero"/>
        <c:auto val="1"/>
        <c:lblAlgn val="ctr"/>
        <c:lblOffset val="100"/>
      </c:catAx>
      <c:valAx>
        <c:axId val="8407155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78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8.5485760371286468E-2</c:v>
                </c:pt>
                <c:pt idx="1">
                  <c:v>99.032202984412805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252133281546084"/>
          <c:y val="0.23275843967780299"/>
          <c:w val="0.86459376434447965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2.8940000000000001</c:v>
                </c:pt>
                <c:pt idx="1">
                  <c:v>0.80066666666666675</c:v>
                </c:pt>
                <c:pt idx="2">
                  <c:v>0.51566666666666661</c:v>
                </c:pt>
                <c:pt idx="3">
                  <c:v>4.3803333333333336</c:v>
                </c:pt>
                <c:pt idx="4">
                  <c:v>6.4813333333333345</c:v>
                </c:pt>
              </c:numCache>
            </c:numRef>
          </c:val>
        </c:ser>
        <c:axId val="85129856"/>
        <c:axId val="85221760"/>
      </c:barChart>
      <c:catAx>
        <c:axId val="851298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221760"/>
        <c:crosses val="autoZero"/>
        <c:auto val="1"/>
        <c:lblAlgn val="ctr"/>
        <c:lblOffset val="100"/>
      </c:catAx>
      <c:valAx>
        <c:axId val="852217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298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34.071036815083502</c:v>
                </c:pt>
                <c:pt idx="1">
                  <c:v>65.928963184916498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Empleados</a:t>
            </a:r>
            <a:r>
              <a:rPr sz="1200" baseline="0">
                <a:solidFill>
                  <a:srgbClr val="53722D"/>
                </a:solidFill>
              </a:rPr>
              <a:t> por condición ingresos</a:t>
            </a:r>
            <a:r>
              <a:rPr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52E-2"/>
          <c:y val="0.24505747126436794"/>
          <c:w val="0.9342105263157896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ES"/>
                </a:p>
              </c:txPr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2143.9063333333334</c:v>
                </c:pt>
                <c:pt idx="1">
                  <c:v>1812.7646666666665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278"/>
          <c:y val="0.79988352202243351"/>
          <c:w val="0.65409103467334395"/>
          <c:h val="0.13203462547950737"/>
        </c:manualLayout>
      </c:layout>
      <c:txPr>
        <a:bodyPr/>
        <a:lstStyle/>
        <a:p>
          <a:pPr rtl="0"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128918924504524"/>
          <c:y val="0.23275843967780552"/>
          <c:w val="0.8202156226535009"/>
          <c:h val="0.60911544639010951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62.212426551135913</c:v>
                </c:pt>
                <c:pt idx="1">
                  <c:v>56.244943588838382</c:v>
                </c:pt>
                <c:pt idx="2">
                  <c:v>56.107527347322126</c:v>
                </c:pt>
                <c:pt idx="3">
                  <c:v>55.276596880974253</c:v>
                </c:pt>
                <c:pt idx="4">
                  <c:v>54.184599460843053</c:v>
                </c:pt>
              </c:numCache>
            </c:numRef>
          </c:val>
        </c:ser>
        <c:marker val="1"/>
        <c:axId val="85464576"/>
        <c:axId val="85466112"/>
      </c:lineChart>
      <c:catAx>
        <c:axId val="85464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66112"/>
        <c:crosses val="autoZero"/>
        <c:auto val="1"/>
        <c:lblAlgn val="ctr"/>
        <c:lblOffset val="100"/>
      </c:catAx>
      <c:valAx>
        <c:axId val="854661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6457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01184891258672"/>
          <c:y val="0.23275843967780563"/>
          <c:w val="0.84149296298592557"/>
          <c:h val="0.58767427376662651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37.787573448864087</c:v>
                </c:pt>
                <c:pt idx="1">
                  <c:v>43.755056411161618</c:v>
                </c:pt>
                <c:pt idx="2">
                  <c:v>43.892472652677881</c:v>
                </c:pt>
                <c:pt idx="3">
                  <c:v>44.723403119025747</c:v>
                </c:pt>
                <c:pt idx="4">
                  <c:v>45.815400539156947</c:v>
                </c:pt>
              </c:numCache>
            </c:numRef>
          </c:val>
        </c:ser>
        <c:marker val="1"/>
        <c:axId val="85489920"/>
        <c:axId val="85504000"/>
      </c:lineChart>
      <c:catAx>
        <c:axId val="85489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04000"/>
        <c:crosses val="autoZero"/>
        <c:auto val="1"/>
        <c:lblAlgn val="ctr"/>
        <c:lblOffset val="100"/>
      </c:catAx>
      <c:valAx>
        <c:axId val="85504000"/>
        <c:scaling>
          <c:orientation val="minMax"/>
          <c:max val="6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489920"/>
        <c:crosses val="autoZero"/>
        <c:crossBetween val="between"/>
        <c:majorUnit val="5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793239410096695"/>
          <c:y val="0.23275843967780299"/>
          <c:w val="0.81918270305897867"/>
          <c:h val="0.62111105077383533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1990.172</c:v>
                </c:pt>
                <c:pt idx="1">
                  <c:v>1911.85</c:v>
                </c:pt>
                <c:pt idx="2">
                  <c:v>1926.3589999999999</c:v>
                </c:pt>
                <c:pt idx="3">
                  <c:v>2021.7586666666666</c:v>
                </c:pt>
                <c:pt idx="4">
                  <c:v>2143.9063333333334</c:v>
                </c:pt>
              </c:numCache>
            </c:numRef>
          </c:val>
        </c:ser>
        <c:axId val="85517440"/>
        <c:axId val="85519744"/>
      </c:barChart>
      <c:catAx>
        <c:axId val="85517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19744"/>
        <c:crosses val="autoZero"/>
        <c:auto val="1"/>
        <c:lblAlgn val="ctr"/>
        <c:lblOffset val="100"/>
      </c:catAx>
      <c:valAx>
        <c:axId val="85519744"/>
        <c:scaling>
          <c:orientation val="minMax"/>
          <c:min val="18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17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27.537156555617408</c:v>
                </c:pt>
                <c:pt idx="1">
                  <c:v>72.4628434443826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5839"/>
          <c:y val="2.072538860103627E-2"/>
        </c:manualLayout>
      </c:layout>
    </c:title>
    <c:plotArea>
      <c:layout>
        <c:manualLayout>
          <c:layoutTarget val="inner"/>
          <c:xMode val="edge"/>
          <c:yMode val="edge"/>
          <c:x val="0.14793249695240543"/>
          <c:y val="0.25601416102057301"/>
          <c:w val="0.81918270305897867"/>
          <c:h val="0.4908545443447534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1208.8223333333335</c:v>
                </c:pt>
                <c:pt idx="1">
                  <c:v>1487.3000000000002</c:v>
                </c:pt>
                <c:pt idx="2">
                  <c:v>1506.9753333333338</c:v>
                </c:pt>
                <c:pt idx="3">
                  <c:v>1635.7723333333338</c:v>
                </c:pt>
                <c:pt idx="4">
                  <c:v>1812.7646666666665</c:v>
                </c:pt>
              </c:numCache>
            </c:numRef>
          </c:val>
        </c:ser>
        <c:axId val="85782912"/>
        <c:axId val="85784448"/>
      </c:barChart>
      <c:catAx>
        <c:axId val="85782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84448"/>
        <c:crosses val="autoZero"/>
        <c:auto val="1"/>
        <c:lblAlgn val="ctr"/>
        <c:lblOffset val="100"/>
      </c:catAx>
      <c:valAx>
        <c:axId val="85784448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829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14.811260732102442</c:v>
                </c:pt>
                <c:pt idx="1">
                  <c:v>85.18873926789756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564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7.4958246188458741E-2"/>
          <c:y val="0.25568161934303668"/>
          <c:w val="0.88132595767302535"/>
          <c:h val="0.55854370476417725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58.614640871774803</c:v>
                </c:pt>
                <c:pt idx="1">
                  <c:v>59.844247431831334</c:v>
                </c:pt>
                <c:pt idx="2">
                  <c:v>60.161497611741794</c:v>
                </c:pt>
                <c:pt idx="3">
                  <c:v>62.212426551135913</c:v>
                </c:pt>
                <c:pt idx="4">
                  <c:v>56.244943588838382</c:v>
                </c:pt>
                <c:pt idx="5">
                  <c:v>56.107527347322126</c:v>
                </c:pt>
                <c:pt idx="6">
                  <c:v>55.276596880974253</c:v>
                </c:pt>
                <c:pt idx="7">
                  <c:v>54.184599460843053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asalariado'!$C$23:$J$23</c:f>
              <c:numCache>
                <c:formatCode>0.0</c:formatCode>
                <c:ptCount val="8"/>
                <c:pt idx="0">
                  <c:v>39.90134740548833</c:v>
                </c:pt>
                <c:pt idx="1">
                  <c:v>42.067778534889179</c:v>
                </c:pt>
                <c:pt idx="2">
                  <c:v>43.00935529955526</c:v>
                </c:pt>
                <c:pt idx="3">
                  <c:v>45.869552652438145</c:v>
                </c:pt>
                <c:pt idx="4">
                  <c:v>41.320077396860306</c:v>
                </c:pt>
                <c:pt idx="5">
                  <c:v>39.665833765145649</c:v>
                </c:pt>
                <c:pt idx="6">
                  <c:v>38.839483681483351</c:v>
                </c:pt>
                <c:pt idx="7">
                  <c:v>38.879693718080503</c:v>
                </c:pt>
              </c:numCache>
            </c:numRef>
          </c:val>
        </c:ser>
        <c:marker val="1"/>
        <c:axId val="85049728"/>
        <c:axId val="85051264"/>
      </c:lineChart>
      <c:catAx>
        <c:axId val="85049728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51264"/>
        <c:crosses val="autoZero"/>
        <c:auto val="1"/>
        <c:lblAlgn val="ctr"/>
        <c:lblOffset val="100"/>
      </c:catAx>
      <c:valAx>
        <c:axId val="8505126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49728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918286321804711"/>
          <c:y val="0.63808508727283664"/>
          <c:w val="0.38451898203886936"/>
          <c:h val="0.15434827300580045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1556" l="0.7086614173228527" r="0.7086614173228527" t="0.74803149606301556" header="0.31496062992127377" footer="0.314960629921273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6.3789423945384033E-2"/>
          <c:y val="0.25568161934303668"/>
          <c:w val="0.84139573174553761"/>
          <c:h val="0.54155368443472351"/>
        </c:manualLayout>
      </c:layout>
      <c:lineChart>
        <c:grouping val="standard"/>
        <c:ser>
          <c:idx val="0"/>
          <c:order val="0"/>
          <c:tx>
            <c:strRef>
              <c:f>'Tasa de empleo no asalariado'!$B$35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asalariado'!$C$35:$J$35</c:f>
              <c:numCache>
                <c:formatCode>0.0</c:formatCode>
                <c:ptCount val="8"/>
                <c:pt idx="0">
                  <c:v>41.385359128225197</c:v>
                </c:pt>
                <c:pt idx="1">
                  <c:v>40.155752568168666</c:v>
                </c:pt>
                <c:pt idx="2">
                  <c:v>39.838502388258199</c:v>
                </c:pt>
                <c:pt idx="3">
                  <c:v>37.787573448864087</c:v>
                </c:pt>
                <c:pt idx="4">
                  <c:v>43.755056411161618</c:v>
                </c:pt>
                <c:pt idx="5">
                  <c:v>43.892472652677881</c:v>
                </c:pt>
                <c:pt idx="6">
                  <c:v>44.723403119025747</c:v>
                </c:pt>
                <c:pt idx="7">
                  <c:v>45.815400539156947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</c:numCache>
            </c:numRef>
          </c:cat>
          <c:val>
            <c:numRef>
              <c:f>'Tasa de empleo no asalariado'!$C$27:$J$27</c:f>
              <c:numCache>
                <c:formatCode>0.0</c:formatCode>
                <c:ptCount val="8"/>
                <c:pt idx="0">
                  <c:v>60.098652594511677</c:v>
                </c:pt>
                <c:pt idx="1">
                  <c:v>57.932221465110828</c:v>
                </c:pt>
                <c:pt idx="2">
                  <c:v>56.990644700444733</c:v>
                </c:pt>
                <c:pt idx="3">
                  <c:v>54.130447347561855</c:v>
                </c:pt>
                <c:pt idx="4">
                  <c:v>58.679922603139694</c:v>
                </c:pt>
                <c:pt idx="5">
                  <c:v>60.334166234854358</c:v>
                </c:pt>
                <c:pt idx="6">
                  <c:v>61.160516318516649</c:v>
                </c:pt>
                <c:pt idx="7">
                  <c:v>61.120306281919497</c:v>
                </c:pt>
              </c:numCache>
            </c:numRef>
          </c:val>
        </c:ser>
        <c:marker val="1"/>
        <c:axId val="86029056"/>
        <c:axId val="86030592"/>
      </c:lineChart>
      <c:catAx>
        <c:axId val="86029056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30592"/>
        <c:crosses val="autoZero"/>
        <c:auto val="1"/>
        <c:lblAlgn val="ctr"/>
        <c:lblOffset val="100"/>
      </c:catAx>
      <c:valAx>
        <c:axId val="86030592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290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823"/>
          <c:y val="0.26260520031385537"/>
          <c:w val="0.2725033908973018"/>
          <c:h val="0.10078822500128794"/>
        </c:manualLayout>
      </c:layout>
      <c:overlay val="1"/>
      <c:txPr>
        <a:bodyPr/>
        <a:lstStyle/>
        <a:p>
          <a:pPr>
            <a:defRPr lang="es-CO" sz="1100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ocupada por rama de actividad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43772725989896438"/>
          <c:y val="2.2631707119085288E-3"/>
        </c:manualLayout>
      </c:layout>
    </c:title>
    <c:plotArea>
      <c:layout>
        <c:manualLayout>
          <c:layoutTarget val="inner"/>
          <c:xMode val="edge"/>
          <c:yMode val="edge"/>
          <c:x val="0.30970408940817884"/>
          <c:y val="0.16807460923054424"/>
          <c:w val="0.67288166960782703"/>
          <c:h val="0.68629704792055668"/>
        </c:manualLayout>
      </c:layout>
      <c:lineChart>
        <c:grouping val="standard"/>
        <c:ser>
          <c:idx val="0"/>
          <c:order val="0"/>
          <c:tx>
            <c:strRef>
              <c:f>'Pob ocupada x Rama de actividad'!$B$16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actividad'!$C$16:$F$16</c:f>
              <c:numCache>
                <c:formatCode>#,##0.0</c:formatCode>
                <c:ptCount val="4"/>
                <c:pt idx="0">
                  <c:v>560.91800000000001</c:v>
                </c:pt>
                <c:pt idx="1">
                  <c:v>614.00799999999992</c:v>
                </c:pt>
                <c:pt idx="2">
                  <c:v>565.82933333333324</c:v>
                </c:pt>
                <c:pt idx="3">
                  <c:v>684.51133333333337</c:v>
                </c:pt>
              </c:numCache>
            </c:numRef>
          </c:val>
        </c:ser>
        <c:ser>
          <c:idx val="3"/>
          <c:order val="1"/>
          <c:tx>
            <c:strRef>
              <c:f>'Pob ocupada x Rama de actividad'!$B$18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actividad'!$C$18:$F$18</c:f>
              <c:numCache>
                <c:formatCode>#,##0.0</c:formatCode>
                <c:ptCount val="4"/>
                <c:pt idx="0">
                  <c:v>176.62633333333329</c:v>
                </c:pt>
                <c:pt idx="1">
                  <c:v>184.08666666666667</c:v>
                </c:pt>
                <c:pt idx="2">
                  <c:v>240.78866666666667</c:v>
                </c:pt>
                <c:pt idx="3">
                  <c:v>226.62333333333333</c:v>
                </c:pt>
              </c:numCache>
            </c:numRef>
          </c:val>
        </c:ser>
        <c:ser>
          <c:idx val="5"/>
          <c:order val="2"/>
          <c:tx>
            <c:strRef>
              <c:f>'Pob ocupada x Rama de actividad'!$B$19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actividad'!$C$19:$F$19</c:f>
              <c:numCache>
                <c:formatCode>#,##0.0</c:formatCode>
                <c:ptCount val="4"/>
                <c:pt idx="0">
                  <c:v>976.9283333333334</c:v>
                </c:pt>
                <c:pt idx="1">
                  <c:v>910.3516666666668</c:v>
                </c:pt>
                <c:pt idx="2">
                  <c:v>1031.9016666666666</c:v>
                </c:pt>
                <c:pt idx="3">
                  <c:v>1066.8636666666666</c:v>
                </c:pt>
              </c:numCache>
            </c:numRef>
          </c:val>
        </c:ser>
        <c:ser>
          <c:idx val="6"/>
          <c:order val="3"/>
          <c:tx>
            <c:strRef>
              <c:f>'Pob ocupada x Rama de actividad'!$B$20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actividad'!$C$20:$F$20</c:f>
              <c:numCache>
                <c:formatCode>#,##0.0</c:formatCode>
                <c:ptCount val="4"/>
                <c:pt idx="0">
                  <c:v>291.95233333333334</c:v>
                </c:pt>
                <c:pt idx="1">
                  <c:v>319.31533333333334</c:v>
                </c:pt>
                <c:pt idx="2">
                  <c:v>369.11333333333329</c:v>
                </c:pt>
                <c:pt idx="3">
                  <c:v>378.75900000000001</c:v>
                </c:pt>
              </c:numCache>
            </c:numRef>
          </c:val>
        </c:ser>
        <c:ser>
          <c:idx val="1"/>
          <c:order val="4"/>
          <c:tx>
            <c:strRef>
              <c:f>'Pob ocupada x Rama de actividad'!$B$22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actividad'!$C$22:$F$22</c:f>
              <c:numCache>
                <c:formatCode>#,##0.0</c:formatCode>
                <c:ptCount val="4"/>
                <c:pt idx="0">
                  <c:v>432.44499999999999</c:v>
                </c:pt>
                <c:pt idx="1">
                  <c:v>454.77700000000004</c:v>
                </c:pt>
                <c:pt idx="2">
                  <c:v>462.44266666666664</c:v>
                </c:pt>
                <c:pt idx="3">
                  <c:v>501.8313333333333</c:v>
                </c:pt>
              </c:numCache>
            </c:numRef>
          </c:val>
        </c:ser>
        <c:ser>
          <c:idx val="2"/>
          <c:order val="5"/>
          <c:tx>
            <c:strRef>
              <c:f>'Pob ocupada x Rama de actividad'!$B$23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 ocupada x Rama de actividad'!$C$11:$F$11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 ocupada x Rama de actividad'!$C$23:$F$23</c:f>
              <c:numCache>
                <c:formatCode>#,##0.0</c:formatCode>
                <c:ptCount val="4"/>
                <c:pt idx="0">
                  <c:v>801.68333333333339</c:v>
                </c:pt>
                <c:pt idx="1">
                  <c:v>809.27333333333343</c:v>
                </c:pt>
                <c:pt idx="2">
                  <c:v>818.26</c:v>
                </c:pt>
                <c:pt idx="3">
                  <c:v>946.51499999999999</c:v>
                </c:pt>
              </c:numCache>
            </c:numRef>
          </c:val>
        </c:ser>
        <c:marker val="1"/>
        <c:axId val="86262144"/>
        <c:axId val="86263680"/>
      </c:lineChart>
      <c:catAx>
        <c:axId val="86262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63680"/>
        <c:crosses val="autoZero"/>
        <c:auto val="1"/>
        <c:lblAlgn val="ctr"/>
        <c:lblOffset val="100"/>
      </c:catAx>
      <c:valAx>
        <c:axId val="8626368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6214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74529393503434E-5"/>
          <c:y val="2.5620592606647053E-2"/>
          <c:w val="0.21613735783027502"/>
          <c:h val="0.76667615343262863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3225326922633694E-2"/>
          <c:y val="0.23275843967780296"/>
          <c:w val="0.88432629549623831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'Población ocupada-No informa'!$C$15:$G$15</c:f>
              <c:numCache>
                <c:formatCode>#,##0.0</c:formatCode>
                <c:ptCount val="5"/>
                <c:pt idx="0">
                  <c:v>1.6819999999999997</c:v>
                </c:pt>
                <c:pt idx="1">
                  <c:v>5.823666666666667</c:v>
                </c:pt>
                <c:pt idx="2">
                  <c:v>6.5956666666666663</c:v>
                </c:pt>
                <c:pt idx="3">
                  <c:v>2.1320000000000001</c:v>
                </c:pt>
                <c:pt idx="4">
                  <c:v>1.7306666666666668</c:v>
                </c:pt>
              </c:numCache>
            </c:numRef>
          </c:val>
        </c:ser>
        <c:axId val="86347776"/>
        <c:axId val="86349312"/>
      </c:barChart>
      <c:catAx>
        <c:axId val="86347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49312"/>
        <c:crosses val="autoZero"/>
        <c:auto val="1"/>
        <c:lblAlgn val="ctr"/>
        <c:lblOffset val="100"/>
      </c:catAx>
      <c:valAx>
        <c:axId val="8634931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47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37.587779627886782</c:v>
                </c:pt>
                <c:pt idx="1">
                  <c:v>62.412220372113218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092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9371179595928"/>
          <c:y val="0.23275843967780296"/>
          <c:w val="0.86668613443188336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23.302333333333333</c:v>
                </c:pt>
                <c:pt idx="1">
                  <c:v>39.401333333333334</c:v>
                </c:pt>
                <c:pt idx="2">
                  <c:v>15.239666666666666</c:v>
                </c:pt>
                <c:pt idx="3">
                  <c:v>28.213333333333335</c:v>
                </c:pt>
                <c:pt idx="4">
                  <c:v>25.155666666666665</c:v>
                </c:pt>
              </c:numCache>
            </c:numRef>
          </c:val>
        </c:ser>
        <c:axId val="86451712"/>
        <c:axId val="86453632"/>
      </c:barChart>
      <c:catAx>
        <c:axId val="86451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53632"/>
        <c:crosses val="autoZero"/>
        <c:auto val="1"/>
        <c:lblAlgn val="ctr"/>
        <c:lblOffset val="100"/>
      </c:catAx>
      <c:valAx>
        <c:axId val="8645363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4517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0.71560694880357467</c:v>
                </c:pt>
                <c:pt idx="1">
                  <c:v>99.284393051196432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16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658850463075355"/>
          <c:y val="0.23275843967780296"/>
          <c:w val="0.86697977730759324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11.395666666666665</c:v>
                </c:pt>
                <c:pt idx="1">
                  <c:v>12.328666666666669</c:v>
                </c:pt>
                <c:pt idx="2">
                  <c:v>9.3766666666666669</c:v>
                </c:pt>
                <c:pt idx="3">
                  <c:v>17.901999999999997</c:v>
                </c:pt>
                <c:pt idx="4">
                  <c:v>18.032333333333334</c:v>
                </c:pt>
              </c:numCache>
            </c:numRef>
          </c:val>
        </c:ser>
        <c:axId val="84922368"/>
        <c:axId val="84923904"/>
      </c:barChart>
      <c:catAx>
        <c:axId val="849223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23904"/>
        <c:crosses val="autoZero"/>
        <c:auto val="1"/>
        <c:lblAlgn val="ctr"/>
        <c:lblOffset val="100"/>
      </c:catAx>
      <c:valAx>
        <c:axId val="84923904"/>
        <c:scaling>
          <c:orientation val="minMax"/>
          <c:max val="25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9223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5.4987187579728216</c:v>
                </c:pt>
                <c:pt idx="1">
                  <c:v>94.501281242027176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24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96"/>
          <c:w val="0.84978542155915915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553.01199999999994</c:v>
                </c:pt>
                <c:pt idx="1">
                  <c:v>560.91800000000001</c:v>
                </c:pt>
                <c:pt idx="2">
                  <c:v>614.00799999999992</c:v>
                </c:pt>
                <c:pt idx="3">
                  <c:v>565.82933333333324</c:v>
                </c:pt>
                <c:pt idx="4">
                  <c:v>684.51133333333337</c:v>
                </c:pt>
              </c:numCache>
            </c:numRef>
          </c:val>
        </c:ser>
        <c:axId val="86602496"/>
        <c:axId val="86604416"/>
      </c:barChart>
      <c:catAx>
        <c:axId val="86602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04416"/>
        <c:crosses val="autoZero"/>
        <c:auto val="1"/>
        <c:lblAlgn val="ctr"/>
        <c:lblOffset val="100"/>
      </c:catAx>
      <c:valAx>
        <c:axId val="86604416"/>
        <c:scaling>
          <c:orientation val="minMax"/>
          <c:min val="5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02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26.956513634703089</c:v>
                </c:pt>
                <c:pt idx="1">
                  <c:v>73.043486365296914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96"/>
          <c:w val="0.86727212944535759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16.753</c:v>
                </c:pt>
                <c:pt idx="1">
                  <c:v>14.342666666666666</c:v>
                </c:pt>
                <c:pt idx="2">
                  <c:v>14.533666666666667</c:v>
                </c:pt>
                <c:pt idx="3">
                  <c:v>10.514333333333333</c:v>
                </c:pt>
                <c:pt idx="4">
                  <c:v>8.3360000000000003</c:v>
                </c:pt>
              </c:numCache>
            </c:numRef>
          </c:val>
        </c:ser>
        <c:axId val="87093248"/>
        <c:axId val="87094784"/>
      </c:barChart>
      <c:catAx>
        <c:axId val="87093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094784"/>
        <c:crosses val="autoZero"/>
        <c:auto val="1"/>
        <c:lblAlgn val="ctr"/>
        <c:lblOffset val="100"/>
      </c:catAx>
      <c:valAx>
        <c:axId val="87094784"/>
        <c:scaling>
          <c:orientation val="minMax"/>
          <c:min val="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093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7.3682752849873747</c:v>
                </c:pt>
                <c:pt idx="1">
                  <c:v>92.631724715012624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36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96"/>
          <c:w val="0.84978542155915915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200.31066666666666</c:v>
                </c:pt>
                <c:pt idx="1">
                  <c:v>176.62633333333329</c:v>
                </c:pt>
                <c:pt idx="2">
                  <c:v>184.08666666666667</c:v>
                </c:pt>
                <c:pt idx="3">
                  <c:v>240.78866666666667</c:v>
                </c:pt>
                <c:pt idx="4">
                  <c:v>226.62333333333333</c:v>
                </c:pt>
              </c:numCache>
            </c:numRef>
          </c:val>
        </c:ser>
        <c:axId val="87111552"/>
        <c:axId val="87113088"/>
      </c:barChart>
      <c:catAx>
        <c:axId val="87111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13088"/>
        <c:crosses val="autoZero"/>
        <c:auto val="1"/>
        <c:lblAlgn val="ctr"/>
        <c:lblOffset val="100"/>
      </c:catAx>
      <c:valAx>
        <c:axId val="87113088"/>
        <c:scaling>
          <c:orientation val="minMax"/>
          <c:min val="1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11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19.171097540892998</c:v>
                </c:pt>
                <c:pt idx="1">
                  <c:v>80.828902459106999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467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4564646306629297"/>
          <c:y val="0.23275843967780296"/>
          <c:w val="0.82197678932517571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812.99200000000008</c:v>
                </c:pt>
                <c:pt idx="1">
                  <c:v>976.9283333333334</c:v>
                </c:pt>
                <c:pt idx="2">
                  <c:v>910.3516666666668</c:v>
                </c:pt>
                <c:pt idx="3">
                  <c:v>1031.9016666666666</c:v>
                </c:pt>
                <c:pt idx="4">
                  <c:v>1066.8636666666666</c:v>
                </c:pt>
              </c:numCache>
            </c:numRef>
          </c:val>
        </c:ser>
        <c:axId val="87173760"/>
        <c:axId val="87242240"/>
      </c:barChart>
      <c:catAx>
        <c:axId val="87173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242240"/>
        <c:crosses val="autoZero"/>
        <c:auto val="1"/>
        <c:lblAlgn val="ctr"/>
        <c:lblOffset val="100"/>
      </c:catAx>
      <c:valAx>
        <c:axId val="8724224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73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20.374559115479627</c:v>
                </c:pt>
                <c:pt idx="1">
                  <c:v>79.625440884520373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3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83262936503802"/>
          <c:y val="0.23275843967780296"/>
          <c:w val="0.84879062302643826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343.91033333333331</c:v>
                </c:pt>
                <c:pt idx="1">
                  <c:v>291.95233333333334</c:v>
                </c:pt>
                <c:pt idx="2">
                  <c:v>319.31533333333334</c:v>
                </c:pt>
                <c:pt idx="3">
                  <c:v>369.11333333333329</c:v>
                </c:pt>
                <c:pt idx="4">
                  <c:v>378.75900000000001</c:v>
                </c:pt>
              </c:numCache>
            </c:numRef>
          </c:val>
        </c:ser>
        <c:axId val="87443328"/>
        <c:axId val="87444864"/>
      </c:barChart>
      <c:catAx>
        <c:axId val="87443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444864"/>
        <c:crosses val="autoZero"/>
        <c:auto val="1"/>
        <c:lblAlgn val="ctr"/>
        <c:lblOffset val="100"/>
      </c:catAx>
      <c:valAx>
        <c:axId val="87444864"/>
        <c:scaling>
          <c:orientation val="minMax"/>
          <c:min val="2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443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23.177179796384262</c:v>
                </c:pt>
                <c:pt idx="1">
                  <c:v>76.822820203615734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591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75"/>
          <c:y val="0.23275843967780296"/>
          <c:w val="0.84641738168379177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83.661333333333332</c:v>
                </c:pt>
                <c:pt idx="1">
                  <c:v>86.700666666666677</c:v>
                </c:pt>
                <c:pt idx="2">
                  <c:v>95.777000000000001</c:v>
                </c:pt>
                <c:pt idx="3">
                  <c:v>110.43233333333335</c:v>
                </c:pt>
                <c:pt idx="4">
                  <c:v>98.313333333333333</c:v>
                </c:pt>
              </c:numCache>
            </c:numRef>
          </c:val>
        </c:ser>
        <c:axId val="86798336"/>
        <c:axId val="86799872"/>
      </c:barChart>
      <c:catAx>
        <c:axId val="86798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99872"/>
        <c:crosses val="autoZero"/>
        <c:auto val="1"/>
        <c:lblAlgn val="ctr"/>
        <c:lblOffset val="100"/>
      </c:catAx>
      <c:valAx>
        <c:axId val="86799872"/>
        <c:scaling>
          <c:orientation val="minMax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98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42.230631884456393</c:v>
                </c:pt>
                <c:pt idx="1">
                  <c:v>57.769368115543607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67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2069771547615075"/>
          <c:y val="0.23275843967780296"/>
          <c:w val="0.84641738168379177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364.73533333333336</c:v>
                </c:pt>
                <c:pt idx="1">
                  <c:v>432.44499999999999</c:v>
                </c:pt>
                <c:pt idx="2">
                  <c:v>454.77700000000004</c:v>
                </c:pt>
                <c:pt idx="3">
                  <c:v>462.44266666666664</c:v>
                </c:pt>
                <c:pt idx="4">
                  <c:v>501.8313333333333</c:v>
                </c:pt>
              </c:numCache>
            </c:numRef>
          </c:val>
        </c:ser>
        <c:axId val="87787776"/>
        <c:axId val="87822336"/>
      </c:barChart>
      <c:catAx>
        <c:axId val="87787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822336"/>
        <c:crosses val="autoZero"/>
        <c:auto val="1"/>
        <c:lblAlgn val="ctr"/>
        <c:lblOffset val="100"/>
      </c:catAx>
      <c:valAx>
        <c:axId val="87822336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87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38.2649039916897</c:v>
                </c:pt>
                <c:pt idx="1">
                  <c:v>61.7350960083103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4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146953036099246"/>
          <c:y val="0.22816073852837371"/>
          <c:w val="0.85076721618950057"/>
          <c:h val="0.62570875192325093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787.23900000000003</c:v>
                </c:pt>
                <c:pt idx="1">
                  <c:v>801.68333333333339</c:v>
                </c:pt>
                <c:pt idx="2">
                  <c:v>809.27333333333343</c:v>
                </c:pt>
                <c:pt idx="3">
                  <c:v>818.26</c:v>
                </c:pt>
                <c:pt idx="4">
                  <c:v>946.51499999999999</c:v>
                </c:pt>
              </c:numCache>
            </c:numRef>
          </c:val>
        </c:ser>
        <c:axId val="88109440"/>
        <c:axId val="88110976"/>
      </c:barChart>
      <c:catAx>
        <c:axId val="88109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10976"/>
        <c:crosses val="autoZero"/>
        <c:auto val="1"/>
        <c:lblAlgn val="ctr"/>
        <c:lblOffset val="100"/>
      </c:catAx>
      <c:valAx>
        <c:axId val="88110976"/>
        <c:scaling>
          <c:orientation val="minMax"/>
          <c:min val="7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094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24.099694003663398</c:v>
                </c:pt>
                <c:pt idx="1">
                  <c:v>75.900305996336598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786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desempleada cesante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(Bogotá, miles de personas )</a:t>
            </a:r>
          </a:p>
        </c:rich>
      </c:tx>
      <c:layout>
        <c:manualLayout>
          <c:xMode val="edge"/>
          <c:yMode val="edge"/>
          <c:x val="0.2752277647920604"/>
          <c:y val="4.6002704611284879E-3"/>
        </c:manualLayout>
      </c:layout>
    </c:title>
    <c:plotArea>
      <c:layout>
        <c:manualLayout>
          <c:layoutTarget val="inner"/>
          <c:xMode val="edge"/>
          <c:yMode val="edge"/>
          <c:x val="0.34860698500239262"/>
          <c:y val="0.12470612521749565"/>
          <c:w val="0.6303944907023421"/>
          <c:h val="0.70779211078660587"/>
        </c:manualLayout>
      </c:layout>
      <c:lineChart>
        <c:grouping val="standard"/>
        <c:ser>
          <c:idx val="4"/>
          <c:order val="0"/>
          <c:tx>
            <c:strRef>
              <c:f>'Poblacion desempleada Cesante'!$B$15</c:f>
              <c:strCache>
                <c:ptCount val="1"/>
                <c:pt idx="0">
                  <c:v>Agricultura*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Cesante'!$C$15:$F$15</c:f>
              <c:numCache>
                <c:formatCode>#,##0.0</c:formatCode>
                <c:ptCount val="4"/>
                <c:pt idx="0">
                  <c:v>5.7540000000000004</c:v>
                </c:pt>
                <c:pt idx="1">
                  <c:v>4.1166666666666671</c:v>
                </c:pt>
                <c:pt idx="2">
                  <c:v>5.5130000000000008</c:v>
                </c:pt>
                <c:pt idx="3">
                  <c:v>7.0546666666666669</c:v>
                </c:pt>
              </c:numCache>
            </c:numRef>
          </c:val>
        </c:ser>
        <c:ser>
          <c:idx val="6"/>
          <c:order val="1"/>
          <c:tx>
            <c:strRef>
              <c:f>'Poblacion desempleada Cesante'!$B$17</c:f>
              <c:strCache>
                <c:ptCount val="1"/>
                <c:pt idx="0">
                  <c:v>Industria manufacturera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Cesante'!$C$17:$F$17</c:f>
              <c:numCache>
                <c:formatCode>#,##0.0</c:formatCode>
                <c:ptCount val="4"/>
                <c:pt idx="0">
                  <c:v>56.684000000000005</c:v>
                </c:pt>
                <c:pt idx="1">
                  <c:v>63.853999999999992</c:v>
                </c:pt>
                <c:pt idx="2">
                  <c:v>59.44466666666667</c:v>
                </c:pt>
                <c:pt idx="3">
                  <c:v>42.010333333333335</c:v>
                </c:pt>
              </c:numCache>
            </c:numRef>
          </c:val>
        </c:ser>
        <c:ser>
          <c:idx val="7"/>
          <c:order val="2"/>
          <c:tx>
            <c:strRef>
              <c:f>'Poblacion desempleada Cesante'!$B$19</c:f>
              <c:strCache>
                <c:ptCount val="1"/>
                <c:pt idx="0">
                  <c:v>Construcción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Cesante'!$C$19:$F$19</c:f>
              <c:numCache>
                <c:formatCode>#,##0.0</c:formatCode>
                <c:ptCount val="4"/>
                <c:pt idx="0">
                  <c:v>15.539666666666667</c:v>
                </c:pt>
                <c:pt idx="1">
                  <c:v>33.070666666666668</c:v>
                </c:pt>
                <c:pt idx="2">
                  <c:v>29.923333333333336</c:v>
                </c:pt>
                <c:pt idx="3">
                  <c:v>21.957333333333334</c:v>
                </c:pt>
              </c:numCache>
            </c:numRef>
          </c:val>
        </c:ser>
        <c:ser>
          <c:idx val="8"/>
          <c:order val="3"/>
          <c:tx>
            <c:strRef>
              <c:f>'Poblacion desempleada Cesante'!$B$20</c:f>
              <c:strCache>
                <c:ptCount val="1"/>
                <c:pt idx="0">
                  <c:v>Comercio, hoteles y restaurantes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Cesante'!$C$20:$F$20</c:f>
              <c:numCache>
                <c:formatCode>#,##0.0</c:formatCode>
                <c:ptCount val="4"/>
                <c:pt idx="0">
                  <c:v>86.944666666666663</c:v>
                </c:pt>
                <c:pt idx="1">
                  <c:v>128.11699999999999</c:v>
                </c:pt>
                <c:pt idx="2">
                  <c:v>118.00933333333334</c:v>
                </c:pt>
                <c:pt idx="3">
                  <c:v>92.802333333333323</c:v>
                </c:pt>
              </c:numCache>
            </c:numRef>
          </c:val>
        </c:ser>
        <c:ser>
          <c:idx val="0"/>
          <c:order val="4"/>
          <c:tx>
            <c:strRef>
              <c:f>'Poblacion desempleada Cesante'!$B$21</c:f>
              <c:strCache>
                <c:ptCount val="1"/>
                <c:pt idx="0">
                  <c:v>Transporte***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Cesante'!$C$21:$F$21</c:f>
              <c:numCache>
                <c:formatCode>#,##0.0</c:formatCode>
                <c:ptCount val="4"/>
                <c:pt idx="0">
                  <c:v>28.799333333333333</c:v>
                </c:pt>
                <c:pt idx="1">
                  <c:v>29.699000000000002</c:v>
                </c:pt>
                <c:pt idx="2">
                  <c:v>29.995000000000001</c:v>
                </c:pt>
                <c:pt idx="3">
                  <c:v>32.077000000000005</c:v>
                </c:pt>
              </c:numCache>
            </c:numRef>
          </c:val>
        </c:ser>
        <c:ser>
          <c:idx val="1"/>
          <c:order val="5"/>
          <c:tx>
            <c:strRef>
              <c:f>'Poblacion desempleada Cesante'!$B$23</c:f>
              <c:strCache>
                <c:ptCount val="1"/>
                <c:pt idx="0">
                  <c:v>Actividades Inmobiliarias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Cesante'!$C$23:$F$23</c:f>
              <c:numCache>
                <c:formatCode>#,##0.0</c:formatCode>
                <c:ptCount val="4"/>
                <c:pt idx="0">
                  <c:v>46.93266666666667</c:v>
                </c:pt>
                <c:pt idx="1">
                  <c:v>44.739000000000004</c:v>
                </c:pt>
                <c:pt idx="2">
                  <c:v>49.603333333333332</c:v>
                </c:pt>
                <c:pt idx="3">
                  <c:v>38.526000000000003</c:v>
                </c:pt>
              </c:numCache>
            </c:numRef>
          </c:val>
        </c:ser>
        <c:ser>
          <c:idx val="2"/>
          <c:order val="6"/>
          <c:tx>
            <c:strRef>
              <c:f>'Poblacion desempleada Cesante'!$B$24</c:f>
              <c:strCache>
                <c:ptCount val="1"/>
                <c:pt idx="0">
                  <c:v>Servicios****</c:v>
                </c:pt>
              </c:strCache>
            </c:strRef>
          </c:tx>
          <c:cat>
            <c:numRef>
              <c:f>'Poblacion desempleada Cesante'!$C$11:$F$11</c:f>
              <c:numCache>
                <c:formatCode>General</c:formatCode>
                <c:ptCount val="4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</c:numCache>
            </c:numRef>
          </c:cat>
          <c:val>
            <c:numRef>
              <c:f>'Poblacion desempleada Cesante'!$C$24:$F$24</c:f>
              <c:numCache>
                <c:formatCode>#,##0.0</c:formatCode>
                <c:ptCount val="4"/>
                <c:pt idx="0">
                  <c:v>68.573333333333323</c:v>
                </c:pt>
                <c:pt idx="1">
                  <c:v>69.298333333333332</c:v>
                </c:pt>
                <c:pt idx="2">
                  <c:v>76.833333333333329</c:v>
                </c:pt>
                <c:pt idx="3">
                  <c:v>81.564999999999998</c:v>
                </c:pt>
              </c:numCache>
            </c:numRef>
          </c:val>
        </c:ser>
        <c:marker val="1"/>
        <c:axId val="88006656"/>
        <c:axId val="88008192"/>
      </c:lineChart>
      <c:catAx>
        <c:axId val="880066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08192"/>
        <c:crosses val="autoZero"/>
        <c:auto val="1"/>
        <c:lblAlgn val="ctr"/>
        <c:lblOffset val="100"/>
      </c:catAx>
      <c:valAx>
        <c:axId val="88008192"/>
        <c:scaling>
          <c:orientation val="minMax"/>
          <c:max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0665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4.2465047600275332E-5"/>
          <c:y val="4.8724232504644784E-2"/>
          <c:w val="0.26994984040127679"/>
          <c:h val="0.91291662980329658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651770801377101"/>
          <c:y val="0.23275843967780296"/>
          <c:w val="0.8517362602402001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324.78733333333338</c:v>
                </c:pt>
                <c:pt idx="1">
                  <c:v>323.79433333333333</c:v>
                </c:pt>
                <c:pt idx="2">
                  <c:v>384.56066666666669</c:v>
                </c:pt>
                <c:pt idx="3">
                  <c:v>375.43533333333335</c:v>
                </c:pt>
                <c:pt idx="4">
                  <c:v>329.56900000000002</c:v>
                </c:pt>
              </c:numCache>
            </c:numRef>
          </c:val>
        </c:ser>
        <c:axId val="88177664"/>
        <c:axId val="86660224"/>
      </c:barChart>
      <c:catAx>
        <c:axId val="881776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660224"/>
        <c:crosses val="autoZero"/>
        <c:auto val="1"/>
        <c:lblAlgn val="ctr"/>
        <c:lblOffset val="100"/>
      </c:catAx>
      <c:valAx>
        <c:axId val="86660224"/>
        <c:scaling>
          <c:orientation val="minMax"/>
          <c:min val="3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1776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16.520825918480906</c:v>
                </c:pt>
                <c:pt idx="1">
                  <c:v>83.479174081519091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8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1777929932671564E-2"/>
          <c:y val="0.23275843967780296"/>
          <c:w val="0.88633801209631402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2.7423333333333333</c:v>
                </c:pt>
                <c:pt idx="1">
                  <c:v>0</c:v>
                </c:pt>
                <c:pt idx="2">
                  <c:v>1.2453333333333334</c:v>
                </c:pt>
                <c:pt idx="3">
                  <c:v>0</c:v>
                </c:pt>
                <c:pt idx="4">
                  <c:v>0.94</c:v>
                </c:pt>
              </c:numCache>
            </c:numRef>
          </c:val>
        </c:ser>
        <c:axId val="87661184"/>
        <c:axId val="88013440"/>
      </c:barChart>
      <c:catAx>
        <c:axId val="8766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013440"/>
        <c:crosses val="autoZero"/>
        <c:auto val="1"/>
        <c:lblAlgn val="ctr"/>
        <c:lblOffset val="100"/>
      </c:catAx>
      <c:valAx>
        <c:axId val="8801344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661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49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0552136550383263E-2"/>
          <c:y val="0.23275843967780296"/>
          <c:w val="0.88804172497709732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4.6976666666666667</c:v>
                </c:pt>
                <c:pt idx="1">
                  <c:v>5.7540000000000004</c:v>
                </c:pt>
                <c:pt idx="2">
                  <c:v>4.1166666666666671</c:v>
                </c:pt>
                <c:pt idx="3">
                  <c:v>5.5130000000000008</c:v>
                </c:pt>
                <c:pt idx="4">
                  <c:v>7.0546666666666669</c:v>
                </c:pt>
              </c:numCache>
            </c:numRef>
          </c:val>
        </c:ser>
        <c:axId val="87658880"/>
        <c:axId val="88597632"/>
      </c:barChart>
      <c:catAx>
        <c:axId val="876588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97632"/>
        <c:crosses val="autoZero"/>
        <c:auto val="1"/>
        <c:lblAlgn val="ctr"/>
        <c:lblOffset val="100"/>
      </c:catAx>
      <c:valAx>
        <c:axId val="88597632"/>
        <c:scaling>
          <c:orientation val="minMax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6588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3.3451878546477634</c:v>
                </c:pt>
                <c:pt idx="1">
                  <c:v>96.654812145352238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06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135038797006746E-2"/>
          <c:y val="0.23275843967780296"/>
          <c:w val="0.88584167153779458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Explot Minas'!$C$15:$G$15</c:f>
              <c:numCache>
                <c:formatCode>#,##0</c:formatCode>
                <c:ptCount val="5"/>
                <c:pt idx="0">
                  <c:v>0</c:v>
                </c:pt>
                <c:pt idx="1">
                  <c:v>0.88733333333333331</c:v>
                </c:pt>
                <c:pt idx="2">
                  <c:v>0.7360000000000001</c:v>
                </c:pt>
                <c:pt idx="3">
                  <c:v>0</c:v>
                </c:pt>
                <c:pt idx="4">
                  <c:v>3.234</c:v>
                </c:pt>
              </c:numCache>
            </c:numRef>
          </c:val>
        </c:ser>
        <c:axId val="89683456"/>
        <c:axId val="89684992"/>
      </c:barChart>
      <c:catAx>
        <c:axId val="89683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84992"/>
        <c:crosses val="autoZero"/>
        <c:auto val="1"/>
        <c:lblAlgn val="ctr"/>
        <c:lblOffset val="100"/>
      </c:catAx>
      <c:valAx>
        <c:axId val="8968499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83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446E-2"/>
                  <c:y val="6.164974205810464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0.95463457507944005</c:v>
                </c:pt>
                <c:pt idx="1">
                  <c:v>99.045365424920561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0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73"/>
          <c:y val="0.23275843967780296"/>
          <c:w val="0.86756319933691217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55.689666666666675</c:v>
                </c:pt>
                <c:pt idx="1">
                  <c:v>56.684000000000005</c:v>
                </c:pt>
                <c:pt idx="2">
                  <c:v>63.853999999999992</c:v>
                </c:pt>
                <c:pt idx="3">
                  <c:v>59.44466666666667</c:v>
                </c:pt>
                <c:pt idx="4">
                  <c:v>42.010333333333335</c:v>
                </c:pt>
              </c:numCache>
            </c:numRef>
          </c:val>
        </c:ser>
        <c:axId val="89861504"/>
        <c:axId val="90010752"/>
      </c:barChart>
      <c:catAx>
        <c:axId val="89861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010752"/>
        <c:crosses val="autoZero"/>
        <c:auto val="1"/>
        <c:lblAlgn val="ctr"/>
        <c:lblOffset val="100"/>
      </c:catAx>
      <c:valAx>
        <c:axId val="90010752"/>
        <c:scaling>
          <c:orientation val="minMax"/>
          <c:min val="3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861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20.365585455438616</c:v>
                </c:pt>
                <c:pt idx="1">
                  <c:v>79.63441454456138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17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8.2495280195238732E-2"/>
          <c:y val="0.23275843967780296"/>
          <c:w val="0.88534097711470272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electri gas'!$C$17:$G$17</c:f>
              <c:numCache>
                <c:formatCode>#,##0</c:formatCode>
                <c:ptCount val="5"/>
                <c:pt idx="0">
                  <c:v>3.7693333333333334</c:v>
                </c:pt>
                <c:pt idx="1">
                  <c:v>0</c:v>
                </c:pt>
                <c:pt idx="2">
                  <c:v>0.63766666666666671</c:v>
                </c:pt>
                <c:pt idx="3">
                  <c:v>0.88099999999999989</c:v>
                </c:pt>
                <c:pt idx="4">
                  <c:v>1.4143333333333334</c:v>
                </c:pt>
              </c:numCache>
            </c:numRef>
          </c:val>
        </c:ser>
        <c:axId val="90142208"/>
        <c:axId val="90143744"/>
      </c:barChart>
      <c:catAx>
        <c:axId val="90142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43744"/>
        <c:crossesAt val="0"/>
        <c:auto val="1"/>
        <c:lblAlgn val="ctr"/>
        <c:lblOffset val="100"/>
      </c:catAx>
      <c:valAx>
        <c:axId val="9014374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42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1.7736666666666665</c:v>
                </c:pt>
                <c:pt idx="1">
                  <c:v>100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3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73"/>
          <c:y val="0.23275843967780296"/>
          <c:w val="0.86756319933691217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27.409333333333333</c:v>
                </c:pt>
                <c:pt idx="1">
                  <c:v>15.539666666666667</c:v>
                </c:pt>
                <c:pt idx="2">
                  <c:v>33.070666666666668</c:v>
                </c:pt>
                <c:pt idx="3">
                  <c:v>29.923333333333336</c:v>
                </c:pt>
                <c:pt idx="4">
                  <c:v>21.957333333333334</c:v>
                </c:pt>
              </c:numCache>
            </c:numRef>
          </c:val>
        </c:ser>
        <c:axId val="90161536"/>
        <c:axId val="87540864"/>
      </c:barChart>
      <c:catAx>
        <c:axId val="90161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40864"/>
        <c:crosses val="autoZero"/>
        <c:auto val="1"/>
        <c:lblAlgn val="ctr"/>
        <c:lblOffset val="100"/>
      </c:catAx>
      <c:valAx>
        <c:axId val="87540864"/>
        <c:scaling>
          <c:orientation val="minMax"/>
          <c:min val="1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615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11.080142303260697</c:v>
                </c:pt>
                <c:pt idx="1">
                  <c:v>88.9198576967393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28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805083575079431"/>
          <c:y val="0.23275843967780296"/>
          <c:w val="0.84978542155915915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96.342333333333329</c:v>
                </c:pt>
                <c:pt idx="1">
                  <c:v>86.944666666666663</c:v>
                </c:pt>
                <c:pt idx="2">
                  <c:v>128.11699999999999</c:v>
                </c:pt>
                <c:pt idx="3">
                  <c:v>118.00933333333334</c:v>
                </c:pt>
                <c:pt idx="4">
                  <c:v>92.802333333333323</c:v>
                </c:pt>
              </c:numCache>
            </c:numRef>
          </c:val>
        </c:ser>
        <c:axId val="89871104"/>
        <c:axId val="90152320"/>
      </c:barChart>
      <c:catAx>
        <c:axId val="898711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152320"/>
        <c:crosses val="autoZero"/>
        <c:auto val="1"/>
        <c:lblAlgn val="ctr"/>
        <c:lblOffset val="100"/>
      </c:catAx>
      <c:valAx>
        <c:axId val="90152320"/>
        <c:scaling>
          <c:orientation val="minMax"/>
          <c:min val="8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8711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16.866639969902529</c:v>
                </c:pt>
                <c:pt idx="1">
                  <c:v>83.133360030097464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35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49343832021022"/>
          <c:y val="0.23275843967780296"/>
          <c:w val="0.86727212944535759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24.213999999999999</c:v>
                </c:pt>
                <c:pt idx="1">
                  <c:v>28.799333333333333</c:v>
                </c:pt>
                <c:pt idx="2">
                  <c:v>29.699000000000002</c:v>
                </c:pt>
                <c:pt idx="3">
                  <c:v>29.995000000000001</c:v>
                </c:pt>
                <c:pt idx="4">
                  <c:v>32.077000000000005</c:v>
                </c:pt>
              </c:numCache>
            </c:numRef>
          </c:val>
        </c:ser>
        <c:axId val="88452480"/>
        <c:axId val="88519808"/>
      </c:barChart>
      <c:catAx>
        <c:axId val="8845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19808"/>
        <c:crosses val="autoZero"/>
        <c:auto val="1"/>
        <c:lblAlgn val="ctr"/>
        <c:lblOffset val="100"/>
      </c:catAx>
      <c:valAx>
        <c:axId val="88519808"/>
        <c:scaling>
          <c:orientation val="minMax"/>
          <c:min val="2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52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22.53811743213809</c:v>
                </c:pt>
                <c:pt idx="1">
                  <c:v>77.461882567861906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2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0027305797301873"/>
          <c:y val="0.23275843967780296"/>
          <c:w val="0.86756319933691217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12.518666666666666</c:v>
                </c:pt>
                <c:pt idx="1">
                  <c:v>13.679333333333332</c:v>
                </c:pt>
                <c:pt idx="2">
                  <c:v>9.0466666666666669</c:v>
                </c:pt>
                <c:pt idx="3">
                  <c:v>5.2313333333333327</c:v>
                </c:pt>
                <c:pt idx="4">
                  <c:v>7.9883333333333333</c:v>
                </c:pt>
              </c:numCache>
            </c:numRef>
          </c:val>
        </c:ser>
        <c:axId val="87547904"/>
        <c:axId val="88527232"/>
      </c:barChart>
      <c:catAx>
        <c:axId val="875479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527232"/>
        <c:crosses val="autoZero"/>
        <c:auto val="1"/>
        <c:lblAlgn val="ctr"/>
        <c:lblOffset val="100"/>
      </c:catAx>
      <c:valAx>
        <c:axId val="88527232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479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34.79946562890251</c:v>
                </c:pt>
                <c:pt idx="1">
                  <c:v>65.20053437109749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494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9.6712812859176947E-2"/>
          <c:y val="0.22356303737894831"/>
          <c:w val="0.86842879934125849"/>
          <c:h val="0.63030645307267663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36.996999999999993</c:v>
                </c:pt>
                <c:pt idx="1">
                  <c:v>46.93266666666667</c:v>
                </c:pt>
                <c:pt idx="2">
                  <c:v>44.739000000000004</c:v>
                </c:pt>
                <c:pt idx="3">
                  <c:v>49.603333333333332</c:v>
                </c:pt>
                <c:pt idx="4">
                  <c:v>38.526000000000003</c:v>
                </c:pt>
              </c:numCache>
            </c:numRef>
          </c:val>
        </c:ser>
        <c:axId val="89970944"/>
        <c:axId val="90686592"/>
      </c:barChart>
      <c:catAx>
        <c:axId val="899709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686592"/>
        <c:crosses val="autoZero"/>
        <c:auto val="1"/>
        <c:lblAlgn val="ctr"/>
        <c:lblOffset val="100"/>
      </c:catAx>
      <c:valAx>
        <c:axId val="90686592"/>
        <c:scaling>
          <c:orientation val="minMax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970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30.55145834324594</c:v>
                </c:pt>
                <c:pt idx="1">
                  <c:v>69.44854165675406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549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0.11702430674426566"/>
          <c:y val="0.23275843967780296"/>
          <c:w val="0.85109163528473675"/>
          <c:h val="0.62111105077383522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60.407333333333334</c:v>
                </c:pt>
                <c:pt idx="1">
                  <c:v>68.573333333333323</c:v>
                </c:pt>
                <c:pt idx="2">
                  <c:v>69.298333333333332</c:v>
                </c:pt>
                <c:pt idx="3">
                  <c:v>76.833333333333329</c:v>
                </c:pt>
                <c:pt idx="4">
                  <c:v>81.564999999999998</c:v>
                </c:pt>
              </c:numCache>
            </c:numRef>
          </c:val>
        </c:ser>
        <c:axId val="90936064"/>
        <c:axId val="90949504"/>
      </c:barChart>
      <c:catAx>
        <c:axId val="90936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49504"/>
        <c:crosses val="autoZero"/>
        <c:auto val="1"/>
        <c:lblAlgn val="ctr"/>
        <c:lblOffset val="100"/>
      </c:catAx>
      <c:valAx>
        <c:axId val="90949504"/>
        <c:scaling>
          <c:orientation val="minMax"/>
          <c:min val="6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36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16.313859196584353</c:v>
                </c:pt>
                <c:pt idx="1">
                  <c:v>83.68614080341564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35"/>
          <c:y val="0.70536591546746308"/>
          <c:w val="0.36362579049721488"/>
          <c:h val="8.6961345590445605E-2"/>
        </c:manualLayout>
      </c:layout>
      <c:txPr>
        <a:bodyPr/>
        <a:lstStyle/>
        <a:p>
          <a:pPr>
            <a:defRPr lang="es-CO"/>
          </a:pPr>
          <a:endParaRPr lang="es-ES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Poblaci&#243;n en edad de trabajar %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Tasa global de partici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Tasa de ocupa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Tasa de desempleo abier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Tasa de desempleo ocul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de subempleo su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Subem subje Insuficiencia ho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Subem subj inadecua compete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Subem subje inadecuado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 subempleo objetiv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Subem obje Insuficiencia horas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Subem obje inadecua competenc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Subem Obje inadecuado ingres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Mercado laboral (personas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blaci&#243;n tot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n edad de trabajar'!A1"/><Relationship Id="rId3" Type="http://schemas.openxmlformats.org/officeDocument/2006/relationships/image" Target="../media/image2.png"/><Relationship Id="rId7" Type="http://schemas.openxmlformats.org/officeDocument/2006/relationships/chart" Target="../charts/chart20.xml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econ&#243;micamente activa'!A1"/><Relationship Id="rId3" Type="http://schemas.openxmlformats.org/officeDocument/2006/relationships/image" Target="../media/image2.png"/><Relationship Id="rId7" Type="http://schemas.openxmlformats.org/officeDocument/2006/relationships/chart" Target="../charts/chart22.xml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chart" Target="../charts/chart26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chart" Target="../charts/chart28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chart" Target="../charts/chart30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chart" Target="../charts/chart32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chart" Target="../charts/chart34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chart" Target="../charts/chart36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chart" Target="../charts/chart38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chart" Target="../charts/chart40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chart" Target="../charts/chart42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ubem obje Insuficiencia horas2'!A1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Insuficiencia de horas'!A1"/><Relationship Id="rId9" Type="http://schemas.openxmlformats.org/officeDocument/2006/relationships/chart" Target="../charts/chart44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Subem obje Inadecu competencia2'!A1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   Inadecuado por competencias'!A1"/><Relationship Id="rId9" Type="http://schemas.openxmlformats.org/officeDocument/2006/relationships/chart" Target="../charts/chart46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hyperlink" Target="#'Subem obje Inadecuado ingresos2'!A1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4.png"/><Relationship Id="rId10" Type="http://schemas.openxmlformats.org/officeDocument/2006/relationships/hyperlink" Target="#'Empleado del gobierno '!A1"/><Relationship Id="rId4" Type="http://schemas.openxmlformats.org/officeDocument/2006/relationships/hyperlink" Target="#'Subem obje Insuficiencia horas2'!A1"/><Relationship Id="rId9" Type="http://schemas.openxmlformats.org/officeDocument/2006/relationships/chart" Target="../charts/chart48.xml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Empleo posici&#243;n ocupacional'!A1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ado no asalariado'!A1"/><Relationship Id="rId5" Type="http://schemas.openxmlformats.org/officeDocument/2006/relationships/image" Target="../media/image3.png"/><Relationship Id="rId10" Type="http://schemas.openxmlformats.org/officeDocument/2006/relationships/hyperlink" Target="#'Empleado del gobierno '!A1"/><Relationship Id="rId4" Type="http://schemas.openxmlformats.org/officeDocument/2006/relationships/hyperlink" Target="#'tipo de empleo (personas)'!A1"/><Relationship Id="rId9" Type="http://schemas.openxmlformats.org/officeDocument/2006/relationships/chart" Target="../charts/chart50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Empleo pos ocu empleo particu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54.xml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3.xml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hyperlink" Target="#'Empleo pos ocup empleo gobiern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el gobierno '!A1"/><Relationship Id="rId9" Type="http://schemas.openxmlformats.org/officeDocument/2006/relationships/chart" Target="../charts/chart56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hyperlink" Target="#'Empleo pos ocu empleo dom&#233;stic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Empleado dom&#233;stico '!A1"/><Relationship Id="rId9" Type="http://schemas.openxmlformats.org/officeDocument/2006/relationships/chart" Target="../charts/chart58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hyperlink" Target="#'Empleo posi ocupa Cuenta propia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Cuenta propia '!A1"/><Relationship Id="rId9" Type="http://schemas.openxmlformats.org/officeDocument/2006/relationships/chart" Target="../charts/chart60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hyperlink" Target="#'Empleo posi ocu Patr&#243;nempleador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Patr&#243;n o empleador'!A1"/><Relationship Id="rId9" Type="http://schemas.openxmlformats.org/officeDocument/2006/relationships/chart" Target="../charts/chart62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hyperlink" Target="#'Empleo posi ocup trab fliar si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familiar sin remuneraci&#243;n '!A1"/><Relationship Id="rId9" Type="http://schemas.openxmlformats.org/officeDocument/2006/relationships/chart" Target="../charts/chart64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hyperlink" Target="#'Empleo posi ocup trab.sin remu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rab sin remuneraci&#243;n otras emp'!A1"/><Relationship Id="rId9" Type="http://schemas.openxmlformats.org/officeDocument/2006/relationships/chart" Target="../charts/chart66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Jornalero o Pe&#243;n'!A1"/><Relationship Id="rId9" Type="http://schemas.openxmlformats.org/officeDocument/2006/relationships/chart" Target="../charts/chart68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hyperlink" Target="#'Empleo Posici Ocupacional-Otro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Otro!A1"/><Relationship Id="rId9" Type="http://schemas.openxmlformats.org/officeDocument/2006/relationships/chart" Target="../charts/chart70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Indicadores Secretar&#237;a'!A1"/><Relationship Id="rId9" Type="http://schemas.openxmlformats.org/officeDocument/2006/relationships/chart" Target="../charts/chart72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13" Type="http://schemas.openxmlformats.org/officeDocument/2006/relationships/hyperlink" Target="#&#205;ndice!A1"/><Relationship Id="rId3" Type="http://schemas.openxmlformats.org/officeDocument/2006/relationships/hyperlink" Target="#'Empleados Asalariados'!A1"/><Relationship Id="rId7" Type="http://schemas.openxmlformats.org/officeDocument/2006/relationships/image" Target="../media/image1.jpeg"/><Relationship Id="rId12" Type="http://schemas.openxmlformats.org/officeDocument/2006/relationships/hyperlink" Target="#'Tasa de empl no asalariados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&#205;ndice!A1"/><Relationship Id="rId5" Type="http://schemas.openxmlformats.org/officeDocument/2006/relationships/hyperlink" Target="#Otro!A1"/><Relationship Id="rId10" Type="http://schemas.openxmlformats.org/officeDocument/2006/relationships/chart" Target="../charts/chart75.xml"/><Relationship Id="rId4" Type="http://schemas.openxmlformats.org/officeDocument/2006/relationships/image" Target="../media/image3.png"/><Relationship Id="rId9" Type="http://schemas.openxmlformats.org/officeDocument/2006/relationships/chart" Target="../charts/chart74.xml"/><Relationship Id="rId14" Type="http://schemas.openxmlformats.org/officeDocument/2006/relationships/hyperlink" Target="#'Empleo Posici Ocupacional-Otro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hyperlink" Target="#'Empleados no asalariados'!A1"/><Relationship Id="rId4" Type="http://schemas.openxmlformats.org/officeDocument/2006/relationships/hyperlink" Target="#'Empleado no asalariado'!A1"/><Relationship Id="rId9" Type="http://schemas.openxmlformats.org/officeDocument/2006/relationships/chart" Target="../charts/chart77.xml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hyperlink" Target="#'Tasa de empleo asalariado'!A1"/><Relationship Id="rId4" Type="http://schemas.openxmlformats.org/officeDocument/2006/relationships/hyperlink" Target="#'Tasa de empleados asalariados'!A1"/><Relationship Id="rId9" Type="http://schemas.openxmlformats.org/officeDocument/2006/relationships/chart" Target="../charts/chart79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0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Tasa de desempl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hyperlink" Target="#'Pob ocupada x Rama de actividad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Tasa de empleo no asalariado'!A1"/><Relationship Id="rId4" Type="http://schemas.openxmlformats.org/officeDocument/2006/relationships/image" Target="../media/image3.png"/><Relationship Id="rId9" Type="http://schemas.openxmlformats.org/officeDocument/2006/relationships/hyperlink" Target="#'Poblaci&#243;n ocupada-No informa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chart" Target="../charts/chart84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5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chart" Target="../charts/chart86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7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chart" Target="../charts/chart88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9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chart" Target="../charts/chart90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1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chart" Target="../charts/chart92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3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chart" Target="../charts/chart94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5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chart" Target="../charts/chart96.xml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7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chart" Target="../charts/chart98.xml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9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hyperlink" Target="#'Pob ocupada Activi Inmobiliaria'!A1"/><Relationship Id="rId4" Type="http://schemas.openxmlformats.org/officeDocument/2006/relationships/hyperlink" Target="#'Actividades Inmobiliarias'!A1"/><Relationship Id="rId9" Type="http://schemas.openxmlformats.org/officeDocument/2006/relationships/chart" Target="../charts/chart100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1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chart" Target="../charts/chart102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3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chart" Target="../charts/chart104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&#205;ndice!A1"/><Relationship Id="rId3" Type="http://schemas.openxmlformats.org/officeDocument/2006/relationships/hyperlink" Target="#'No inform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5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hyperlink" Target="#'Pob ocupada Serv,comu,social'!A1"/><Relationship Id="rId4" Type="http://schemas.openxmlformats.org/officeDocument/2006/relationships/image" Target="../media/image3.png"/><Relationship Id="rId9" Type="http://schemas.openxmlformats.org/officeDocument/2006/relationships/hyperlink" Target="#'Pob Desemplea Cesante Total N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chart" Target="../charts/chart107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chart" Target="../charts/chart109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chart" Target="../charts/chart111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chart" Target="../charts/chart113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chart" Target="../charts/chart115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chart" Target="../charts/chart117.xml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chart" Target="../charts/chart119.xml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chart" Target="../charts/chart121.xml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chart" Target="../charts/chart123.xml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chart" Target="../charts/chart125.xml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chart" Target="../charts/chart127.xml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chart" Target="../charts/chart12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7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07838" cy="1699496"/>
        </a:xfrm>
        <a:prstGeom prst="rect">
          <a:avLst/>
        </a:prstGeom>
      </xdr:spPr>
    </xdr:pic>
    <xdr:clientData/>
  </xdr:twoCellAnchor>
  <xdr:twoCellAnchor>
    <xdr:from>
      <xdr:col>8</xdr:col>
      <xdr:colOff>100854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4482354" y="527237"/>
          <a:ext cx="5199528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390524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4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8,4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9,1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7.1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6,1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409574</xdr:colOff>
      <xdr:row>1</xdr:row>
      <xdr:rowOff>139700</xdr:rowOff>
    </xdr:from>
    <xdr:to>
      <xdr:col>7</xdr:col>
      <xdr:colOff>180974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590550</xdr:colOff>
      <xdr:row>26</xdr:row>
      <xdr:rowOff>76200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1000125"/>
          <a:ext cx="7353300" cy="1061233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228600</xdr:colOff>
      <xdr:row>1</xdr:row>
      <xdr:rowOff>123825</xdr:rowOff>
    </xdr:from>
    <xdr:to>
      <xdr:col>9</xdr:col>
      <xdr:colOff>123825</xdr:colOff>
      <xdr:row>4</xdr:row>
      <xdr:rowOff>123825</xdr:rowOff>
    </xdr:to>
    <xdr:sp macro="" textlink="">
      <xdr:nvSpPr>
        <xdr:cNvPr id="11" name="3 CuadroTexto"/>
        <xdr:cNvSpPr txBox="1"/>
      </xdr:nvSpPr>
      <xdr:spPr>
        <a:xfrm>
          <a:off x="2790825" y="323850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766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575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238124</xdr:colOff>
      <xdr:row>1</xdr:row>
      <xdr:rowOff>139700</xdr:rowOff>
    </xdr:from>
    <xdr:to>
      <xdr:col>9</xdr:col>
      <xdr:colOff>171449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0349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161925</xdr:colOff>
      <xdr:row>1</xdr:row>
      <xdr:rowOff>139700</xdr:rowOff>
    </xdr:from>
    <xdr:to>
      <xdr:col>9</xdr:col>
      <xdr:colOff>104775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241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228600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90825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200025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62250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180974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43199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152400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14625" y="339725"/>
          <a:ext cx="3314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219074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299" y="339725"/>
          <a:ext cx="32385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190500</xdr:colOff>
      <xdr:row>1</xdr:row>
      <xdr:rowOff>139700</xdr:rowOff>
    </xdr:from>
    <xdr:to>
      <xdr:col>9</xdr:col>
      <xdr:colOff>161925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52725" y="339725"/>
          <a:ext cx="3305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219075</xdr:colOff>
      <xdr:row>1</xdr:row>
      <xdr:rowOff>139700</xdr:rowOff>
    </xdr:from>
    <xdr:to>
      <xdr:col>9</xdr:col>
      <xdr:colOff>123825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428626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670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8130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11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8445500" cy="1013608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8" name="3 CuadroTexto"/>
        <xdr:cNvSpPr txBox="1"/>
      </xdr:nvSpPr>
      <xdr:spPr>
        <a:xfrm>
          <a:off x="2781300" y="339725"/>
          <a:ext cx="3286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48</xdr:row>
      <xdr:rowOff>38100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152399</xdr:rowOff>
    </xdr:from>
    <xdr:to>
      <xdr:col>11</xdr:col>
      <xdr:colOff>9525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390526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47627</xdr:rowOff>
    </xdr:from>
    <xdr:to>
      <xdr:col>10</xdr:col>
      <xdr:colOff>647700</xdr:colOff>
      <xdr:row>47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49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95249</xdr:rowOff>
    </xdr:from>
    <xdr:to>
      <xdr:col>11</xdr:col>
      <xdr:colOff>28575</xdr:colOff>
      <xdr:row>48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123823</xdr:rowOff>
    </xdr:from>
    <xdr:to>
      <xdr:col>11</xdr:col>
      <xdr:colOff>38100</xdr:colOff>
      <xdr:row>47</xdr:row>
      <xdr:rowOff>180974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37</xdr:row>
      <xdr:rowOff>161925</xdr:rowOff>
    </xdr:from>
    <xdr:to>
      <xdr:col>11</xdr:col>
      <xdr:colOff>38100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0" y="339725"/>
          <a:ext cx="3267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81300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19050</xdr:colOff>
      <xdr:row>48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428625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39</xdr:row>
      <xdr:rowOff>47625</xdr:rowOff>
    </xdr:from>
    <xdr:to>
      <xdr:col>11</xdr:col>
      <xdr:colOff>19050</xdr:colOff>
      <xdr:row>48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48</xdr:row>
      <xdr:rowOff>66675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7235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685802</xdr:colOff>
      <xdr:row>39</xdr:row>
      <xdr:rowOff>47624</xdr:rowOff>
    </xdr:from>
    <xdr:to>
      <xdr:col>11</xdr:col>
      <xdr:colOff>9526</xdr:colOff>
      <xdr:row>48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81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28576</xdr:colOff>
      <xdr:row>38</xdr:row>
      <xdr:rowOff>47625</xdr:rowOff>
    </xdr:from>
    <xdr:to>
      <xdr:col>11</xdr:col>
      <xdr:colOff>38100</xdr:colOff>
      <xdr:row>48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485774</xdr:colOff>
      <xdr:row>1</xdr:row>
      <xdr:rowOff>139700</xdr:rowOff>
    </xdr:from>
    <xdr:to>
      <xdr:col>7</xdr:col>
      <xdr:colOff>219074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47974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371474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71774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466724</xdr:colOff>
      <xdr:row>1</xdr:row>
      <xdr:rowOff>139700</xdr:rowOff>
    </xdr:from>
    <xdr:to>
      <xdr:col>9</xdr:col>
      <xdr:colOff>161924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67024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438150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38450" y="339725"/>
          <a:ext cx="3171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419100</xdr:colOff>
      <xdr:row>1</xdr:row>
      <xdr:rowOff>139700</xdr:rowOff>
    </xdr:from>
    <xdr:to>
      <xdr:col>9</xdr:col>
      <xdr:colOff>180975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38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447674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47974" y="339725"/>
          <a:ext cx="31908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200024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765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2</xdr:col>
      <xdr:colOff>466726</xdr:colOff>
      <xdr:row>1</xdr:row>
      <xdr:rowOff>139700</xdr:rowOff>
    </xdr:from>
    <xdr:to>
      <xdr:col>7</xdr:col>
      <xdr:colOff>219075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28926" y="339725"/>
          <a:ext cx="322897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171450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2480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390524</xdr:colOff>
      <xdr:row>1</xdr:row>
      <xdr:rowOff>139700</xdr:rowOff>
    </xdr:from>
    <xdr:to>
      <xdr:col>9</xdr:col>
      <xdr:colOff>142874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90824" y="339725"/>
          <a:ext cx="32289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676276</xdr:colOff>
      <xdr:row>38</xdr:row>
      <xdr:rowOff>0</xdr:rowOff>
    </xdr:from>
    <xdr:to>
      <xdr:col>11</xdr:col>
      <xdr:colOff>28575</xdr:colOff>
      <xdr:row>49</xdr:row>
      <xdr:rowOff>9525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209550</xdr:colOff>
      <xdr:row>1</xdr:row>
      <xdr:rowOff>139700</xdr:rowOff>
    </xdr:from>
    <xdr:to>
      <xdr:col>9</xdr:col>
      <xdr:colOff>133350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771775" y="339725"/>
          <a:ext cx="3257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247650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280987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4082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43775" cy="1081644"/>
        </a:xfrm>
        <a:prstGeom prst="rect">
          <a:avLst/>
        </a:prstGeom>
      </xdr:spPr>
    </xdr:pic>
    <xdr:clientData/>
  </xdr:twoCellAnchor>
  <xdr:twoCellAnchor>
    <xdr:from>
      <xdr:col>2</xdr:col>
      <xdr:colOff>438149</xdr:colOff>
      <xdr:row>1</xdr:row>
      <xdr:rowOff>128814</xdr:rowOff>
    </xdr:from>
    <xdr:to>
      <xdr:col>7</xdr:col>
      <xdr:colOff>180975</xdr:colOff>
      <xdr:row>4</xdr:row>
      <xdr:rowOff>128814</xdr:rowOff>
    </xdr:to>
    <xdr:sp macro="" textlink="">
      <xdr:nvSpPr>
        <xdr:cNvPr id="7" name="3 CuadroTexto"/>
        <xdr:cNvSpPr txBox="1"/>
      </xdr:nvSpPr>
      <xdr:spPr>
        <a:xfrm>
          <a:off x="2800349" y="328839"/>
          <a:ext cx="321945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23</xdr:row>
      <xdr:rowOff>9525</xdr:rowOff>
    </xdr:from>
    <xdr:to>
      <xdr:col>8</xdr:col>
      <xdr:colOff>657225</xdr:colOff>
      <xdr:row>37</xdr:row>
      <xdr:rowOff>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24724" cy="1061233"/>
        </a:xfrm>
        <a:prstGeom prst="rect">
          <a:avLst/>
        </a:prstGeom>
      </xdr:spPr>
    </xdr:pic>
    <xdr:clientData/>
  </xdr:twoCellAnchor>
  <xdr:twoCellAnchor>
    <xdr:from>
      <xdr:col>4</xdr:col>
      <xdr:colOff>457200</xdr:colOff>
      <xdr:row>1</xdr:row>
      <xdr:rowOff>139700</xdr:rowOff>
    </xdr:from>
    <xdr:to>
      <xdr:col>9</xdr:col>
      <xdr:colOff>152400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76550" y="339725"/>
          <a:ext cx="31146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43774" cy="1061233"/>
        </a:xfrm>
        <a:prstGeom prst="rect">
          <a:avLst/>
        </a:prstGeom>
      </xdr:spPr>
    </xdr:pic>
    <xdr:clientData/>
  </xdr:twoCellAnchor>
  <xdr:twoCellAnchor>
    <xdr:from>
      <xdr:col>4</xdr:col>
      <xdr:colOff>390525</xdr:colOff>
      <xdr:row>1</xdr:row>
      <xdr:rowOff>139700</xdr:rowOff>
    </xdr:from>
    <xdr:to>
      <xdr:col>9</xdr:col>
      <xdr:colOff>190500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19400" y="339725"/>
          <a:ext cx="32194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342901</xdr:colOff>
      <xdr:row>1</xdr:row>
      <xdr:rowOff>139700</xdr:rowOff>
    </xdr:from>
    <xdr:to>
      <xdr:col>9</xdr:col>
      <xdr:colOff>228601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762251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152400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15199" cy="1061233"/>
        </a:xfrm>
        <a:prstGeom prst="rect">
          <a:avLst/>
        </a:prstGeom>
      </xdr:spPr>
    </xdr:pic>
    <xdr:clientData/>
  </xdr:twoCellAnchor>
  <xdr:twoCellAnchor>
    <xdr:from>
      <xdr:col>4</xdr:col>
      <xdr:colOff>342900</xdr:colOff>
      <xdr:row>1</xdr:row>
      <xdr:rowOff>139700</xdr:rowOff>
    </xdr:from>
    <xdr:to>
      <xdr:col>9</xdr:col>
      <xdr:colOff>114299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0350" y="339725"/>
          <a:ext cx="31622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161925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361950</xdr:colOff>
      <xdr:row>1</xdr:row>
      <xdr:rowOff>139700</xdr:rowOff>
    </xdr:from>
    <xdr:to>
      <xdr:col>9</xdr:col>
      <xdr:colOff>219075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09875" y="339725"/>
          <a:ext cx="3276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352425</xdr:colOff>
      <xdr:row>1</xdr:row>
      <xdr:rowOff>139700</xdr:rowOff>
    </xdr:from>
    <xdr:to>
      <xdr:col>9</xdr:col>
      <xdr:colOff>114300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99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381000</xdr:colOff>
      <xdr:row>1</xdr:row>
      <xdr:rowOff>139700</xdr:rowOff>
    </xdr:from>
    <xdr:to>
      <xdr:col>9</xdr:col>
      <xdr:colOff>133349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20039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34249" cy="1061233"/>
        </a:xfrm>
        <a:prstGeom prst="rect">
          <a:avLst/>
        </a:prstGeom>
      </xdr:spPr>
    </xdr:pic>
    <xdr:clientData/>
  </xdr:twoCellAnchor>
  <xdr:twoCellAnchor>
    <xdr:from>
      <xdr:col>4</xdr:col>
      <xdr:colOff>400050</xdr:colOff>
      <xdr:row>1</xdr:row>
      <xdr:rowOff>139700</xdr:rowOff>
    </xdr:from>
    <xdr:to>
      <xdr:col>9</xdr:col>
      <xdr:colOff>142875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2828925" y="339725"/>
          <a:ext cx="3162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3</xdr:col>
      <xdr:colOff>12247</xdr:colOff>
      <xdr:row>1</xdr:row>
      <xdr:rowOff>166914</xdr:rowOff>
    </xdr:from>
    <xdr:to>
      <xdr:col>7</xdr:col>
      <xdr:colOff>87087</xdr:colOff>
      <xdr:row>4</xdr:row>
      <xdr:rowOff>166914</xdr:rowOff>
    </xdr:to>
    <xdr:sp macro="" textlink="">
      <xdr:nvSpPr>
        <xdr:cNvPr id="6" name="3 CuadroTexto"/>
        <xdr:cNvSpPr txBox="1"/>
      </xdr:nvSpPr>
      <xdr:spPr>
        <a:xfrm>
          <a:off x="3069772" y="366939"/>
          <a:ext cx="285614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24</xdr:row>
      <xdr:rowOff>19053</xdr:rowOff>
    </xdr:from>
    <xdr:to>
      <xdr:col>8</xdr:col>
      <xdr:colOff>685800</xdr:colOff>
      <xdr:row>36</xdr:row>
      <xdr:rowOff>133350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0092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437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133351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9526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9140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381874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399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81875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34250" cy="1061233"/>
        </a:xfrm>
        <a:prstGeom prst="rect">
          <a:avLst/>
        </a:prstGeom>
      </xdr:spPr>
    </xdr:pic>
    <xdr:clientData/>
  </xdr:twoCellAnchor>
  <xdr:twoCellAnchor>
    <xdr:from>
      <xdr:col>4</xdr:col>
      <xdr:colOff>638175</xdr:colOff>
      <xdr:row>1</xdr:row>
      <xdr:rowOff>139700</xdr:rowOff>
    </xdr:from>
    <xdr:to>
      <xdr:col>9</xdr:col>
      <xdr:colOff>19050</xdr:colOff>
      <xdr:row>4</xdr:row>
      <xdr:rowOff>139700</xdr:rowOff>
    </xdr:to>
    <xdr:sp macro="" textlink="">
      <xdr:nvSpPr>
        <xdr:cNvPr id="7" name="3 CuadroTexto"/>
        <xdr:cNvSpPr txBox="1"/>
      </xdr:nvSpPr>
      <xdr:spPr>
        <a:xfrm>
          <a:off x="3038475" y="339725"/>
          <a:ext cx="28575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15 noviembre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Demogr&#225;ficas%20y%20mercado%20laboral\BD%20Mercado%20Laboral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Resumen Bogotá"/>
      <sheetName val="Tasas Bogotá"/>
      <sheetName val="Población Bogotá"/>
      <sheetName val="Gráficas"/>
      <sheetName val="Indicador Boletín"/>
    </sheetNames>
    <sheetDataSet>
      <sheetData sheetId="0" refreshError="1"/>
      <sheetData sheetId="1" refreshError="1"/>
      <sheetData sheetId="2">
        <row r="6">
          <cell r="I6">
            <v>7152.3026666666665</v>
          </cell>
          <cell r="J6">
            <v>7256.7306666666664</v>
          </cell>
          <cell r="K6">
            <v>7360.8063333333339</v>
          </cell>
          <cell r="L6">
            <v>7464.4283333333342</v>
          </cell>
          <cell r="X6">
            <v>78.509245505141621</v>
          </cell>
          <cell r="Y6">
            <v>78.981568112626945</v>
          </cell>
          <cell r="Z6">
            <v>79.40500548106651</v>
          </cell>
          <cell r="AA6">
            <v>79.798743602759544</v>
          </cell>
          <cell r="AB6">
            <v>80.162678399896521</v>
          </cell>
          <cell r="AC6">
            <v>80.49159831628954</v>
          </cell>
          <cell r="AD6">
            <v>80.79773021242751</v>
          </cell>
        </row>
        <row r="7">
          <cell r="I7">
            <v>5707.4476666666669</v>
          </cell>
          <cell r="J7">
            <v>5817.1896666666662</v>
          </cell>
          <cell r="K7">
            <v>5924.8306666666676</v>
          </cell>
          <cell r="L7">
            <v>6031.0886666666665</v>
          </cell>
          <cell r="X7">
            <v>66.483175035269355</v>
          </cell>
          <cell r="Y7">
            <v>64.684072585817148</v>
          </cell>
          <cell r="Z7">
            <v>63.836554560081503</v>
          </cell>
          <cell r="AA7">
            <v>66.22066267449496</v>
          </cell>
          <cell r="AB7">
            <v>66.540865179514824</v>
          </cell>
          <cell r="AC7">
            <v>68.800970514375308</v>
          </cell>
          <cell r="AD7">
            <v>71.512937465242572</v>
          </cell>
        </row>
        <row r="8">
          <cell r="I8">
            <v>3779.5096666666668</v>
          </cell>
          <cell r="J8">
            <v>3870.8083333333338</v>
          </cell>
          <cell r="K8">
            <v>4076.3410000000003</v>
          </cell>
          <cell r="L8">
            <v>4313.0086666666657</v>
          </cell>
          <cell r="X8">
            <v>57.9499013948775</v>
          </cell>
          <cell r="Y8">
            <v>57.242150370091281</v>
          </cell>
          <cell r="Z8">
            <v>57.164274105949652</v>
          </cell>
          <cell r="AA8">
            <v>59.556393654770254</v>
          </cell>
          <cell r="AB8">
            <v>59.02049838613366</v>
          </cell>
          <cell r="AC8">
            <v>61.732245287235209</v>
          </cell>
          <cell r="AD8">
            <v>65.604590127619858</v>
          </cell>
        </row>
        <row r="9">
          <cell r="I9">
            <v>3399.15</v>
          </cell>
          <cell r="J9">
            <v>3433.3343333333337</v>
          </cell>
          <cell r="K9">
            <v>3657.5310000000004</v>
          </cell>
          <cell r="L9">
            <v>3956.6709999999998</v>
          </cell>
          <cell r="X9">
            <v>12.835228501759055</v>
          </cell>
          <cell r="Y9">
            <v>11.505039799065891</v>
          </cell>
          <cell r="Z9">
            <v>10.452140558958096</v>
          </cell>
          <cell r="AA9">
            <v>10.063730489201905</v>
          </cell>
          <cell r="AB9">
            <v>11.301877084243815</v>
          </cell>
          <cell r="AC9">
            <v>10.274173169843575</v>
          </cell>
          <cell r="AD9">
            <v>8.2619356356498574</v>
          </cell>
        </row>
        <row r="10">
          <cell r="I10">
            <v>380.35966666666667</v>
          </cell>
          <cell r="J10">
            <v>437.47399999999999</v>
          </cell>
          <cell r="K10">
            <v>418.81033333333335</v>
          </cell>
          <cell r="L10">
            <v>356.33800000000002</v>
          </cell>
          <cell r="X10">
            <v>11.846872981437349</v>
          </cell>
          <cell r="Y10">
            <v>10.431642573957998</v>
          </cell>
          <cell r="Z10">
            <v>9.847959635552499</v>
          </cell>
          <cell r="AA10">
            <v>9.4905344423425646</v>
          </cell>
          <cell r="AB10">
            <v>10.82180509239026</v>
          </cell>
          <cell r="AC10">
            <v>9.5890080507657895</v>
          </cell>
          <cell r="AD10">
            <v>7.5548731411467926</v>
          </cell>
        </row>
        <row r="11">
          <cell r="I11">
            <v>358.69566666666668</v>
          </cell>
          <cell r="J11">
            <v>418.89133333333331</v>
          </cell>
          <cell r="K11">
            <v>390.88066666666668</v>
          </cell>
          <cell r="L11">
            <v>325.84233333333333</v>
          </cell>
          <cell r="X11">
            <v>0.98836486011419189</v>
          </cell>
          <cell r="Y11">
            <v>1.0733972251078923</v>
          </cell>
          <cell r="Z11">
            <v>0.60416226173478504</v>
          </cell>
          <cell r="AA11">
            <v>0.57318722737314509</v>
          </cell>
          <cell r="AB11">
            <v>0.48007199185355343</v>
          </cell>
          <cell r="AC11">
            <v>0.68515694180966047</v>
          </cell>
          <cell r="AD11">
            <v>0.70705476594606131</v>
          </cell>
        </row>
        <row r="12">
          <cell r="I12">
            <v>21.663666666666668</v>
          </cell>
          <cell r="J12">
            <v>18.582666666666668</v>
          </cell>
          <cell r="K12">
            <v>27.929333333333332</v>
          </cell>
          <cell r="L12">
            <v>30.495333333333331</v>
          </cell>
          <cell r="X12">
            <v>35.57841708449785</v>
          </cell>
          <cell r="Y12">
            <v>29.371220056721825</v>
          </cell>
          <cell r="Z12">
            <v>31.429603418967382</v>
          </cell>
          <cell r="AA12">
            <v>29.948585041322378</v>
          </cell>
          <cell r="AB12">
            <v>23.0739660320734</v>
          </cell>
          <cell r="AC12">
            <v>34.051272943063395</v>
          </cell>
          <cell r="AD12">
            <v>34.130150136494059</v>
          </cell>
        </row>
        <row r="13">
          <cell r="I13">
            <v>1927.9380000000001</v>
          </cell>
          <cell r="J13">
            <v>1946.3813333333335</v>
          </cell>
          <cell r="K13">
            <v>1848.4896666666666</v>
          </cell>
          <cell r="L13">
            <v>1718.08</v>
          </cell>
          <cell r="X13">
            <v>17.001364356886171</v>
          </cell>
          <cell r="Y13">
            <v>10.783170132947999</v>
          </cell>
          <cell r="Z13">
            <v>8.5815693233483437</v>
          </cell>
          <cell r="AA13">
            <v>8.0288104391671968</v>
          </cell>
          <cell r="AB13">
            <v>6.314675875194026</v>
          </cell>
          <cell r="AC13">
            <v>13.509582899631473</v>
          </cell>
          <cell r="AD13">
            <v>11.32752959921404</v>
          </cell>
        </row>
        <row r="14">
          <cell r="I14">
            <v>844.4086666666667</v>
          </cell>
          <cell r="J14">
            <v>877.37099999999998</v>
          </cell>
          <cell r="K14">
            <v>844.16633333333345</v>
          </cell>
          <cell r="L14">
            <v>762.81366666666656</v>
          </cell>
          <cell r="X14">
            <v>3.6294713789531134</v>
          </cell>
          <cell r="Y14">
            <v>15.726415418832326</v>
          </cell>
          <cell r="Z14">
            <v>22.495235208899679</v>
          </cell>
          <cell r="AA14">
            <v>21.486861302731597</v>
          </cell>
          <cell r="AB14">
            <v>15.540638583241654</v>
          </cell>
          <cell r="AC14">
            <v>21.072378390326026</v>
          </cell>
          <cell r="AD14">
            <v>21.436180744980344</v>
          </cell>
        </row>
        <row r="15">
          <cell r="I15">
            <v>823.32433333333336</v>
          </cell>
          <cell r="J15">
            <v>793.99199999999985</v>
          </cell>
          <cell r="K15">
            <v>682.36466666666672</v>
          </cell>
          <cell r="L15">
            <v>577.72400000000005</v>
          </cell>
          <cell r="X15">
            <v>25.947876859692776</v>
          </cell>
          <cell r="Y15">
            <v>23.900829099433484</v>
          </cell>
          <cell r="Z15">
            <v>26.834661515547875</v>
          </cell>
          <cell r="AA15">
            <v>26.218092311621728</v>
          </cell>
          <cell r="AB15">
            <v>19.712032585786343</v>
          </cell>
          <cell r="AC15">
            <v>27.712540895540062</v>
          </cell>
          <cell r="AD15">
            <v>28.664244124712329</v>
          </cell>
        </row>
        <row r="16">
          <cell r="I16">
            <v>260.2046666666667</v>
          </cell>
          <cell r="J16">
            <v>275.01800000000003</v>
          </cell>
          <cell r="K16">
            <v>321.95866666666666</v>
          </cell>
          <cell r="L16">
            <v>377.54266666666666</v>
          </cell>
          <cell r="X16">
            <v>12.005369259903635</v>
          </cell>
          <cell r="Y16">
            <v>7.7698820998840112</v>
          </cell>
          <cell r="Z16">
            <v>9.7500325179613903</v>
          </cell>
          <cell r="AA16">
            <v>13.316295261933886</v>
          </cell>
          <cell r="AB16">
            <v>10.273564737770103</v>
          </cell>
          <cell r="AC16">
            <v>15.276764137249558</v>
          </cell>
          <cell r="AD16">
            <v>13.361693530873195</v>
          </cell>
        </row>
        <row r="17">
          <cell r="I17">
            <v>1131.9096666666667</v>
          </cell>
          <cell r="J17">
            <v>893.149</v>
          </cell>
          <cell r="K17">
            <v>1388.046</v>
          </cell>
          <cell r="L17">
            <v>1472.0363333333335</v>
          </cell>
          <cell r="X17">
            <v>6.2713064016058455</v>
          </cell>
          <cell r="Y17">
            <v>3.541072760049103</v>
          </cell>
          <cell r="Z17">
            <v>2.9269151119784227</v>
          </cell>
          <cell r="AA17">
            <v>3.698283966112359</v>
          </cell>
          <cell r="AB17">
            <v>3.4286981401386871</v>
          </cell>
          <cell r="AC17">
            <v>6.7053516867210075</v>
          </cell>
          <cell r="AD17">
            <v>5.3468475911556261</v>
          </cell>
        </row>
        <row r="18">
          <cell r="I18">
            <v>303.4496666666667</v>
          </cell>
          <cell r="J18">
            <v>244.429</v>
          </cell>
          <cell r="K18">
            <v>550.6966666666666</v>
          </cell>
          <cell r="L18">
            <v>488.55733333333336</v>
          </cell>
          <cell r="X18">
            <v>1.2142384015654988</v>
          </cell>
          <cell r="Y18">
            <v>4.2356228000746565</v>
          </cell>
          <cell r="Z18">
            <v>7.5084019507417752</v>
          </cell>
          <cell r="AA18">
            <v>9.600980867976789</v>
          </cell>
          <cell r="AB18">
            <v>6.7116730570918648</v>
          </cell>
          <cell r="AC18">
            <v>9.6262146207428003</v>
          </cell>
          <cell r="AD18">
            <v>8.3421812430085556</v>
          </cell>
        </row>
        <row r="19">
          <cell r="I19">
            <v>812.09799999999996</v>
          </cell>
          <cell r="J19">
            <v>601.54833333333329</v>
          </cell>
          <cell r="K19">
            <v>858.98199999999997</v>
          </cell>
          <cell r="L19">
            <v>924.54433333333327</v>
          </cell>
          <cell r="X19">
            <v>8.313134475452971</v>
          </cell>
          <cell r="Y19">
            <v>5.9753764366298388</v>
          </cell>
          <cell r="Z19">
            <v>8.3746207248678139</v>
          </cell>
          <cell r="AA19">
            <v>11.327942099014784</v>
          </cell>
          <cell r="AB19">
            <v>8.2142704904445019</v>
          </cell>
          <cell r="AC19">
            <v>12.152009199753731</v>
          </cell>
          <cell r="AD19">
            <v>10.586855610306374</v>
          </cell>
        </row>
        <row r="20">
          <cell r="I20">
            <v>990.91533333333336</v>
          </cell>
          <cell r="J20">
            <v>763.01499999999999</v>
          </cell>
          <cell r="K20">
            <v>1129.6576666666667</v>
          </cell>
          <cell r="L20">
            <v>1236.2913333333333</v>
          </cell>
        </row>
        <row r="21">
          <cell r="I21">
            <v>503.2906666666666</v>
          </cell>
          <cell r="J21">
            <v>397.67</v>
          </cell>
          <cell r="K21">
            <v>622.73300000000006</v>
          </cell>
          <cell r="L21">
            <v>576.29100000000005</v>
          </cell>
        </row>
        <row r="22">
          <cell r="I22">
            <v>139.77700000000002</v>
          </cell>
          <cell r="J22">
            <v>132.71833333333333</v>
          </cell>
          <cell r="K22">
            <v>273.33300000000003</v>
          </cell>
          <cell r="L22">
            <v>230.61</v>
          </cell>
        </row>
        <row r="23">
          <cell r="I23">
            <v>362.87</v>
          </cell>
          <cell r="J23">
            <v>259.79599999999999</v>
          </cell>
          <cell r="K23">
            <v>392.39733333333334</v>
          </cell>
          <cell r="L23">
            <v>359.79899999999998</v>
          </cell>
        </row>
        <row r="24">
          <cell r="I24">
            <v>428.14066666666668</v>
          </cell>
          <cell r="J24">
            <v>317.95866666666666</v>
          </cell>
          <cell r="K24">
            <v>495.35733333333332</v>
          </cell>
          <cell r="L24">
            <v>456.61200000000002</v>
          </cell>
        </row>
        <row r="33">
          <cell r="I33">
            <v>5.823666666666667</v>
          </cell>
          <cell r="J33">
            <v>6.5956666666666663</v>
          </cell>
          <cell r="K33">
            <v>2.1320000000000001</v>
          </cell>
          <cell r="L33">
            <v>1.7306666666666668</v>
          </cell>
        </row>
        <row r="34">
          <cell r="I34">
            <v>39.401333333333334</v>
          </cell>
          <cell r="J34">
            <v>15.239666666666666</v>
          </cell>
          <cell r="K34">
            <v>28.213333333333335</v>
          </cell>
          <cell r="L34">
            <v>25.155666666666665</v>
          </cell>
        </row>
        <row r="35">
          <cell r="I35">
            <v>12.328666666666669</v>
          </cell>
          <cell r="J35">
            <v>9.3766666666666669</v>
          </cell>
          <cell r="K35">
            <v>17.901999999999997</v>
          </cell>
          <cell r="L35">
            <v>18.032333333333334</v>
          </cell>
        </row>
        <row r="36">
          <cell r="I36">
            <v>560.91800000000001</v>
          </cell>
          <cell r="J36">
            <v>614.00799999999992</v>
          </cell>
          <cell r="K36">
            <v>565.82933333333324</v>
          </cell>
          <cell r="L36">
            <v>684.51133333333337</v>
          </cell>
        </row>
        <row r="37">
          <cell r="I37">
            <v>14.342666666666666</v>
          </cell>
          <cell r="J37">
            <v>14.533666666666667</v>
          </cell>
          <cell r="K37">
            <v>10.514333333333333</v>
          </cell>
          <cell r="L37">
            <v>8.3360000000000003</v>
          </cell>
        </row>
        <row r="38">
          <cell r="I38">
            <v>176.62633333333329</v>
          </cell>
          <cell r="J38">
            <v>184.08666666666667</v>
          </cell>
          <cell r="K38">
            <v>240.78866666666667</v>
          </cell>
          <cell r="L38">
            <v>226.62333333333333</v>
          </cell>
        </row>
        <row r="39">
          <cell r="I39">
            <v>976.9283333333334</v>
          </cell>
          <cell r="J39">
            <v>910.3516666666668</v>
          </cell>
          <cell r="K39">
            <v>1031.9016666666666</v>
          </cell>
          <cell r="L39">
            <v>1066.8636666666666</v>
          </cell>
        </row>
        <row r="40">
          <cell r="I40">
            <v>291.95233333333334</v>
          </cell>
          <cell r="J40">
            <v>319.31533333333334</v>
          </cell>
          <cell r="K40">
            <v>369.11333333333329</v>
          </cell>
          <cell r="L40">
            <v>378.75900000000001</v>
          </cell>
        </row>
        <row r="41">
          <cell r="I41">
            <v>86.700666666666677</v>
          </cell>
          <cell r="J41">
            <v>95.777000000000001</v>
          </cell>
          <cell r="K41">
            <v>110.43233333333335</v>
          </cell>
          <cell r="L41">
            <v>98.313333333333333</v>
          </cell>
        </row>
        <row r="42">
          <cell r="I42">
            <v>432.44499999999999</v>
          </cell>
          <cell r="J42">
            <v>454.77700000000004</v>
          </cell>
          <cell r="K42">
            <v>462.44266666666664</v>
          </cell>
          <cell r="L42">
            <v>501.8313333333333</v>
          </cell>
        </row>
        <row r="43">
          <cell r="I43">
            <v>801.68333333333339</v>
          </cell>
          <cell r="J43">
            <v>809.27333333333343</v>
          </cell>
          <cell r="K43">
            <v>818.26</v>
          </cell>
          <cell r="L43">
            <v>946.51499999999999</v>
          </cell>
        </row>
        <row r="53">
          <cell r="K53">
            <v>3399.15</v>
          </cell>
          <cell r="L53">
            <v>3433.3343333333337</v>
          </cell>
          <cell r="M53">
            <v>3657.5310000000004</v>
          </cell>
          <cell r="N53">
            <v>3956.6709999999998</v>
          </cell>
        </row>
        <row r="54">
          <cell r="K54">
            <v>1732.0023333333331</v>
          </cell>
          <cell r="L54">
            <v>1776.4756666666665</v>
          </cell>
          <cell r="M54">
            <v>1873.7393333333332</v>
          </cell>
          <cell r="N54">
            <v>1966.895</v>
          </cell>
        </row>
        <row r="55">
          <cell r="K55">
            <v>179.84766666666667</v>
          </cell>
          <cell r="L55">
            <v>149.88333333333335</v>
          </cell>
          <cell r="M55">
            <v>148.01933333333332</v>
          </cell>
          <cell r="N55">
            <v>177.01133333333337</v>
          </cell>
        </row>
        <row r="56">
          <cell r="K56">
            <v>123.84333333333335</v>
          </cell>
          <cell r="L56">
            <v>143.89200000000002</v>
          </cell>
          <cell r="M56">
            <v>155.53533333333334</v>
          </cell>
          <cell r="N56">
            <v>136.25700000000001</v>
          </cell>
        </row>
        <row r="57">
          <cell r="K57">
            <v>1091.4066666666665</v>
          </cell>
          <cell r="L57">
            <v>1129.6163333333334</v>
          </cell>
          <cell r="M57">
            <v>1191.316</v>
          </cell>
          <cell r="N57">
            <v>1396.9146666666668</v>
          </cell>
        </row>
        <row r="58">
          <cell r="K58">
            <v>192.08733333333331</v>
          </cell>
          <cell r="L58">
            <v>170.3</v>
          </cell>
          <cell r="M58">
            <v>184.18600000000001</v>
          </cell>
          <cell r="N58">
            <v>183.97400000000002</v>
          </cell>
        </row>
        <row r="59">
          <cell r="K59">
            <v>69.262666666666675</v>
          </cell>
          <cell r="L59">
            <v>57.676333333333332</v>
          </cell>
          <cell r="M59">
            <v>94.456999999999994</v>
          </cell>
          <cell r="N59">
            <v>83.256666666666675</v>
          </cell>
        </row>
        <row r="60">
          <cell r="K60">
            <v>7.3180000000000005</v>
          </cell>
          <cell r="L60">
            <v>4.9753333333333334</v>
          </cell>
          <cell r="M60">
            <v>4.5376666666666665</v>
          </cell>
          <cell r="N60">
            <v>5.1836666666666664</v>
          </cell>
        </row>
        <row r="61">
          <cell r="K61">
            <v>2.5816666666666666</v>
          </cell>
          <cell r="L61">
            <v>0</v>
          </cell>
          <cell r="M61">
            <v>1.3606666666666667</v>
          </cell>
          <cell r="N61">
            <v>0.69733333333333336</v>
          </cell>
        </row>
        <row r="62">
          <cell r="K62">
            <v>0.80066666666666675</v>
          </cell>
          <cell r="L62">
            <v>0.51566666666666661</v>
          </cell>
          <cell r="M62">
            <v>4.3803333333333336</v>
          </cell>
          <cell r="N62">
            <v>6.4813333333333345</v>
          </cell>
        </row>
        <row r="73">
          <cell r="I73">
            <v>1911.85</v>
          </cell>
          <cell r="J73">
            <v>1926.3589999999999</v>
          </cell>
          <cell r="K73">
            <v>2021.7586666666666</v>
          </cell>
          <cell r="L73">
            <v>2143.9063333333334</v>
          </cell>
          <cell r="V73">
            <v>62.212426551135913</v>
          </cell>
          <cell r="W73">
            <v>56.244943588838382</v>
          </cell>
          <cell r="X73">
            <v>56.107527347322126</v>
          </cell>
          <cell r="Y73">
            <v>55.276596880974253</v>
          </cell>
          <cell r="Z73">
            <v>54.184599460843053</v>
          </cell>
        </row>
        <row r="74">
          <cell r="I74">
            <v>1487.3000000000002</v>
          </cell>
          <cell r="J74">
            <v>1506.9753333333338</v>
          </cell>
          <cell r="K74">
            <v>1635.7723333333338</v>
          </cell>
          <cell r="L74">
            <v>1812.7646666666665</v>
          </cell>
          <cell r="V74">
            <v>37.787573448864087</v>
          </cell>
          <cell r="W74">
            <v>43.755056411161618</v>
          </cell>
          <cell r="X74">
            <v>43.892472652677881</v>
          </cell>
          <cell r="Y74">
            <v>44.723403119025747</v>
          </cell>
          <cell r="Z74">
            <v>45.815400539156947</v>
          </cell>
        </row>
        <row r="84">
          <cell r="K84">
            <v>323.79433333333333</v>
          </cell>
          <cell r="L84">
            <v>384.56066666666669</v>
          </cell>
          <cell r="M84">
            <v>375.43533333333335</v>
          </cell>
          <cell r="N84">
            <v>329.56900000000002</v>
          </cell>
        </row>
        <row r="85">
          <cell r="K85">
            <v>0</v>
          </cell>
          <cell r="L85">
            <v>1.2453333333333334</v>
          </cell>
          <cell r="M85">
            <v>0</v>
          </cell>
          <cell r="N85">
            <v>0.94</v>
          </cell>
        </row>
        <row r="86">
          <cell r="K86">
            <v>5.7540000000000004</v>
          </cell>
          <cell r="L86">
            <v>4.1166666666666671</v>
          </cell>
          <cell r="M86">
            <v>5.5130000000000008</v>
          </cell>
          <cell r="N86">
            <v>7.0546666666666669</v>
          </cell>
        </row>
        <row r="87">
          <cell r="K87">
            <v>0.88733333333333331</v>
          </cell>
          <cell r="L87">
            <v>0.7360000000000001</v>
          </cell>
          <cell r="M87">
            <v>0</v>
          </cell>
          <cell r="N87">
            <v>3.234</v>
          </cell>
        </row>
        <row r="88">
          <cell r="K88">
            <v>56.684000000000005</v>
          </cell>
          <cell r="L88">
            <v>63.853999999999992</v>
          </cell>
          <cell r="M88">
            <v>59.44466666666667</v>
          </cell>
          <cell r="N88">
            <v>42.010333333333335</v>
          </cell>
        </row>
        <row r="89">
          <cell r="K89">
            <v>0</v>
          </cell>
          <cell r="L89">
            <v>0.63766666666666671</v>
          </cell>
          <cell r="M89">
            <v>0.88099999999999989</v>
          </cell>
          <cell r="N89">
            <v>1.4143333333333334</v>
          </cell>
        </row>
        <row r="90">
          <cell r="K90">
            <v>15.539666666666667</v>
          </cell>
          <cell r="L90">
            <v>33.070666666666668</v>
          </cell>
          <cell r="M90">
            <v>29.923333333333336</v>
          </cell>
          <cell r="N90">
            <v>21.957333333333334</v>
          </cell>
        </row>
        <row r="91">
          <cell r="K91">
            <v>86.944666666666663</v>
          </cell>
          <cell r="L91">
            <v>128.11699999999999</v>
          </cell>
          <cell r="M91">
            <v>118.00933333333334</v>
          </cell>
          <cell r="N91">
            <v>92.802333333333323</v>
          </cell>
        </row>
        <row r="92">
          <cell r="K92">
            <v>28.799333333333333</v>
          </cell>
          <cell r="L92">
            <v>29.699000000000002</v>
          </cell>
          <cell r="M92">
            <v>29.995000000000001</v>
          </cell>
          <cell r="N92">
            <v>32.077000000000005</v>
          </cell>
        </row>
        <row r="93">
          <cell r="K93">
            <v>13.679333333333332</v>
          </cell>
          <cell r="L93">
            <v>9.0466666666666669</v>
          </cell>
          <cell r="M93">
            <v>5.2313333333333327</v>
          </cell>
          <cell r="N93">
            <v>7.9883333333333333</v>
          </cell>
        </row>
        <row r="94">
          <cell r="K94">
            <v>46.93266666666667</v>
          </cell>
          <cell r="L94">
            <v>44.739000000000004</v>
          </cell>
          <cell r="M94">
            <v>49.603333333333332</v>
          </cell>
          <cell r="N94">
            <v>38.526000000000003</v>
          </cell>
        </row>
        <row r="95">
          <cell r="K95">
            <v>68.573333333333323</v>
          </cell>
          <cell r="L95">
            <v>69.298333333333332</v>
          </cell>
          <cell r="M95">
            <v>76.833333333333329</v>
          </cell>
          <cell r="N95">
            <v>81.564999999999998</v>
          </cell>
        </row>
      </sheetData>
      <sheetData sheetId="3">
        <row r="5">
          <cell r="N5" t="str">
            <v>Medellín</v>
          </cell>
          <cell r="O5">
            <v>81.076937286813163</v>
          </cell>
          <cell r="P5">
            <v>81.418951138389843</v>
          </cell>
          <cell r="Q5">
            <v>81.830255039921823</v>
          </cell>
          <cell r="R5">
            <v>82.236901979990506</v>
          </cell>
          <cell r="S5">
            <v>82.614352058698955</v>
          </cell>
          <cell r="T5">
            <v>82.954691170111033</v>
          </cell>
          <cell r="U5">
            <v>83.24988252598942</v>
          </cell>
          <cell r="V5">
            <v>83.518758448653628</v>
          </cell>
          <cell r="W5">
            <v>1</v>
          </cell>
        </row>
        <row r="6">
          <cell r="N6" t="str">
            <v>Manizales</v>
          </cell>
          <cell r="O6">
            <v>81.517789458920603</v>
          </cell>
          <cell r="P6">
            <v>81.896228533950719</v>
          </cell>
          <cell r="Q6">
            <v>82.083141065660541</v>
          </cell>
          <cell r="R6">
            <v>82.339667348350616</v>
          </cell>
          <cell r="S6">
            <v>82.575165926286786</v>
          </cell>
          <cell r="T6">
            <v>82.797044011294972</v>
          </cell>
          <cell r="U6">
            <v>82.976573919139668</v>
          </cell>
          <cell r="V6">
            <v>83.139789577157089</v>
          </cell>
          <cell r="W6">
            <v>2</v>
          </cell>
        </row>
        <row r="7">
          <cell r="N7" t="str">
            <v>Popayán</v>
          </cell>
          <cell r="Q7">
            <v>80.215697292023307</v>
          </cell>
          <cell r="R7">
            <v>80.708037178786228</v>
          </cell>
          <cell r="S7">
            <v>81.203838051556005</v>
          </cell>
          <cell r="T7">
            <v>81.713829704592484</v>
          </cell>
          <cell r="U7">
            <v>82.166189578827698</v>
          </cell>
          <cell r="V7">
            <v>82.587449641286156</v>
          </cell>
          <cell r="W7">
            <v>3</v>
          </cell>
        </row>
        <row r="8">
          <cell r="N8" t="str">
            <v>Pereira</v>
          </cell>
          <cell r="O8">
            <v>78.963809487992521</v>
          </cell>
          <cell r="P8">
            <v>79.302924736743407</v>
          </cell>
          <cell r="Q8">
            <v>79.816304439492285</v>
          </cell>
          <cell r="R8">
            <v>80.279631489654761</v>
          </cell>
          <cell r="S8">
            <v>80.707959571154092</v>
          </cell>
          <cell r="T8">
            <v>81.097073594206634</v>
          </cell>
          <cell r="U8">
            <v>81.41889717327679</v>
          </cell>
          <cell r="V8">
            <v>81.698986466043536</v>
          </cell>
          <cell r="W8">
            <v>4</v>
          </cell>
        </row>
        <row r="9">
          <cell r="N9" t="str">
            <v>Bucaramanga</v>
          </cell>
          <cell r="O9">
            <v>78.802568945554583</v>
          </cell>
          <cell r="P9">
            <v>79.15426231359794</v>
          </cell>
          <cell r="Q9">
            <v>79.596321009327298</v>
          </cell>
          <cell r="R9">
            <v>80.033774404695677</v>
          </cell>
          <cell r="S9">
            <v>80.46396975556948</v>
          </cell>
          <cell r="T9">
            <v>80.877549877136516</v>
          </cell>
          <cell r="U9">
            <v>81.232433035824215</v>
          </cell>
          <cell r="V9">
            <v>81.552385172595066</v>
          </cell>
          <cell r="W9">
            <v>5</v>
          </cell>
        </row>
        <row r="10">
          <cell r="N10" t="str">
            <v>Pasto</v>
          </cell>
          <cell r="O10">
            <v>77.701382920540681</v>
          </cell>
          <cell r="P10">
            <v>78.051974739854785</v>
          </cell>
          <cell r="Q10">
            <v>78.545331514919184</v>
          </cell>
          <cell r="R10">
            <v>79.005309632365666</v>
          </cell>
          <cell r="S10">
            <v>79.506116229667498</v>
          </cell>
          <cell r="T10">
            <v>80.042922312412117</v>
          </cell>
          <cell r="U10">
            <v>80.564005437191724</v>
          </cell>
          <cell r="V10">
            <v>81.053017358502231</v>
          </cell>
          <cell r="W10">
            <v>6</v>
          </cell>
        </row>
        <row r="11">
          <cell r="N11" t="str">
            <v>Cali</v>
          </cell>
          <cell r="O11">
            <v>78.707457976076043</v>
          </cell>
          <cell r="P11">
            <v>78.893541070876054</v>
          </cell>
          <cell r="Q11">
            <v>79.301451027131833</v>
          </cell>
          <cell r="R11">
            <v>79.687937243543175</v>
          </cell>
          <cell r="S11">
            <v>80.071711750014856</v>
          </cell>
          <cell r="T11">
            <v>80.448230331293431</v>
          </cell>
          <cell r="U11">
            <v>80.761497459966989</v>
          </cell>
          <cell r="V11">
            <v>81.032852753486168</v>
          </cell>
          <cell r="W11">
            <v>7</v>
          </cell>
        </row>
        <row r="12">
          <cell r="N12" t="str">
            <v>Armenia</v>
          </cell>
          <cell r="Q12">
            <v>79.473910750334937</v>
          </cell>
          <cell r="R12">
            <v>79.87527982476972</v>
          </cell>
          <cell r="S12">
            <v>80.239236743695471</v>
          </cell>
          <cell r="T12">
            <v>80.555294027913675</v>
          </cell>
          <cell r="U12">
            <v>80.804892647398717</v>
          </cell>
          <cell r="V12">
            <v>81.029321854800813</v>
          </cell>
          <cell r="W12">
            <v>8</v>
          </cell>
        </row>
        <row r="13">
          <cell r="N13" t="str">
            <v>Bogotá</v>
          </cell>
          <cell r="O13">
            <v>78.119310565295095</v>
          </cell>
          <cell r="P13">
            <v>78.509245505141621</v>
          </cell>
          <cell r="Q13">
            <v>78.981568112626945</v>
          </cell>
          <cell r="R13">
            <v>79.40500548106651</v>
          </cell>
          <cell r="S13">
            <v>79.798743602759544</v>
          </cell>
          <cell r="T13">
            <v>80.162678399896521</v>
          </cell>
          <cell r="U13">
            <v>80.49159831628954</v>
          </cell>
          <cell r="V13">
            <v>80.79773021242751</v>
          </cell>
          <cell r="W13">
            <v>9</v>
          </cell>
        </row>
        <row r="14">
          <cell r="N14" t="str">
            <v>San Andrés</v>
          </cell>
          <cell r="Q14">
            <v>78.304016587435285</v>
          </cell>
          <cell r="R14">
            <v>78.761085893264251</v>
          </cell>
          <cell r="S14">
            <v>79.193415306594744</v>
          </cell>
          <cell r="T14">
            <v>79.535595475715226</v>
          </cell>
          <cell r="U14">
            <v>79.814467815576236</v>
          </cell>
          <cell r="V14">
            <v>80.062731902628613</v>
          </cell>
          <cell r="W14">
            <v>10</v>
          </cell>
        </row>
        <row r="15">
          <cell r="N15" t="str">
            <v>Neiva</v>
          </cell>
          <cell r="Q15">
            <v>77.289900699654027</v>
          </cell>
          <cell r="R15">
            <v>77.826432067733819</v>
          </cell>
          <cell r="S15">
            <v>78.401863993166216</v>
          </cell>
          <cell r="T15">
            <v>78.987795159641735</v>
          </cell>
          <cell r="U15">
            <v>79.50557170282822</v>
          </cell>
          <cell r="V15">
            <v>79.994498702203487</v>
          </cell>
          <cell r="W15">
            <v>11</v>
          </cell>
        </row>
        <row r="16">
          <cell r="N16" t="str">
            <v>Ibagué</v>
          </cell>
          <cell r="O16">
            <v>77.102445822751278</v>
          </cell>
          <cell r="P16">
            <v>77.337921817289612</v>
          </cell>
          <cell r="Q16">
            <v>77.665166613920391</v>
          </cell>
          <cell r="R16">
            <v>78.022346841339925</v>
          </cell>
          <cell r="S16">
            <v>78.4081070539129</v>
          </cell>
          <cell r="T16">
            <v>78.790643572946948</v>
          </cell>
          <cell r="U16">
            <v>79.125182935127498</v>
          </cell>
          <cell r="V16">
            <v>79.425272569815135</v>
          </cell>
          <cell r="W16">
            <v>12</v>
          </cell>
        </row>
        <row r="17">
          <cell r="N17" t="str">
            <v>Colombia</v>
          </cell>
          <cell r="O17">
            <v>76.249130621901926</v>
          </cell>
          <cell r="P17">
            <v>76.664308280641578</v>
          </cell>
          <cell r="Q17">
            <v>77.063131741015354</v>
          </cell>
          <cell r="R17">
            <v>77.465409367685055</v>
          </cell>
          <cell r="S17">
            <v>77.857527680015835</v>
          </cell>
          <cell r="T17">
            <v>78.231877424457466</v>
          </cell>
          <cell r="U17">
            <v>78.550009736254538</v>
          </cell>
          <cell r="V17">
            <v>78.827545048956694</v>
          </cell>
          <cell r="W17" t="str">
            <v/>
          </cell>
        </row>
        <row r="18">
          <cell r="N18" t="str">
            <v>Tunja</v>
          </cell>
          <cell r="Q18">
            <v>77.052589659063258</v>
          </cell>
          <cell r="R18">
            <v>77.293739072930691</v>
          </cell>
          <cell r="S18">
            <v>77.572947464300285</v>
          </cell>
          <cell r="T18">
            <v>77.925363563021051</v>
          </cell>
          <cell r="U18">
            <v>78.294600386382456</v>
          </cell>
          <cell r="V18">
            <v>78.623054760789174</v>
          </cell>
          <cell r="W18">
            <v>13</v>
          </cell>
        </row>
        <row r="19">
          <cell r="N19" t="str">
            <v>Barranquilla</v>
          </cell>
          <cell r="O19">
            <v>76.328183202969214</v>
          </cell>
          <cell r="P19">
            <v>76.479278950219225</v>
          </cell>
          <cell r="Q19">
            <v>76.775719953663668</v>
          </cell>
          <cell r="R19">
            <v>77.09574283035613</v>
          </cell>
          <cell r="S19">
            <v>77.431590931935773</v>
          </cell>
          <cell r="T19">
            <v>77.766785185057174</v>
          </cell>
          <cell r="U19">
            <v>78.069541060470954</v>
          </cell>
          <cell r="V19">
            <v>78.35166342129466</v>
          </cell>
          <cell r="W19">
            <v>14</v>
          </cell>
        </row>
        <row r="20">
          <cell r="N20" t="str">
            <v>Cartagena</v>
          </cell>
          <cell r="O20">
            <v>76.073768891193765</v>
          </cell>
          <cell r="P20">
            <v>76.291469390948507</v>
          </cell>
          <cell r="Q20">
            <v>76.566142392855497</v>
          </cell>
          <cell r="R20">
            <v>76.868917103476235</v>
          </cell>
          <cell r="S20">
            <v>77.21166308253801</v>
          </cell>
          <cell r="T20">
            <v>77.594885666510024</v>
          </cell>
          <cell r="U20">
            <v>77.959269583951084</v>
          </cell>
          <cell r="V20">
            <v>78.311926605504595</v>
          </cell>
          <cell r="W20">
            <v>15</v>
          </cell>
        </row>
        <row r="21">
          <cell r="N21" t="str">
            <v>Villavicencio</v>
          </cell>
          <cell r="O21">
            <v>75.799460955710956</v>
          </cell>
          <cell r="P21">
            <v>76.174178007836701</v>
          </cell>
          <cell r="Q21">
            <v>76.472416402013337</v>
          </cell>
          <cell r="R21">
            <v>76.792876624418412</v>
          </cell>
          <cell r="S21">
            <v>77.103476209559446</v>
          </cell>
          <cell r="T21">
            <v>77.39165534289711</v>
          </cell>
          <cell r="U21">
            <v>77.630538474004695</v>
          </cell>
          <cell r="V21">
            <v>77.833091265136531</v>
          </cell>
          <cell r="W21">
            <v>16</v>
          </cell>
        </row>
        <row r="22">
          <cell r="N22" t="str">
            <v>Sincelejo</v>
          </cell>
          <cell r="Q22">
            <v>75.493230174081233</v>
          </cell>
          <cell r="R22">
            <v>75.962310804187354</v>
          </cell>
          <cell r="S22">
            <v>76.447371262010151</v>
          </cell>
          <cell r="T22">
            <v>76.931661905524024</v>
          </cell>
          <cell r="U22">
            <v>77.339059384542438</v>
          </cell>
          <cell r="V22">
            <v>77.71840094465918</v>
          </cell>
          <cell r="W22">
            <v>17</v>
          </cell>
        </row>
        <row r="23">
          <cell r="N23" t="str">
            <v>Montería</v>
          </cell>
          <cell r="O23">
            <v>75.464362340341282</v>
          </cell>
          <cell r="P23">
            <v>75.817790630744383</v>
          </cell>
          <cell r="Q23">
            <v>76.159773405963151</v>
          </cell>
          <cell r="R23">
            <v>76.503466461412472</v>
          </cell>
          <cell r="S23">
            <v>76.848724445509035</v>
          </cell>
          <cell r="T23">
            <v>77.176157442137352</v>
          </cell>
          <cell r="U23">
            <v>77.458631737355688</v>
          </cell>
          <cell r="V23">
            <v>77.711502624371008</v>
          </cell>
          <cell r="W23">
            <v>18</v>
          </cell>
        </row>
        <row r="24">
          <cell r="N24" t="str">
            <v>Cúcuta</v>
          </cell>
          <cell r="O24">
            <v>74.51867811711935</v>
          </cell>
          <cell r="P24">
            <v>74.723468713643996</v>
          </cell>
          <cell r="Q24">
            <v>75.186896761462236</v>
          </cell>
          <cell r="R24">
            <v>75.642755290328751</v>
          </cell>
          <cell r="S24">
            <v>76.135582384968529</v>
          </cell>
          <cell r="T24">
            <v>76.663427209936643</v>
          </cell>
          <cell r="U24">
            <v>77.148075577631829</v>
          </cell>
          <cell r="V24">
            <v>77.605342702870288</v>
          </cell>
          <cell r="W24">
            <v>19</v>
          </cell>
        </row>
        <row r="25">
          <cell r="N25" t="str">
            <v>Florencia</v>
          </cell>
          <cell r="Q25">
            <v>73.329484465541967</v>
          </cell>
          <cell r="R25">
            <v>73.721188151961243</v>
          </cell>
          <cell r="S25">
            <v>74.144266644132216</v>
          </cell>
          <cell r="T25">
            <v>74.558503184793196</v>
          </cell>
          <cell r="U25">
            <v>74.948908829828426</v>
          </cell>
          <cell r="V25">
            <v>75.310281142944632</v>
          </cell>
          <cell r="W25">
            <v>20</v>
          </cell>
        </row>
        <row r="26">
          <cell r="N26" t="str">
            <v>Valledupar</v>
          </cell>
          <cell r="Q26">
            <v>72.968042119414932</v>
          </cell>
          <cell r="R26">
            <v>73.36261448792672</v>
          </cell>
          <cell r="S26">
            <v>73.810095983941437</v>
          </cell>
          <cell r="T26">
            <v>74.283200268386054</v>
          </cell>
          <cell r="U26">
            <v>74.737683611851608</v>
          </cell>
          <cell r="V26">
            <v>75.176825808312657</v>
          </cell>
          <cell r="W26">
            <v>21</v>
          </cell>
        </row>
        <row r="27">
          <cell r="N27" t="str">
            <v>Santa Marta</v>
          </cell>
          <cell r="Q27">
            <v>73.40315968910447</v>
          </cell>
          <cell r="R27">
            <v>73.538177854061331</v>
          </cell>
          <cell r="S27">
            <v>73.760859079237775</v>
          </cell>
          <cell r="T27">
            <v>74.053133178608462</v>
          </cell>
          <cell r="U27">
            <v>74.356932842543983</v>
          </cell>
          <cell r="V27">
            <v>74.663629845206458</v>
          </cell>
          <cell r="W27">
            <v>22</v>
          </cell>
        </row>
        <row r="28">
          <cell r="N28" t="str">
            <v>Quibdó</v>
          </cell>
          <cell r="Q28">
            <v>66.929520809195878</v>
          </cell>
          <cell r="R28">
            <v>67.303211835486479</v>
          </cell>
          <cell r="S28">
            <v>67.717334746425493</v>
          </cell>
          <cell r="T28">
            <v>68.092482618312715</v>
          </cell>
          <cell r="U28">
            <v>68.328786005823545</v>
          </cell>
          <cell r="V28">
            <v>68.459888921220085</v>
          </cell>
          <cell r="W28">
            <v>23</v>
          </cell>
        </row>
        <row r="29">
          <cell r="N29" t="str">
            <v>Riohacha</v>
          </cell>
          <cell r="Q29">
            <v>68.76458646928036</v>
          </cell>
          <cell r="R29">
            <v>68.63449154465016</v>
          </cell>
          <cell r="S29">
            <v>68.525970715857625</v>
          </cell>
          <cell r="T29">
            <v>68.348244033419931</v>
          </cell>
          <cell r="U29">
            <v>68.142632202952413</v>
          </cell>
          <cell r="V29">
            <v>67.961516165231572</v>
          </cell>
          <cell r="W29">
            <v>24</v>
          </cell>
        </row>
        <row r="38">
          <cell r="N38" t="str">
            <v>Ibagué</v>
          </cell>
          <cell r="O38">
            <v>69.093630259256216</v>
          </cell>
          <cell r="P38">
            <v>68.314962480854774</v>
          </cell>
          <cell r="Q38">
            <v>66.429611773294667</v>
          </cell>
          <cell r="R38">
            <v>67.73754896026918</v>
          </cell>
          <cell r="S38">
            <v>69.438652352987972</v>
          </cell>
          <cell r="T38">
            <v>68.805629876889455</v>
          </cell>
          <cell r="U38">
            <v>67.532852652359196</v>
          </cell>
          <cell r="V38">
            <v>71.611636900388731</v>
          </cell>
          <cell r="W38">
            <v>1</v>
          </cell>
        </row>
        <row r="39">
          <cell r="N39" t="str">
            <v>Bogotá</v>
          </cell>
          <cell r="O39">
            <v>65.994430559826156</v>
          </cell>
          <cell r="P39">
            <v>66.483175035269355</v>
          </cell>
          <cell r="Q39">
            <v>64.684072585817148</v>
          </cell>
          <cell r="R39">
            <v>63.836554560081503</v>
          </cell>
          <cell r="S39">
            <v>66.22066267449496</v>
          </cell>
          <cell r="T39">
            <v>66.540865179514824</v>
          </cell>
          <cell r="U39">
            <v>68.800970514375308</v>
          </cell>
          <cell r="V39">
            <v>71.512937465242572</v>
          </cell>
          <cell r="W39">
            <v>2</v>
          </cell>
        </row>
        <row r="40">
          <cell r="N40" t="str">
            <v>Montería</v>
          </cell>
          <cell r="O40">
            <v>67.291470534331083</v>
          </cell>
          <cell r="P40">
            <v>66.688248376397254</v>
          </cell>
          <cell r="Q40">
            <v>63.583609220748329</v>
          </cell>
          <cell r="R40">
            <v>63.34774731035774</v>
          </cell>
          <cell r="S40">
            <v>66.998374346414337</v>
          </cell>
          <cell r="T40">
            <v>69.641975533106674</v>
          </cell>
          <cell r="U40">
            <v>70.234110049111209</v>
          </cell>
          <cell r="V40">
            <v>70.386002465072536</v>
          </cell>
          <cell r="W40">
            <v>3</v>
          </cell>
        </row>
        <row r="41">
          <cell r="N41" t="str">
            <v>Bucaramanga</v>
          </cell>
          <cell r="O41">
            <v>65.853340904923101</v>
          </cell>
          <cell r="P41">
            <v>67.353730106469754</v>
          </cell>
          <cell r="Q41">
            <v>57.203222857044757</v>
          </cell>
          <cell r="R41">
            <v>59.77833492619191</v>
          </cell>
          <cell r="S41">
            <v>64.9164335264324</v>
          </cell>
          <cell r="T41">
            <v>67.20647375039141</v>
          </cell>
          <cell r="U41">
            <v>70.112932834427411</v>
          </cell>
          <cell r="V41">
            <v>70.148644452054228</v>
          </cell>
          <cell r="W41">
            <v>4</v>
          </cell>
        </row>
        <row r="42">
          <cell r="N42" t="str">
            <v>Pasto</v>
          </cell>
          <cell r="O42">
            <v>65.900508351488739</v>
          </cell>
          <cell r="P42">
            <v>63.408016326218807</v>
          </cell>
          <cell r="Q42">
            <v>64.026911869628123</v>
          </cell>
          <cell r="R42">
            <v>61.893195651436614</v>
          </cell>
          <cell r="S42">
            <v>62.698635485542077</v>
          </cell>
          <cell r="T42">
            <v>66.038015982433052</v>
          </cell>
          <cell r="U42">
            <v>67.363679839158294</v>
          </cell>
          <cell r="V42">
            <v>66.893065583705962</v>
          </cell>
          <cell r="W42">
            <v>5</v>
          </cell>
        </row>
        <row r="43">
          <cell r="N43" t="str">
            <v>Pereira</v>
          </cell>
          <cell r="O43">
            <v>62.831526495329605</v>
          </cell>
          <cell r="P43">
            <v>63.151011164335245</v>
          </cell>
          <cell r="Q43">
            <v>58.769567674791048</v>
          </cell>
          <cell r="R43">
            <v>56.798428112407386</v>
          </cell>
          <cell r="S43">
            <v>58.926964020831598</v>
          </cell>
          <cell r="T43">
            <v>65.041733904624124</v>
          </cell>
          <cell r="U43">
            <v>65.216904111773815</v>
          </cell>
          <cell r="V43">
            <v>66.191466648908957</v>
          </cell>
          <cell r="W43">
            <v>6</v>
          </cell>
        </row>
        <row r="44">
          <cell r="N44" t="str">
            <v>Neiva</v>
          </cell>
          <cell r="Q44">
            <v>57.725296860983953</v>
          </cell>
          <cell r="R44">
            <v>60.280502246624387</v>
          </cell>
          <cell r="S44">
            <v>64.376028411679556</v>
          </cell>
          <cell r="T44">
            <v>62.85856456286858</v>
          </cell>
          <cell r="U44">
            <v>64.58649781060889</v>
          </cell>
          <cell r="V44">
            <v>65.749012579242589</v>
          </cell>
          <cell r="W44">
            <v>7</v>
          </cell>
        </row>
        <row r="45">
          <cell r="N45" t="str">
            <v>Villavicencio</v>
          </cell>
          <cell r="O45">
            <v>65.412847400918267</v>
          </cell>
          <cell r="P45">
            <v>67.167359661001598</v>
          </cell>
          <cell r="Q45">
            <v>63.261388841494615</v>
          </cell>
          <cell r="R45">
            <v>64.038165949792401</v>
          </cell>
          <cell r="S45">
            <v>63.666787979561555</v>
          </cell>
          <cell r="T45">
            <v>66.419492326149182</v>
          </cell>
          <cell r="U45">
            <v>65.354875053894517</v>
          </cell>
          <cell r="V45">
            <v>65.698949744016673</v>
          </cell>
          <cell r="W45">
            <v>8</v>
          </cell>
        </row>
        <row r="46">
          <cell r="N46" t="str">
            <v>Cali</v>
          </cell>
          <cell r="O46">
            <v>67.471995364422398</v>
          </cell>
          <cell r="P46">
            <v>68.262294148869927</v>
          </cell>
          <cell r="Q46">
            <v>64.711177645016406</v>
          </cell>
          <cell r="R46">
            <v>65.361024564767661</v>
          </cell>
          <cell r="S46">
            <v>65.10508243245971</v>
          </cell>
          <cell r="T46">
            <v>68.266804515508554</v>
          </cell>
          <cell r="U46">
            <v>67.532461945802496</v>
          </cell>
          <cell r="V46">
            <v>64.987918180498809</v>
          </cell>
          <cell r="W46">
            <v>9</v>
          </cell>
        </row>
        <row r="47">
          <cell r="N47" t="str">
            <v>San Andrés</v>
          </cell>
          <cell r="Q47">
            <v>62.374245472837032</v>
          </cell>
          <cell r="R47">
            <v>62.609188590275458</v>
          </cell>
          <cell r="S47">
            <v>61.307345666463377</v>
          </cell>
          <cell r="T47">
            <v>64.637533251911464</v>
          </cell>
          <cell r="U47">
            <v>62.891626022980908</v>
          </cell>
          <cell r="V47">
            <v>64.555250576248</v>
          </cell>
          <cell r="W47">
            <v>10</v>
          </cell>
        </row>
        <row r="48">
          <cell r="N48" t="str">
            <v>Medellín</v>
          </cell>
          <cell r="O48">
            <v>61.913109434803935</v>
          </cell>
          <cell r="P48">
            <v>59.486765507567327</v>
          </cell>
          <cell r="Q48">
            <v>57.561840797524475</v>
          </cell>
          <cell r="R48">
            <v>60.334982334641154</v>
          </cell>
          <cell r="S48">
            <v>61.413787286602528</v>
          </cell>
          <cell r="T48">
            <v>62.767325888995828</v>
          </cell>
          <cell r="U48">
            <v>64.939145331841942</v>
          </cell>
          <cell r="V48">
            <v>64.138153089795807</v>
          </cell>
          <cell r="W48">
            <v>11</v>
          </cell>
        </row>
        <row r="49">
          <cell r="N49" t="str">
            <v>Cúcuta</v>
          </cell>
          <cell r="O49">
            <v>62.48823076264658</v>
          </cell>
          <cell r="P49">
            <v>59.493430908372225</v>
          </cell>
          <cell r="Q49">
            <v>58.814534479518109</v>
          </cell>
          <cell r="R49">
            <v>62.855328759178327</v>
          </cell>
          <cell r="S49">
            <v>61.889407622927649</v>
          </cell>
          <cell r="T49">
            <v>62.101703380867491</v>
          </cell>
          <cell r="U49">
            <v>63.065542564329746</v>
          </cell>
          <cell r="V49">
            <v>63.690283978112674</v>
          </cell>
          <cell r="W49">
            <v>12</v>
          </cell>
        </row>
        <row r="50">
          <cell r="N50" t="str">
            <v>Riohacha</v>
          </cell>
          <cell r="Q50">
            <v>59.39243624630565</v>
          </cell>
          <cell r="R50">
            <v>57.598863412432543</v>
          </cell>
          <cell r="S50">
            <v>57.026435314822763</v>
          </cell>
          <cell r="T50">
            <v>64.179629699069196</v>
          </cell>
          <cell r="U50">
            <v>65.471061225609944</v>
          </cell>
          <cell r="V50">
            <v>63.463394529395501</v>
          </cell>
          <cell r="W50">
            <v>13</v>
          </cell>
        </row>
        <row r="51">
          <cell r="N51" t="str">
            <v>Colombia</v>
          </cell>
          <cell r="O51">
            <v>60.942491612351681</v>
          </cell>
          <cell r="P51">
            <v>60.660259720577805</v>
          </cell>
          <cell r="Q51">
            <v>58.682049041262843</v>
          </cell>
          <cell r="R51">
            <v>57.871107196659821</v>
          </cell>
          <cell r="S51">
            <v>58.406538636784653</v>
          </cell>
          <cell r="T51">
            <v>60.929863222544341</v>
          </cell>
          <cell r="U51">
            <v>62.801666216685156</v>
          </cell>
          <cell r="V51">
            <v>63.320368773763683</v>
          </cell>
          <cell r="W51" t="str">
            <v/>
          </cell>
        </row>
        <row r="52">
          <cell r="N52" t="str">
            <v>Armenia</v>
          </cell>
          <cell r="Q52">
            <v>59.021653065801324</v>
          </cell>
          <cell r="R52">
            <v>55.538752933541602</v>
          </cell>
          <cell r="S52">
            <v>58.812431660522336</v>
          </cell>
          <cell r="T52">
            <v>58.767266976265255</v>
          </cell>
          <cell r="U52">
            <v>61.113759473600048</v>
          </cell>
          <cell r="V52">
            <v>62.234880039078341</v>
          </cell>
          <cell r="W52">
            <v>14</v>
          </cell>
        </row>
        <row r="53">
          <cell r="N53" t="str">
            <v>Tunja</v>
          </cell>
          <cell r="Q53">
            <v>57.877221695810718</v>
          </cell>
          <cell r="R53">
            <v>58.152038673708752</v>
          </cell>
          <cell r="S53">
            <v>60.209446905427413</v>
          </cell>
          <cell r="T53">
            <v>59.733102556683178</v>
          </cell>
          <cell r="U53">
            <v>62.556341477954568</v>
          </cell>
          <cell r="V53">
            <v>61.79088580630436</v>
          </cell>
          <cell r="W53">
            <v>15</v>
          </cell>
        </row>
        <row r="54">
          <cell r="N54" t="str">
            <v>Sincelejo</v>
          </cell>
          <cell r="Q54">
            <v>56.915193440942872</v>
          </cell>
          <cell r="R54">
            <v>60.395307314649152</v>
          </cell>
          <cell r="S54">
            <v>59.835925128836621</v>
          </cell>
          <cell r="T54">
            <v>56.534594043292721</v>
          </cell>
          <cell r="U54">
            <v>59.041985475996448</v>
          </cell>
          <cell r="V54">
            <v>60.525027958030279</v>
          </cell>
          <cell r="W54">
            <v>16</v>
          </cell>
        </row>
        <row r="55">
          <cell r="N55" t="str">
            <v>Quibdó</v>
          </cell>
          <cell r="Q55">
            <v>57.636893213325344</v>
          </cell>
          <cell r="R55">
            <v>48.400333243957547</v>
          </cell>
          <cell r="S55">
            <v>49.043048667810609</v>
          </cell>
          <cell r="T55">
            <v>54.900546366707928</v>
          </cell>
          <cell r="U55">
            <v>56.571629512414056</v>
          </cell>
          <cell r="V55">
            <v>60.32866561023048</v>
          </cell>
          <cell r="W55">
            <v>17</v>
          </cell>
        </row>
        <row r="56">
          <cell r="N56" t="str">
            <v>Valledupar</v>
          </cell>
          <cell r="Q56">
            <v>57.394190016482227</v>
          </cell>
          <cell r="R56">
            <v>56.916756045103476</v>
          </cell>
          <cell r="S56">
            <v>54.831216586684462</v>
          </cell>
          <cell r="T56">
            <v>63.091422662932175</v>
          </cell>
          <cell r="U56">
            <v>63.420432751097323</v>
          </cell>
          <cell r="V56">
            <v>60.241334915305586</v>
          </cell>
          <cell r="W56">
            <v>18</v>
          </cell>
        </row>
        <row r="57">
          <cell r="N57" t="str">
            <v>Santa Marta</v>
          </cell>
          <cell r="Q57">
            <v>55.518079117522035</v>
          </cell>
          <cell r="R57">
            <v>57.665528579651628</v>
          </cell>
          <cell r="S57">
            <v>61.022377231282768</v>
          </cell>
          <cell r="T57">
            <v>59.184347315448882</v>
          </cell>
          <cell r="U57">
            <v>60.369862092445544</v>
          </cell>
          <cell r="V57">
            <v>59.682829880547651</v>
          </cell>
          <cell r="W57">
            <v>19</v>
          </cell>
        </row>
        <row r="58">
          <cell r="N58" t="str">
            <v>Popayán</v>
          </cell>
          <cell r="Q58">
            <v>56.433355053576605</v>
          </cell>
          <cell r="R58">
            <v>59.927407177633128</v>
          </cell>
          <cell r="S58">
            <v>58.270306513073713</v>
          </cell>
          <cell r="T58">
            <v>57.026331891768564</v>
          </cell>
          <cell r="U58">
            <v>59.519037047932109</v>
          </cell>
          <cell r="V58">
            <v>59.314044985776448</v>
          </cell>
          <cell r="W58">
            <v>20</v>
          </cell>
        </row>
        <row r="59">
          <cell r="N59" t="str">
            <v>Manizales</v>
          </cell>
          <cell r="O59">
            <v>58.462857076508826</v>
          </cell>
          <cell r="P59">
            <v>57.157768726550749</v>
          </cell>
          <cell r="Q59">
            <v>55.68437347574838</v>
          </cell>
          <cell r="R59">
            <v>55.580752778403166</v>
          </cell>
          <cell r="S59">
            <v>55.077395614755353</v>
          </cell>
          <cell r="T59">
            <v>58.633031734662822</v>
          </cell>
          <cell r="U59">
            <v>57.74252300040451</v>
          </cell>
          <cell r="V59">
            <v>59.022041290843028</v>
          </cell>
          <cell r="W59">
            <v>21</v>
          </cell>
        </row>
        <row r="60">
          <cell r="N60" t="str">
            <v>Barranquilla</v>
          </cell>
          <cell r="O60">
            <v>54.846323827600187</v>
          </cell>
          <cell r="P60">
            <v>54.521614565596174</v>
          </cell>
          <cell r="Q60">
            <v>56.984276113525411</v>
          </cell>
          <cell r="R60">
            <v>56.239407514431939</v>
          </cell>
          <cell r="S60">
            <v>55.270377852673171</v>
          </cell>
          <cell r="T60">
            <v>56.913380665088944</v>
          </cell>
          <cell r="U60">
            <v>59.62349602817153</v>
          </cell>
          <cell r="V60">
            <v>58.492347545302273</v>
          </cell>
          <cell r="W60">
            <v>22</v>
          </cell>
        </row>
        <row r="61">
          <cell r="N61" t="str">
            <v>Florencia</v>
          </cell>
          <cell r="Q61">
            <v>57.277512101242188</v>
          </cell>
          <cell r="R61">
            <v>60.719481127724038</v>
          </cell>
          <cell r="S61">
            <v>56.058685583833835</v>
          </cell>
          <cell r="T61">
            <v>55.450957187140681</v>
          </cell>
          <cell r="U61">
            <v>58.892899412153184</v>
          </cell>
          <cell r="V61">
            <v>57.785980438559982</v>
          </cell>
          <cell r="W61">
            <v>23</v>
          </cell>
        </row>
        <row r="62">
          <cell r="N62" t="str">
            <v>Cartagena</v>
          </cell>
          <cell r="O62">
            <v>51.995928715704444</v>
          </cell>
          <cell r="P62">
            <v>56.83476414300327</v>
          </cell>
          <cell r="Q62">
            <v>57.677843098002249</v>
          </cell>
          <cell r="R62">
            <v>57.554600805607812</v>
          </cell>
          <cell r="S62">
            <v>52.49937538976662</v>
          </cell>
          <cell r="T62">
            <v>56.143051224331188</v>
          </cell>
          <cell r="U62">
            <v>57.519877807887156</v>
          </cell>
          <cell r="V62">
            <v>56.254062396545855</v>
          </cell>
          <cell r="W62">
            <v>24</v>
          </cell>
        </row>
        <row r="70">
          <cell r="N70" t="str">
            <v>Bogotá</v>
          </cell>
          <cell r="O70">
            <v>56.677303406196998</v>
          </cell>
          <cell r="P70">
            <v>57.9499013948775</v>
          </cell>
          <cell r="Q70">
            <v>57.242150370091281</v>
          </cell>
          <cell r="R70">
            <v>57.164274105949652</v>
          </cell>
          <cell r="S70">
            <v>59.556393654770254</v>
          </cell>
          <cell r="T70">
            <v>59.02049838613366</v>
          </cell>
          <cell r="U70">
            <v>61.732245287235209</v>
          </cell>
          <cell r="V70">
            <v>65.604590127619858</v>
          </cell>
          <cell r="W70">
            <v>1</v>
          </cell>
        </row>
        <row r="71">
          <cell r="N71" t="str">
            <v>Bucaramanga</v>
          </cell>
          <cell r="O71">
            <v>54.949055662701618</v>
          </cell>
          <cell r="P71">
            <v>57.466213017157607</v>
          </cell>
          <cell r="Q71">
            <v>49.851820691016968</v>
          </cell>
          <cell r="R71">
            <v>54.692257186242777</v>
          </cell>
          <cell r="S71">
            <v>58.873813064866731</v>
          </cell>
          <cell r="T71">
            <v>61.123438655280324</v>
          </cell>
          <cell r="U71">
            <v>61.839032516993278</v>
          </cell>
          <cell r="V71">
            <v>63.839218264208178</v>
          </cell>
          <cell r="W71">
            <v>2</v>
          </cell>
        </row>
        <row r="72">
          <cell r="N72" t="str">
            <v>Montería</v>
          </cell>
          <cell r="O72">
            <v>56.202742223760829</v>
          </cell>
          <cell r="P72">
            <v>57.023775084911009</v>
          </cell>
          <cell r="Q72">
            <v>55.264350758247815</v>
          </cell>
          <cell r="R72">
            <v>55.591692050767229</v>
          </cell>
          <cell r="S72">
            <v>58.646060756836825</v>
          </cell>
          <cell r="T72">
            <v>58.601803898423356</v>
          </cell>
          <cell r="U72">
            <v>60.11489862168203</v>
          </cell>
          <cell r="V72">
            <v>61.656319531341161</v>
          </cell>
          <cell r="W72">
            <v>3</v>
          </cell>
        </row>
        <row r="73">
          <cell r="N73" t="str">
            <v>San Andrés</v>
          </cell>
          <cell r="Q73">
            <v>54.135200815281301</v>
          </cell>
          <cell r="R73">
            <v>55.924313088888326</v>
          </cell>
          <cell r="S73">
            <v>55.084874974588324</v>
          </cell>
          <cell r="T73">
            <v>58.559334794465542</v>
          </cell>
          <cell r="U73">
            <v>57.576258576506575</v>
          </cell>
          <cell r="V73">
            <v>59.8027317820113</v>
          </cell>
          <cell r="W73">
            <v>4</v>
          </cell>
        </row>
        <row r="74">
          <cell r="N74" t="str">
            <v>Ibagué</v>
          </cell>
          <cell r="O74">
            <v>54.475456181890159</v>
          </cell>
          <cell r="P74">
            <v>54.156122250340665</v>
          </cell>
          <cell r="Q74">
            <v>53.05436691796713</v>
          </cell>
          <cell r="R74">
            <v>57.808535240284151</v>
          </cell>
          <cell r="S74">
            <v>55.45090448425907</v>
          </cell>
          <cell r="T74">
            <v>57.817218269569928</v>
          </cell>
          <cell r="U74">
            <v>54.346971455683871</v>
          </cell>
          <cell r="V74">
            <v>59.508205206983611</v>
          </cell>
          <cell r="W74">
            <v>5</v>
          </cell>
        </row>
        <row r="75">
          <cell r="N75" t="str">
            <v>Neiva</v>
          </cell>
          <cell r="Q75">
            <v>48.025174329786019</v>
          </cell>
          <cell r="R75">
            <v>51.886116257854688</v>
          </cell>
          <cell r="S75">
            <v>55.101827559830753</v>
          </cell>
          <cell r="T75">
            <v>54.376523291103837</v>
          </cell>
          <cell r="U75">
            <v>56.750959797761233</v>
          </cell>
          <cell r="V75">
            <v>58.799030834080135</v>
          </cell>
          <cell r="W75">
            <v>6</v>
          </cell>
        </row>
        <row r="76">
          <cell r="N76" t="str">
            <v>Villavicencio</v>
          </cell>
          <cell r="O76">
            <v>57.156152279167515</v>
          </cell>
          <cell r="P76">
            <v>59.65598611320091</v>
          </cell>
          <cell r="Q76">
            <v>55.666576617566207</v>
          </cell>
          <cell r="R76">
            <v>57.633706521202612</v>
          </cell>
          <cell r="S76">
            <v>56.930138241052063</v>
          </cell>
          <cell r="T76">
            <v>59.82860851320693</v>
          </cell>
          <cell r="U76">
            <v>57.734741426969386</v>
          </cell>
          <cell r="V76">
            <v>58.227481324134665</v>
          </cell>
          <cell r="W76">
            <v>7</v>
          </cell>
        </row>
        <row r="77">
          <cell r="N77" t="str">
            <v>Pasto</v>
          </cell>
          <cell r="O77">
            <v>54.226020892687558</v>
          </cell>
          <cell r="P77">
            <v>53.605737094402315</v>
          </cell>
          <cell r="Q77">
            <v>54.951824019310401</v>
          </cell>
          <cell r="R77">
            <v>52.62406111156043</v>
          </cell>
          <cell r="S77">
            <v>53.704757554336865</v>
          </cell>
          <cell r="T77">
            <v>54.804773519815839</v>
          </cell>
          <cell r="U77">
            <v>57.246659704668104</v>
          </cell>
          <cell r="V77">
            <v>58.203451221432701</v>
          </cell>
          <cell r="W77">
            <v>8</v>
          </cell>
        </row>
        <row r="78">
          <cell r="N78" t="str">
            <v>Riohacha</v>
          </cell>
          <cell r="Q78">
            <v>45.24663031727065</v>
          </cell>
          <cell r="R78">
            <v>48.86023405567245</v>
          </cell>
          <cell r="S78">
            <v>47.392453446388501</v>
          </cell>
          <cell r="T78">
            <v>55.817428199751362</v>
          </cell>
          <cell r="U78">
            <v>58.606438156919808</v>
          </cell>
          <cell r="V78">
            <v>57.345092576651588</v>
          </cell>
          <cell r="W78">
            <v>9</v>
          </cell>
        </row>
        <row r="79">
          <cell r="N79" t="str">
            <v>Colombia</v>
          </cell>
          <cell r="O79">
            <v>53.114039276673708</v>
          </cell>
          <cell r="P79">
            <v>53.59748198974598</v>
          </cell>
          <cell r="Q79">
            <v>51.23438794373358</v>
          </cell>
          <cell r="R79">
            <v>51.562656102506253</v>
          </cell>
          <cell r="S79">
            <v>51.738834495942434</v>
          </cell>
          <cell r="T79">
            <v>53.50735190554775</v>
          </cell>
          <cell r="U79">
            <v>55.606841915368534</v>
          </cell>
          <cell r="V79">
            <v>56.703657820729383</v>
          </cell>
          <cell r="W79" t="str">
            <v/>
          </cell>
        </row>
        <row r="80">
          <cell r="N80" t="str">
            <v>Medellín</v>
          </cell>
          <cell r="O80">
            <v>52.649935195318484</v>
          </cell>
          <cell r="P80">
            <v>50.677078907564457</v>
          </cell>
          <cell r="Q80">
            <v>50.062662197702956</v>
          </cell>
          <cell r="R80">
            <v>53.443369479716672</v>
          </cell>
          <cell r="S80">
            <v>53.265700200935264</v>
          </cell>
          <cell r="T80">
            <v>53.030678168011292</v>
          </cell>
          <cell r="U80">
            <v>56.091032809662622</v>
          </cell>
          <cell r="V80">
            <v>56.571116297661938</v>
          </cell>
          <cell r="W80">
            <v>10</v>
          </cell>
        </row>
        <row r="81">
          <cell r="N81" t="str">
            <v>Pereira</v>
          </cell>
          <cell r="O81">
            <v>52.152652509629519</v>
          </cell>
          <cell r="P81">
            <v>53.415061681795514</v>
          </cell>
          <cell r="Q81">
            <v>50.805213752716547</v>
          </cell>
          <cell r="R81">
            <v>49.185793059542455</v>
          </cell>
          <cell r="S81">
            <v>51.003123049854693</v>
          </cell>
          <cell r="T81">
            <v>50.028657281175235</v>
          </cell>
          <cell r="U81">
            <v>51.857282704041928</v>
          </cell>
          <cell r="V81">
            <v>55.2320813013323</v>
          </cell>
          <cell r="W81">
            <v>11</v>
          </cell>
        </row>
        <row r="82">
          <cell r="N82" t="str">
            <v>Cali</v>
          </cell>
          <cell r="O82">
            <v>58.069296976979636</v>
          </cell>
          <cell r="P82">
            <v>59.584242265701107</v>
          </cell>
          <cell r="Q82">
            <v>56.933739942663017</v>
          </cell>
          <cell r="R82">
            <v>58.111009077747468</v>
          </cell>
          <cell r="S82">
            <v>57.092057494717508</v>
          </cell>
          <cell r="T82">
            <v>59.074298170832293</v>
          </cell>
          <cell r="U82">
            <v>58.268861123598093</v>
          </cell>
          <cell r="V82">
            <v>55.150248539782432</v>
          </cell>
          <cell r="W82">
            <v>12</v>
          </cell>
        </row>
        <row r="83">
          <cell r="N83" t="str">
            <v>Tunja</v>
          </cell>
          <cell r="Q83">
            <v>48.056105894851697</v>
          </cell>
          <cell r="R83">
            <v>50.894846767451682</v>
          </cell>
          <cell r="S83">
            <v>53.278737651949804</v>
          </cell>
          <cell r="T83">
            <v>51.636452446117467</v>
          </cell>
          <cell r="U83">
            <v>54.79203871265392</v>
          </cell>
          <cell r="V83">
            <v>54.831232723860737</v>
          </cell>
          <cell r="W83">
            <v>13</v>
          </cell>
        </row>
        <row r="84">
          <cell r="N84" t="str">
            <v>Cúcuta</v>
          </cell>
          <cell r="O84">
            <v>53.393001898182888</v>
          </cell>
          <cell r="P84">
            <v>52.034107482060918</v>
          </cell>
          <cell r="Q84">
            <v>51.87422866398672</v>
          </cell>
          <cell r="R84">
            <v>57.255423372152123</v>
          </cell>
          <cell r="S84">
            <v>56.570702824031905</v>
          </cell>
          <cell r="T84">
            <v>54.630235959853565</v>
          </cell>
          <cell r="U84">
            <v>54.638391209988328</v>
          </cell>
          <cell r="V84">
            <v>54.768182378065625</v>
          </cell>
          <cell r="W84">
            <v>14</v>
          </cell>
        </row>
        <row r="85">
          <cell r="N85" t="str">
            <v>Valledupar</v>
          </cell>
          <cell r="Q85">
            <v>41.48958088062161</v>
          </cell>
          <cell r="R85">
            <v>49.138845854826727</v>
          </cell>
          <cell r="S85">
            <v>48.840759730559391</v>
          </cell>
          <cell r="T85">
            <v>55.564711335427717</v>
          </cell>
          <cell r="U85">
            <v>55.783186808943341</v>
          </cell>
          <cell r="V85">
            <v>54.154191805720352</v>
          </cell>
          <cell r="W85">
            <v>15</v>
          </cell>
        </row>
        <row r="86">
          <cell r="N86" t="str">
            <v>Barranquilla</v>
          </cell>
          <cell r="O86">
            <v>47.716665333270797</v>
          </cell>
          <cell r="P86">
            <v>47.969473379433339</v>
          </cell>
          <cell r="Q86">
            <v>49.254051576053428</v>
          </cell>
          <cell r="R86">
            <v>50.099921083937623</v>
          </cell>
          <cell r="S86">
            <v>48.970956773835155</v>
          </cell>
          <cell r="T86">
            <v>50.570410279253309</v>
          </cell>
          <cell r="U86">
            <v>53.501819051025514</v>
          </cell>
          <cell r="V86">
            <v>53.79673943768897</v>
          </cell>
          <cell r="W86">
            <v>16</v>
          </cell>
        </row>
        <row r="87">
          <cell r="N87" t="str">
            <v>Santa Marta</v>
          </cell>
          <cell r="Q87">
            <v>47.393909234063777</v>
          </cell>
          <cell r="R87">
            <v>51.386937945157783</v>
          </cell>
          <cell r="S87">
            <v>52.218236904046314</v>
          </cell>
          <cell r="T87">
            <v>52.901268360466901</v>
          </cell>
          <cell r="U87">
            <v>54.484727610513097</v>
          </cell>
          <cell r="V87">
            <v>53.54731360606403</v>
          </cell>
          <cell r="W87">
            <v>17</v>
          </cell>
        </row>
        <row r="88">
          <cell r="N88" t="str">
            <v>Sincelejo</v>
          </cell>
          <cell r="Q88">
            <v>46.139655886004846</v>
          </cell>
          <cell r="R88">
            <v>53.039247598667941</v>
          </cell>
          <cell r="S88">
            <v>52.916499560345621</v>
          </cell>
          <cell r="T88">
            <v>50.273755214604201</v>
          </cell>
          <cell r="U88">
            <v>52.037615294194005</v>
          </cell>
          <cell r="V88">
            <v>52.630174885650341</v>
          </cell>
          <cell r="W88">
            <v>18</v>
          </cell>
        </row>
        <row r="89">
          <cell r="N89" t="str">
            <v>Armenia</v>
          </cell>
          <cell r="Q89">
            <v>47.75284412935391</v>
          </cell>
          <cell r="R89">
            <v>47.912374829269758</v>
          </cell>
          <cell r="S89">
            <v>49.952647837335611</v>
          </cell>
          <cell r="T89">
            <v>48.311435076761015</v>
          </cell>
          <cell r="U89">
            <v>51.421535049570011</v>
          </cell>
          <cell r="V89">
            <v>52.103732069102385</v>
          </cell>
          <cell r="W89">
            <v>19</v>
          </cell>
        </row>
        <row r="90">
          <cell r="N90" t="str">
            <v>Manizales</v>
          </cell>
          <cell r="O90">
            <v>46.486154989386527</v>
          </cell>
          <cell r="P90">
            <v>47.857737234954406</v>
          </cell>
          <cell r="Q90">
            <v>46.952736832532807</v>
          </cell>
          <cell r="R90">
            <v>48.121021715548821</v>
          </cell>
          <cell r="S90">
            <v>46.7952031951667</v>
          </cell>
          <cell r="T90">
            <v>49.282602340796792</v>
          </cell>
          <cell r="U90">
            <v>48.057245451230379</v>
          </cell>
          <cell r="V90">
            <v>52.022626527844231</v>
          </cell>
          <cell r="W90">
            <v>20</v>
          </cell>
        </row>
        <row r="91">
          <cell r="N91" t="str">
            <v>Cartagena</v>
          </cell>
          <cell r="O91">
            <v>43.915323598720754</v>
          </cell>
          <cell r="P91">
            <v>46.557692058682612</v>
          </cell>
          <cell r="Q91">
            <v>48.399535644008687</v>
          </cell>
          <cell r="R91">
            <v>50.519850332766282</v>
          </cell>
          <cell r="S91">
            <v>46.181024832929054</v>
          </cell>
          <cell r="T91">
            <v>48.791316741034656</v>
          </cell>
          <cell r="U91">
            <v>50.517888247739847</v>
          </cell>
          <cell r="V91">
            <v>50.955298484149068</v>
          </cell>
          <cell r="W91">
            <v>21</v>
          </cell>
        </row>
        <row r="92">
          <cell r="N92" t="str">
            <v>Florencia</v>
          </cell>
          <cell r="Q92">
            <v>48.582477984487078</v>
          </cell>
          <cell r="R92">
            <v>52.630551869487164</v>
          </cell>
          <cell r="S92">
            <v>49.972888310199174</v>
          </cell>
          <cell r="T92">
            <v>48.813182084092617</v>
          </cell>
          <cell r="U92">
            <v>51.416651954149259</v>
          </cell>
          <cell r="V92">
            <v>50.13166964736677</v>
          </cell>
          <cell r="W92">
            <v>22</v>
          </cell>
        </row>
        <row r="93">
          <cell r="N93" t="str">
            <v>Quibdó</v>
          </cell>
          <cell r="Q93">
            <v>43.348261391761845</v>
          </cell>
          <cell r="R93">
            <v>35.772972765924848</v>
          </cell>
          <cell r="S93">
            <v>38.79235570305282</v>
          </cell>
          <cell r="T93">
            <v>43.784264266500365</v>
          </cell>
          <cell r="U93">
            <v>47.702728963660086</v>
          </cell>
          <cell r="V93">
            <v>49.782167788552599</v>
          </cell>
          <cell r="W93">
            <v>23</v>
          </cell>
        </row>
        <row r="94">
          <cell r="N94" t="str">
            <v>Popayán</v>
          </cell>
          <cell r="Q94">
            <v>46.742144512018534</v>
          </cell>
          <cell r="R94">
            <v>48.770361020934615</v>
          </cell>
          <cell r="S94">
            <v>45.906225920653789</v>
          </cell>
          <cell r="T94">
            <v>47.290065648237459</v>
          </cell>
          <cell r="U94">
            <v>48.699508467561252</v>
          </cell>
          <cell r="V94">
            <v>48.872130680082279</v>
          </cell>
          <cell r="W94">
            <v>24</v>
          </cell>
        </row>
        <row r="102">
          <cell r="N102" t="str">
            <v>Popayán</v>
          </cell>
          <cell r="Q102">
            <v>17.172199895440095</v>
          </cell>
          <cell r="R102">
            <v>18.617304517261385</v>
          </cell>
          <cell r="S102">
            <v>21.218492457467832</v>
          </cell>
          <cell r="T102">
            <v>17.073584728372719</v>
          </cell>
          <cell r="U102">
            <v>18.178552853518156</v>
          </cell>
          <cell r="V102">
            <v>17.60445491147695</v>
          </cell>
          <cell r="W102">
            <v>1</v>
          </cell>
        </row>
        <row r="103">
          <cell r="N103" t="str">
            <v>Quibdó</v>
          </cell>
          <cell r="Q103">
            <v>24.791617453514668</v>
          </cell>
          <cell r="R103">
            <v>26.090397380474244</v>
          </cell>
          <cell r="S103">
            <v>20.90334115113999</v>
          </cell>
          <cell r="T103">
            <v>20.248035467546011</v>
          </cell>
          <cell r="U103">
            <v>15.676475880457364</v>
          </cell>
          <cell r="V103">
            <v>17.483267219065414</v>
          </cell>
          <cell r="W103">
            <v>2</v>
          </cell>
        </row>
        <row r="104">
          <cell r="N104" t="str">
            <v>Ibagué</v>
          </cell>
          <cell r="O104">
            <v>21.157050255595326</v>
          </cell>
          <cell r="P104">
            <v>20.72569155084814</v>
          </cell>
          <cell r="Q104">
            <v>20.134325861264617</v>
          </cell>
          <cell r="R104">
            <v>14.657933443285879</v>
          </cell>
          <cell r="S104">
            <v>20.143785253827556</v>
          </cell>
          <cell r="T104">
            <v>15.970221662065379</v>
          </cell>
          <cell r="U104">
            <v>19.525261269399174</v>
          </cell>
          <cell r="V104">
            <v>16.901487268390326</v>
          </cell>
          <cell r="W104">
            <v>3</v>
          </cell>
        </row>
        <row r="105">
          <cell r="N105" t="str">
            <v>Pereira</v>
          </cell>
          <cell r="O105">
            <v>16.99604415387531</v>
          </cell>
          <cell r="P105">
            <v>15.416933637379543</v>
          </cell>
          <cell r="Q105">
            <v>13.551710295265748</v>
          </cell>
          <cell r="R105">
            <v>13.402771756681531</v>
          </cell>
          <cell r="S105">
            <v>13.446765277155235</v>
          </cell>
          <cell r="T105">
            <v>23.082327728180758</v>
          </cell>
          <cell r="U105">
            <v>20.484905853297057</v>
          </cell>
          <cell r="V105">
            <v>16.556891698507563</v>
          </cell>
          <cell r="W105">
            <v>4</v>
          </cell>
        </row>
        <row r="106">
          <cell r="N106" t="str">
            <v>Armenia</v>
          </cell>
          <cell r="Q106">
            <v>19.092669132604929</v>
          </cell>
          <cell r="R106">
            <v>13.731633681796318</v>
          </cell>
          <cell r="S106">
            <v>15.064728576834868</v>
          </cell>
          <cell r="T106">
            <v>17.791931524954375</v>
          </cell>
          <cell r="U106">
            <v>15.85931631029327</v>
          </cell>
          <cell r="V106">
            <v>16.278890492942942</v>
          </cell>
          <cell r="W106">
            <v>5</v>
          </cell>
        </row>
        <row r="107">
          <cell r="N107" t="str">
            <v>Cali</v>
          </cell>
          <cell r="O107">
            <v>13.935705230974635</v>
          </cell>
          <cell r="P107">
            <v>12.712804325391225</v>
          </cell>
          <cell r="Q107">
            <v>12.018692883349729</v>
          </cell>
          <cell r="R107">
            <v>11.092261076531909</v>
          </cell>
          <cell r="S107">
            <v>12.307833180389478</v>
          </cell>
          <cell r="T107">
            <v>13.46558494747036</v>
          </cell>
          <cell r="U107">
            <v>13.717203116141894</v>
          </cell>
          <cell r="V107">
            <v>15.137690075550708</v>
          </cell>
          <cell r="W107">
            <v>6</v>
          </cell>
        </row>
        <row r="108">
          <cell r="N108" t="str">
            <v>Cúcuta</v>
          </cell>
          <cell r="O108">
            <v>14.555207741613188</v>
          </cell>
          <cell r="P108">
            <v>12.5381664285387</v>
          </cell>
          <cell r="Q108">
            <v>11.800324319404973</v>
          </cell>
          <cell r="R108">
            <v>8.909197513676963</v>
          </cell>
          <cell r="S108">
            <v>8.5938854533895856</v>
          </cell>
          <cell r="T108">
            <v>12.031203815323375</v>
          </cell>
          <cell r="U108">
            <v>13.362439311526844</v>
          </cell>
          <cell r="V108">
            <v>14.008662745316681</v>
          </cell>
          <cell r="W108">
            <v>7</v>
          </cell>
        </row>
        <row r="109">
          <cell r="N109" t="str">
            <v>Florencia</v>
          </cell>
          <cell r="Q109">
            <v>15.18053734838554</v>
          </cell>
          <cell r="R109">
            <v>13.322971022538027</v>
          </cell>
          <cell r="S109">
            <v>10.856734477617454</v>
          </cell>
          <cell r="T109">
            <v>11.971139271205967</v>
          </cell>
          <cell r="U109">
            <v>12.694650004718788</v>
          </cell>
          <cell r="V109">
            <v>13.24596508201768</v>
          </cell>
          <cell r="W109">
            <v>8</v>
          </cell>
        </row>
        <row r="110">
          <cell r="N110" t="str">
            <v>Sincelejo</v>
          </cell>
          <cell r="Q110">
            <v>18.932620454183429</v>
          </cell>
          <cell r="R110">
            <v>12.179853109542776</v>
          </cell>
          <cell r="S110">
            <v>11.56399864060317</v>
          </cell>
          <cell r="T110">
            <v>11.074024383889961</v>
          </cell>
          <cell r="U110">
            <v>11.863677031454687</v>
          </cell>
          <cell r="V110">
            <v>13.044531623991498</v>
          </cell>
          <cell r="W110">
            <v>9</v>
          </cell>
        </row>
        <row r="111">
          <cell r="N111" t="str">
            <v>Pasto</v>
          </cell>
          <cell r="O111">
            <v>17.715322310616816</v>
          </cell>
          <cell r="P111">
            <v>15.459268741327195</v>
          </cell>
          <cell r="Q111">
            <v>14.174072970929519</v>
          </cell>
          <cell r="R111">
            <v>14.976226205129064</v>
          </cell>
          <cell r="S111">
            <v>14.344615096574366</v>
          </cell>
          <cell r="T111">
            <v>17.010266428363604</v>
          </cell>
          <cell r="U111">
            <v>15.018327622552391</v>
          </cell>
          <cell r="V111">
            <v>12.990485023051745</v>
          </cell>
          <cell r="W111">
            <v>10</v>
          </cell>
        </row>
        <row r="112">
          <cell r="N112" t="str">
            <v>Montería</v>
          </cell>
          <cell r="O112">
            <v>16.478886354113314</v>
          </cell>
          <cell r="P112">
            <v>14.491788980823742</v>
          </cell>
          <cell r="Q112">
            <v>13.083731742207497</v>
          </cell>
          <cell r="R112">
            <v>12.243847373779115</v>
          </cell>
          <cell r="S112">
            <v>12.466228760931639</v>
          </cell>
          <cell r="T112">
            <v>15.852553996927368</v>
          </cell>
          <cell r="U112">
            <v>14.408025295431775</v>
          </cell>
          <cell r="V112">
            <v>12.402583792229573</v>
          </cell>
          <cell r="W112">
            <v>11</v>
          </cell>
        </row>
        <row r="113">
          <cell r="N113" t="str">
            <v>Manizales</v>
          </cell>
          <cell r="O113">
            <v>20.48582148028585</v>
          </cell>
          <cell r="P113">
            <v>16.27080919846388</v>
          </cell>
          <cell r="Q113">
            <v>15.680772606898755</v>
          </cell>
          <cell r="R113">
            <v>13.421244504017499</v>
          </cell>
          <cell r="S113">
            <v>15.03737118857128</v>
          </cell>
          <cell r="T113">
            <v>15.947374913479395</v>
          </cell>
          <cell r="U113">
            <v>16.773215034449201</v>
          </cell>
          <cell r="V113">
            <v>11.859152051534148</v>
          </cell>
          <cell r="W113">
            <v>12</v>
          </cell>
        </row>
        <row r="114">
          <cell r="N114" t="str">
            <v>Medellín</v>
          </cell>
          <cell r="O114">
            <v>14.961550121228456</v>
          </cell>
          <cell r="P114">
            <v>14.809468041831607</v>
          </cell>
          <cell r="Q114">
            <v>13.02801592437724</v>
          </cell>
          <cell r="R114">
            <v>11.422250555574754</v>
          </cell>
          <cell r="S114">
            <v>13.267520935717947</v>
          </cell>
          <cell r="T114">
            <v>15.512325519193372</v>
          </cell>
          <cell r="U114">
            <v>13.625237100003515</v>
          </cell>
          <cell r="V114">
            <v>11.798027270195545</v>
          </cell>
          <cell r="W114">
            <v>13</v>
          </cell>
        </row>
        <row r="115">
          <cell r="N115" t="str">
            <v>Villavicencio</v>
          </cell>
          <cell r="O115">
            <v>12.622436493469086</v>
          </cell>
          <cell r="P115">
            <v>11.1828889160054</v>
          </cell>
          <cell r="Q115">
            <v>12.00563384502431</v>
          </cell>
          <cell r="R115">
            <v>10.001003828890196</v>
          </cell>
          <cell r="S115">
            <v>10.581279892596426</v>
          </cell>
          <cell r="T115">
            <v>9.9231168172410822</v>
          </cell>
          <cell r="U115">
            <v>11.659464908281915</v>
          </cell>
          <cell r="V115">
            <v>11.372124551396631</v>
          </cell>
          <cell r="W115">
            <v>14</v>
          </cell>
        </row>
        <row r="116">
          <cell r="N116" t="str">
            <v>Tunja</v>
          </cell>
          <cell r="Q116">
            <v>16.968879143122205</v>
          </cell>
          <cell r="R116">
            <v>12.480166934312887</v>
          </cell>
          <cell r="S116">
            <v>11.51145217776893</v>
          </cell>
          <cell r="T116">
            <v>13.555600984827612</v>
          </cell>
          <cell r="U116">
            <v>12.412110062853992</v>
          </cell>
          <cell r="V116">
            <v>11.263235656242305</v>
          </cell>
          <cell r="W116">
            <v>15</v>
          </cell>
        </row>
        <row r="117">
          <cell r="N117" t="str">
            <v>Neiva</v>
          </cell>
          <cell r="Q117">
            <v>16.803937023586226</v>
          </cell>
          <cell r="R117">
            <v>13.925540889533286</v>
          </cell>
          <cell r="S117">
            <v>14.4067283052843</v>
          </cell>
          <cell r="T117">
            <v>13.494069439568035</v>
          </cell>
          <cell r="U117">
            <v>12.13185151457556</v>
          </cell>
          <cell r="V117">
            <v>10.570473186629462</v>
          </cell>
          <cell r="W117">
            <v>16</v>
          </cell>
        </row>
        <row r="118">
          <cell r="N118" t="str">
            <v>Colombia</v>
          </cell>
          <cell r="O118">
            <v>12.845642257764217</v>
          </cell>
          <cell r="P118">
            <v>11.643169221368309</v>
          </cell>
          <cell r="Q118">
            <v>12.691550896777237</v>
          </cell>
          <cell r="R118">
            <v>10.900866436199534</v>
          </cell>
          <cell r="S118">
            <v>11.416021744761364</v>
          </cell>
          <cell r="T118">
            <v>12.182056467760962</v>
          </cell>
          <cell r="U118">
            <v>11.456422631355444</v>
          </cell>
          <cell r="V118">
            <v>10.449572940699897</v>
          </cell>
          <cell r="W118" t="str">
            <v/>
          </cell>
        </row>
        <row r="119">
          <cell r="N119" t="str">
            <v>Santa Marta</v>
          </cell>
          <cell r="Q119">
            <v>14.633584602647979</v>
          </cell>
          <cell r="R119">
            <v>10.887944304232661</v>
          </cell>
          <cell r="S119">
            <v>14.427543853635392</v>
          </cell>
          <cell r="T119">
            <v>10.616115983325033</v>
          </cell>
          <cell r="U119">
            <v>9.7484643462005067</v>
          </cell>
          <cell r="V119">
            <v>10.280203346194488</v>
          </cell>
          <cell r="W119">
            <v>17</v>
          </cell>
        </row>
        <row r="120">
          <cell r="N120" t="str">
            <v>Valledupar</v>
          </cell>
          <cell r="Q120">
            <v>27.711439596928244</v>
          </cell>
          <cell r="R120">
            <v>13.665413721247893</v>
          </cell>
          <cell r="S120">
            <v>10.925516573772372</v>
          </cell>
          <cell r="T120">
            <v>11.929848796905612</v>
          </cell>
          <cell r="U120">
            <v>12.042248232722489</v>
          </cell>
          <cell r="V120">
            <v>10.104595321706043</v>
          </cell>
          <cell r="W120">
            <v>18</v>
          </cell>
        </row>
        <row r="121">
          <cell r="N121" t="str">
            <v>Riohacha</v>
          </cell>
          <cell r="Q121">
            <v>23.817520921975827</v>
          </cell>
          <cell r="R121">
            <v>15.171530893218776</v>
          </cell>
          <cell r="S121">
            <v>16.893357301559529</v>
          </cell>
          <cell r="T121">
            <v>13.029370126514008</v>
          </cell>
          <cell r="U121">
            <v>10.484972963909964</v>
          </cell>
          <cell r="V121">
            <v>9.6402676619042165</v>
          </cell>
          <cell r="W121">
            <v>19</v>
          </cell>
        </row>
        <row r="122">
          <cell r="N122" t="str">
            <v>Cartagena</v>
          </cell>
          <cell r="O122">
            <v>15.54094314141051</v>
          </cell>
          <cell r="P122">
            <v>18.082278417567117</v>
          </cell>
          <cell r="Q122">
            <v>16.086432771469099</v>
          </cell>
          <cell r="R122">
            <v>12.22256822064416</v>
          </cell>
          <cell r="S122">
            <v>12.035096627205133</v>
          </cell>
          <cell r="T122">
            <v>13.094647196713909</v>
          </cell>
          <cell r="U122">
            <v>12.173164872730633</v>
          </cell>
          <cell r="V122">
            <v>9.4193444644846434</v>
          </cell>
          <cell r="W122">
            <v>20</v>
          </cell>
        </row>
        <row r="123">
          <cell r="N123" t="str">
            <v>Bucaramanga</v>
          </cell>
          <cell r="O123">
            <v>16.558438937767374</v>
          </cell>
          <cell r="P123">
            <v>14.679984425038366</v>
          </cell>
          <cell r="Q123">
            <v>12.851377595279045</v>
          </cell>
          <cell r="R123">
            <v>8.5082291874287019</v>
          </cell>
          <cell r="S123">
            <v>9.3082422001416241</v>
          </cell>
          <cell r="T123">
            <v>9.0513245840854761</v>
          </cell>
          <cell r="U123">
            <v>11.800646089567108</v>
          </cell>
          <cell r="V123">
            <v>8.9943665157471013</v>
          </cell>
          <cell r="W123">
            <v>21</v>
          </cell>
        </row>
        <row r="124">
          <cell r="N124" t="str">
            <v>Bogotá</v>
          </cell>
          <cell r="O124">
            <v>14.118050681841824</v>
          </cell>
          <cell r="P124">
            <v>12.835228501759055</v>
          </cell>
          <cell r="Q124">
            <v>11.505039799065891</v>
          </cell>
          <cell r="R124">
            <v>10.452140558958096</v>
          </cell>
          <cell r="S124">
            <v>10.063730489201905</v>
          </cell>
          <cell r="T124">
            <v>11.301877084243815</v>
          </cell>
          <cell r="U124">
            <v>10.274173169843575</v>
          </cell>
          <cell r="V124">
            <v>8.2619356356498574</v>
          </cell>
          <cell r="W124">
            <v>22</v>
          </cell>
        </row>
        <row r="125">
          <cell r="N125" t="str">
            <v>Barranquilla</v>
          </cell>
          <cell r="O125">
            <v>12.999387350446609</v>
          </cell>
          <cell r="P125">
            <v>12.017461519854987</v>
          </cell>
          <cell r="Q125">
            <v>13.565539592135314</v>
          </cell>
          <cell r="R125">
            <v>10.916744817058273</v>
          </cell>
          <cell r="S125">
            <v>11.397463385594223</v>
          </cell>
          <cell r="T125">
            <v>11.144910142445463</v>
          </cell>
          <cell r="U125">
            <v>10.267222462523121</v>
          </cell>
          <cell r="V125">
            <v>8.0277306428444462</v>
          </cell>
          <cell r="W125">
            <v>23</v>
          </cell>
        </row>
        <row r="126">
          <cell r="N126" t="str">
            <v>San Andrés</v>
          </cell>
          <cell r="Q126">
            <v>13.209049015500629</v>
          </cell>
          <cell r="R126">
            <v>10.677147639037505</v>
          </cell>
          <cell r="S126">
            <v>10.15239647954461</v>
          </cell>
          <cell r="T126">
            <v>9.4022182246437787</v>
          </cell>
          <cell r="U126">
            <v>8.4516298633017861</v>
          </cell>
          <cell r="V126">
            <v>7.360678282592513</v>
          </cell>
          <cell r="W126">
            <v>24</v>
          </cell>
        </row>
        <row r="134">
          <cell r="N134" t="str">
            <v>Popayán</v>
          </cell>
          <cell r="Q134">
            <v>16.195238354881443</v>
          </cell>
          <cell r="R134">
            <v>17.483601314869627</v>
          </cell>
          <cell r="S134">
            <v>21.059448648127621</v>
          </cell>
          <cell r="T134">
            <v>16.661059229689709</v>
          </cell>
          <cell r="U134">
            <v>17.586614139289498</v>
          </cell>
          <cell r="V134">
            <v>16.958881922525521</v>
          </cell>
          <cell r="W134">
            <v>1</v>
          </cell>
        </row>
        <row r="135">
          <cell r="N135" t="str">
            <v>Pereira</v>
          </cell>
          <cell r="O135">
            <v>15.801591813530417</v>
          </cell>
          <cell r="P135">
            <v>14.387230989456445</v>
          </cell>
          <cell r="Q135">
            <v>12.96913365891622</v>
          </cell>
          <cell r="R135">
            <v>12.805143922001779</v>
          </cell>
          <cell r="S135">
            <v>12.961960256984909</v>
          </cell>
          <cell r="T135">
            <v>21.546756896647604</v>
          </cell>
          <cell r="U135">
            <v>19.37799824809024</v>
          </cell>
          <cell r="V135">
            <v>15.96568779424174</v>
          </cell>
          <cell r="W135">
            <v>2</v>
          </cell>
        </row>
        <row r="136">
          <cell r="N136" t="str">
            <v>Ibagué</v>
          </cell>
          <cell r="O136">
            <v>18.944052797360129</v>
          </cell>
          <cell r="P136">
            <v>19.043388263125355</v>
          </cell>
          <cell r="Q136">
            <v>18.917558794766787</v>
          </cell>
          <cell r="R136">
            <v>13.295729039148618</v>
          </cell>
          <cell r="S136">
            <v>16.830177276390007</v>
          </cell>
          <cell r="T136">
            <v>15.55935661985356</v>
          </cell>
          <cell r="U136">
            <v>17.780496066844815</v>
          </cell>
          <cell r="V136">
            <v>15.913666850481547</v>
          </cell>
          <cell r="W136">
            <v>3</v>
          </cell>
        </row>
        <row r="137">
          <cell r="N137" t="str">
            <v>Quibdó</v>
          </cell>
          <cell r="Q137">
            <v>21.876792764823005</v>
          </cell>
          <cell r="R137">
            <v>23.000979354417485</v>
          </cell>
          <cell r="S137">
            <v>17.968780037679263</v>
          </cell>
          <cell r="T137">
            <v>17.886358049284972</v>
          </cell>
          <cell r="U137">
            <v>13.972813374118726</v>
          </cell>
          <cell r="V137">
            <v>15.826070974560045</v>
          </cell>
          <cell r="W137">
            <v>4</v>
          </cell>
        </row>
        <row r="138">
          <cell r="N138" t="str">
            <v>Armenia</v>
          </cell>
          <cell r="Q138">
            <v>16.774066807798985</v>
          </cell>
          <cell r="R138">
            <v>11.981891156721387</v>
          </cell>
          <cell r="S138">
            <v>14.185425720243524</v>
          </cell>
          <cell r="T138">
            <v>16.730064824721509</v>
          </cell>
          <cell r="U138">
            <v>14.853438489287202</v>
          </cell>
          <cell r="V138">
            <v>15.558000569984257</v>
          </cell>
          <cell r="W138">
            <v>5</v>
          </cell>
        </row>
        <row r="139">
          <cell r="N139" t="str">
            <v>Cali</v>
          </cell>
          <cell r="O139">
            <v>13.185226117506135</v>
          </cell>
          <cell r="P139">
            <v>11.834316316221415</v>
          </cell>
          <cell r="Q139">
            <v>10.501087428802123</v>
          </cell>
          <cell r="R139">
            <v>10.133818920979079</v>
          </cell>
          <cell r="S139">
            <v>11.529426217410801</v>
          </cell>
          <cell r="T139">
            <v>12.480205866985024</v>
          </cell>
          <cell r="U139">
            <v>12.578667932148113</v>
          </cell>
          <cell r="V139">
            <v>14.334422124955751</v>
          </cell>
          <cell r="W139">
            <v>6</v>
          </cell>
        </row>
        <row r="140">
          <cell r="N140" t="str">
            <v>Cúcuta</v>
          </cell>
          <cell r="O140">
            <v>13.541276383164732</v>
          </cell>
          <cell r="P140">
            <v>12.039763899244795</v>
          </cell>
          <cell r="Q140">
            <v>10.611222113288408</v>
          </cell>
          <cell r="R140">
            <v>7.9505510221729772</v>
          </cell>
          <cell r="S140">
            <v>7.7373107856782157</v>
          </cell>
          <cell r="T140">
            <v>11.411686327343554</v>
          </cell>
          <cell r="U140">
            <v>12.255779011979563</v>
          </cell>
          <cell r="V140">
            <v>13.676143649643176</v>
          </cell>
          <cell r="W140">
            <v>7</v>
          </cell>
        </row>
        <row r="141">
          <cell r="N141" t="str">
            <v>Florencia</v>
          </cell>
          <cell r="Q141">
            <v>12.872433849639181</v>
          </cell>
          <cell r="R141">
            <v>11.728889226508038</v>
          </cell>
          <cell r="S141">
            <v>10.530206882955257</v>
          </cell>
          <cell r="T141">
            <v>11.410901594615899</v>
          </cell>
          <cell r="U141">
            <v>12.519777273206723</v>
          </cell>
          <cell r="V141">
            <v>12.663265754870491</v>
          </cell>
          <cell r="W141">
            <v>8</v>
          </cell>
        </row>
        <row r="142">
          <cell r="N142" t="str">
            <v>Pasto</v>
          </cell>
          <cell r="O142">
            <v>17.353361278646418</v>
          </cell>
          <cell r="P142">
            <v>14.991770919613179</v>
          </cell>
          <cell r="Q142">
            <v>13.581707487258102</v>
          </cell>
          <cell r="R142">
            <v>14.260061710701578</v>
          </cell>
          <cell r="S142">
            <v>13.984814289464634</v>
          </cell>
          <cell r="T142">
            <v>16.549278478286332</v>
          </cell>
          <cell r="U142">
            <v>14.194490122642945</v>
          </cell>
          <cell r="V142">
            <v>12.361444278975201</v>
          </cell>
          <cell r="W142">
            <v>9</v>
          </cell>
        </row>
        <row r="143">
          <cell r="N143" t="str">
            <v>Sincelejo</v>
          </cell>
          <cell r="Q143">
            <v>16.081334709227026</v>
          </cell>
          <cell r="R143">
            <v>10.875187758915956</v>
          </cell>
          <cell r="S143">
            <v>10.525255830931313</v>
          </cell>
          <cell r="T143">
            <v>10.45921690199552</v>
          </cell>
          <cell r="U143">
            <v>10.911272813882691</v>
          </cell>
          <cell r="V143">
            <v>12.234520765467558</v>
          </cell>
          <cell r="W143">
            <v>10</v>
          </cell>
        </row>
        <row r="144">
          <cell r="N144" t="str">
            <v>Montería</v>
          </cell>
          <cell r="O144">
            <v>15.636435588248984</v>
          </cell>
          <cell r="P144">
            <v>13.920747311766259</v>
          </cell>
          <cell r="Q144">
            <v>12.081905962957388</v>
          </cell>
          <cell r="R144">
            <v>11.49290494449305</v>
          </cell>
          <cell r="S144">
            <v>12.116245619875627</v>
          </cell>
          <cell r="T144">
            <v>15.442066894938195</v>
          </cell>
          <cell r="U144">
            <v>13.657700720108856</v>
          </cell>
          <cell r="V144">
            <v>11.643642461081155</v>
          </cell>
          <cell r="W144">
            <v>11</v>
          </cell>
        </row>
        <row r="145">
          <cell r="N145" t="str">
            <v>Tunja</v>
          </cell>
          <cell r="Q145">
            <v>15.828822884471322</v>
          </cell>
          <cell r="R145">
            <v>11.569528718279114</v>
          </cell>
          <cell r="S145">
            <v>11.249015863822704</v>
          </cell>
          <cell r="T145">
            <v>13.305394331019404</v>
          </cell>
          <cell r="U145">
            <v>12.170969492817573</v>
          </cell>
          <cell r="V145">
            <v>11.228761388820487</v>
          </cell>
          <cell r="W145">
            <v>12</v>
          </cell>
        </row>
        <row r="146">
          <cell r="N146" t="str">
            <v>Villavicencio</v>
          </cell>
          <cell r="O146">
            <v>11.699970423866587</v>
          </cell>
          <cell r="P146">
            <v>10.397562428174137</v>
          </cell>
          <cell r="Q146">
            <v>11.09425452692933</v>
          </cell>
          <cell r="R146">
            <v>9.3580155736882116</v>
          </cell>
          <cell r="S146">
            <v>10.394232651805442</v>
          </cell>
          <cell r="T146">
            <v>9.5534142213565847</v>
          </cell>
          <cell r="U146">
            <v>11.142928686540523</v>
          </cell>
          <cell r="V146">
            <v>11.18111385635064</v>
          </cell>
          <cell r="W146">
            <v>13</v>
          </cell>
        </row>
        <row r="147">
          <cell r="N147" t="str">
            <v>Manizales</v>
          </cell>
          <cell r="O147">
            <v>18.600527925527114</v>
          </cell>
          <cell r="P147">
            <v>15.451303054904358</v>
          </cell>
          <cell r="Q147">
            <v>14.73858265086267</v>
          </cell>
          <cell r="R147">
            <v>12.220045514468152</v>
          </cell>
          <cell r="S147">
            <v>13.906572948817757</v>
          </cell>
          <cell r="T147">
            <v>15.18325235233246</v>
          </cell>
          <cell r="U147">
            <v>15.834036466286715</v>
          </cell>
          <cell r="V147">
            <v>10.799928313130923</v>
          </cell>
          <cell r="W147">
            <v>14</v>
          </cell>
        </row>
        <row r="148">
          <cell r="N148" t="str">
            <v>Medellín</v>
          </cell>
          <cell r="O148">
            <v>14.055477020458124</v>
          </cell>
          <cell r="P148">
            <v>13.989748895631735</v>
          </cell>
          <cell r="Q148">
            <v>12.306352141738801</v>
          </cell>
          <cell r="R148">
            <v>10.577114858756802</v>
          </cell>
          <cell r="S148">
            <v>12.550576176158183</v>
          </cell>
          <cell r="T148">
            <v>14.307850085058069</v>
          </cell>
          <cell r="U148">
            <v>12.753729934314521</v>
          </cell>
          <cell r="V148">
            <v>10.685923140349953</v>
          </cell>
          <cell r="W148">
            <v>15</v>
          </cell>
        </row>
        <row r="149">
          <cell r="N149" t="str">
            <v>Valledupar</v>
          </cell>
          <cell r="Q149">
            <v>24.935577749003215</v>
          </cell>
          <cell r="R149">
            <v>12.648184890874104</v>
          </cell>
          <cell r="S149">
            <v>10.491400000997968</v>
          </cell>
          <cell r="T149">
            <v>11.060389142847574</v>
          </cell>
          <cell r="U149">
            <v>10.937737844195434</v>
          </cell>
          <cell r="V149">
            <v>9.9218887501361923</v>
          </cell>
          <cell r="W149">
            <v>16</v>
          </cell>
        </row>
        <row r="150">
          <cell r="N150" t="str">
            <v>Neiva</v>
          </cell>
          <cell r="Q150">
            <v>14.476992457197593</v>
          </cell>
          <cell r="R150">
            <v>12.809100714606309</v>
          </cell>
          <cell r="S150">
            <v>13.894660295034281</v>
          </cell>
          <cell r="T150">
            <v>12.205679991800364</v>
          </cell>
          <cell r="U150">
            <v>11.301826931310979</v>
          </cell>
          <cell r="V150">
            <v>9.7791364959877889</v>
          </cell>
          <cell r="W150">
            <v>17</v>
          </cell>
        </row>
        <row r="151">
          <cell r="N151" t="str">
            <v>Colombia</v>
          </cell>
          <cell r="O151">
            <v>11.746678758218309</v>
          </cell>
          <cell r="P151">
            <v>10.812335787942837</v>
          </cell>
          <cell r="Q151">
            <v>11.317918392802895</v>
          </cell>
          <cell r="R151">
            <v>9.8413962740683285</v>
          </cell>
          <cell r="S151">
            <v>10.503313088348582</v>
          </cell>
          <cell r="T151">
            <v>11.288840476860116</v>
          </cell>
          <cell r="U151">
            <v>10.49704725468305</v>
          </cell>
          <cell r="V151">
            <v>9.5980406588627432</v>
          </cell>
          <cell r="W151" t="str">
            <v/>
          </cell>
        </row>
        <row r="152">
          <cell r="N152" t="str">
            <v>Santa Marta</v>
          </cell>
          <cell r="Q152">
            <v>13.521235473168547</v>
          </cell>
          <cell r="R152">
            <v>10.064579898578694</v>
          </cell>
          <cell r="S152">
            <v>14.012415950581559</v>
          </cell>
          <cell r="T152">
            <v>9.9064849914408128</v>
          </cell>
          <cell r="U152">
            <v>8.5881732464652565</v>
          </cell>
          <cell r="V152">
            <v>9.3713752714781844</v>
          </cell>
          <cell r="W152">
            <v>18</v>
          </cell>
        </row>
        <row r="153">
          <cell r="N153" t="str">
            <v>Riohacha</v>
          </cell>
          <cell r="Q153">
            <v>20.8571670094959</v>
          </cell>
          <cell r="R153">
            <v>12.389292631648647</v>
          </cell>
          <cell r="S153">
            <v>15.527910787292601</v>
          </cell>
          <cell r="T153">
            <v>11.942652974090469</v>
          </cell>
          <cell r="U153">
            <v>9.7518548015257576</v>
          </cell>
          <cell r="V153">
            <v>9.0171481183105069</v>
          </cell>
          <cell r="W153">
            <v>19</v>
          </cell>
        </row>
        <row r="154">
          <cell r="N154" t="str">
            <v>Bucaramanga</v>
          </cell>
          <cell r="O154">
            <v>15.490085290714884</v>
          </cell>
          <cell r="P154">
            <v>13.818632033756979</v>
          </cell>
          <cell r="Q154">
            <v>12.20482781184621</v>
          </cell>
          <cell r="R154">
            <v>8.2047324012151179</v>
          </cell>
          <cell r="S154">
            <v>8.5687736511059338</v>
          </cell>
          <cell r="T154">
            <v>8.4383690296140887</v>
          </cell>
          <cell r="U154">
            <v>11.428602721784888</v>
          </cell>
          <cell r="V154">
            <v>8.8138199660502003</v>
          </cell>
          <cell r="W154">
            <v>20</v>
          </cell>
        </row>
        <row r="155">
          <cell r="N155" t="str">
            <v>Cartagena</v>
          </cell>
          <cell r="O155">
            <v>15.462036105027286</v>
          </cell>
          <cell r="P155">
            <v>17.123855054528157</v>
          </cell>
          <cell r="Q155">
            <v>14.70782529749131</v>
          </cell>
          <cell r="R155">
            <v>11.078743828567253</v>
          </cell>
          <cell r="S155">
            <v>11.607630499890863</v>
          </cell>
          <cell r="T155">
            <v>12.923804813006734</v>
          </cell>
          <cell r="U155">
            <v>11.665093810425725</v>
          </cell>
          <cell r="V155">
            <v>8.6034063179672184</v>
          </cell>
          <cell r="W155">
            <v>21</v>
          </cell>
        </row>
        <row r="156">
          <cell r="N156" t="str">
            <v>Barranquilla</v>
          </cell>
          <cell r="O156">
            <v>12.568067980962597</v>
          </cell>
          <cell r="P156">
            <v>11.699526880607282</v>
          </cell>
          <cell r="Q156">
            <v>12.681868632230021</v>
          </cell>
          <cell r="R156">
            <v>10.565963972475549</v>
          </cell>
          <cell r="S156">
            <v>11.220309658575605</v>
          </cell>
          <cell r="T156">
            <v>10.635159028238411</v>
          </cell>
          <cell r="U156">
            <v>9.6574178805793807</v>
          </cell>
          <cell r="V156">
            <v>7.8113458259222766</v>
          </cell>
          <cell r="W156">
            <v>22</v>
          </cell>
        </row>
        <row r="157">
          <cell r="N157" t="str">
            <v>Bogotá</v>
          </cell>
          <cell r="O157">
            <v>12.788194758931379</v>
          </cell>
          <cell r="P157">
            <v>11.846872981437349</v>
          </cell>
          <cell r="Q157">
            <v>10.431642573957998</v>
          </cell>
          <cell r="R157">
            <v>9.847959635552499</v>
          </cell>
          <cell r="S157">
            <v>9.4905344423425646</v>
          </cell>
          <cell r="T157">
            <v>10.82180509239026</v>
          </cell>
          <cell r="U157">
            <v>9.5890080507657895</v>
          </cell>
          <cell r="V157">
            <v>7.5548731411467926</v>
          </cell>
          <cell r="W157">
            <v>23</v>
          </cell>
        </row>
        <row r="158">
          <cell r="N158" t="str">
            <v>San Andrés</v>
          </cell>
          <cell r="Q158">
            <v>12.14774472838989</v>
          </cell>
          <cell r="R158">
            <v>9.5933821713721272</v>
          </cell>
          <cell r="S158">
            <v>9.2349779626124331</v>
          </cell>
          <cell r="T158">
            <v>8.6580646831200099</v>
          </cell>
          <cell r="U158">
            <v>7.8194006309148261</v>
          </cell>
          <cell r="V158">
            <v>6.8156297707515856</v>
          </cell>
          <cell r="W158">
            <v>24</v>
          </cell>
        </row>
        <row r="166">
          <cell r="N166" t="str">
            <v>Quibdó</v>
          </cell>
          <cell r="Q166">
            <v>2.9156683427260153</v>
          </cell>
          <cell r="R166">
            <v>3.0894180260567641</v>
          </cell>
          <cell r="S166">
            <v>2.932638701987774</v>
          </cell>
          <cell r="T166">
            <v>2.3616774182610394</v>
          </cell>
          <cell r="U166">
            <v>1.7028446174733776</v>
          </cell>
          <cell r="V166">
            <v>1.6564304421742664</v>
          </cell>
          <cell r="W166">
            <v>1</v>
          </cell>
        </row>
        <row r="167">
          <cell r="N167" t="str">
            <v>Medellín</v>
          </cell>
          <cell r="O167">
            <v>0.90605155479024235</v>
          </cell>
          <cell r="P167">
            <v>0.81971914619987651</v>
          </cell>
          <cell r="Q167">
            <v>0.72168604453135488</v>
          </cell>
          <cell r="R167">
            <v>0.84515651655773061</v>
          </cell>
          <cell r="S167">
            <v>0.71694475955976522</v>
          </cell>
          <cell r="T167">
            <v>1.2044561640699611</v>
          </cell>
          <cell r="U167">
            <v>0.87152546044235268</v>
          </cell>
          <cell r="V167">
            <v>1.112085927872863</v>
          </cell>
          <cell r="W167">
            <v>2</v>
          </cell>
        </row>
        <row r="168">
          <cell r="N168" t="str">
            <v>Manizales</v>
          </cell>
          <cell r="O168">
            <v>1.8856546529304925</v>
          </cell>
          <cell r="P168">
            <v>0.81950614355952456</v>
          </cell>
          <cell r="Q168">
            <v>0.94218995603608424</v>
          </cell>
          <cell r="R168">
            <v>1.2013831095661394</v>
          </cell>
          <cell r="S168">
            <v>1.1307982397535212</v>
          </cell>
          <cell r="T168">
            <v>0.76429388907544604</v>
          </cell>
          <cell r="U168">
            <v>0.93900602019846469</v>
          </cell>
          <cell r="V168">
            <v>1.059223738403225</v>
          </cell>
          <cell r="W168">
            <v>3</v>
          </cell>
        </row>
        <row r="169">
          <cell r="N169" t="str">
            <v>Ibagué</v>
          </cell>
          <cell r="O169">
            <v>2.2129974582351961</v>
          </cell>
          <cell r="P169">
            <v>1.6823032877227881</v>
          </cell>
          <cell r="Q169">
            <v>1.2167670664978298</v>
          </cell>
          <cell r="R169">
            <v>1.3623356124212258</v>
          </cell>
          <cell r="S169">
            <v>3.3137338839645452</v>
          </cell>
          <cell r="T169">
            <v>0.4108650422118193</v>
          </cell>
          <cell r="U169">
            <v>1.7447652025543552</v>
          </cell>
          <cell r="V169">
            <v>0.98817017139086449</v>
          </cell>
          <cell r="W169">
            <v>4</v>
          </cell>
        </row>
        <row r="170">
          <cell r="N170" t="str">
            <v>Santa Marta</v>
          </cell>
          <cell r="Q170">
            <v>1.1119341512554131</v>
          </cell>
          <cell r="R170">
            <v>0.82336440565396429</v>
          </cell>
          <cell r="S170">
            <v>0.41512790305383312</v>
          </cell>
          <cell r="T170">
            <v>0.70963099188422019</v>
          </cell>
          <cell r="U170">
            <v>1.1604651608063206</v>
          </cell>
          <cell r="V170">
            <v>0.9083117929090414</v>
          </cell>
          <cell r="W170">
            <v>5</v>
          </cell>
        </row>
        <row r="171">
          <cell r="N171" t="str">
            <v>Colombia</v>
          </cell>
          <cell r="O171">
            <v>1.0989617603548867</v>
          </cell>
          <cell r="P171">
            <v>0.83083515027178012</v>
          </cell>
          <cell r="Q171">
            <v>1.3736325039743389</v>
          </cell>
          <cell r="R171">
            <v>1.0594684229141429</v>
          </cell>
          <cell r="S171">
            <v>0.91270696190311873</v>
          </cell>
          <cell r="T171">
            <v>0.89321758863413447</v>
          </cell>
          <cell r="U171">
            <v>0.95937537667239103</v>
          </cell>
          <cell r="V171">
            <v>0.85153228183715068</v>
          </cell>
          <cell r="W171" t="str">
            <v/>
          </cell>
        </row>
        <row r="172">
          <cell r="N172" t="str">
            <v>Cartagena</v>
          </cell>
          <cell r="O172">
            <v>7.9008199250383132E-2</v>
          </cell>
          <cell r="P172">
            <v>0.95842336303895936</v>
          </cell>
          <cell r="Q172">
            <v>1.3787841053005294</v>
          </cell>
          <cell r="R172">
            <v>1.1438243920769067</v>
          </cell>
          <cell r="S172">
            <v>0.42755980825385292</v>
          </cell>
          <cell r="T172">
            <v>0.17075636035183556</v>
          </cell>
          <cell r="U172">
            <v>0.50807106230490529</v>
          </cell>
          <cell r="V172">
            <v>0.81602103336693022</v>
          </cell>
          <cell r="W172">
            <v>6</v>
          </cell>
        </row>
        <row r="173">
          <cell r="N173" t="str">
            <v>Sincelejo</v>
          </cell>
          <cell r="Q173">
            <v>2.8512857449564026</v>
          </cell>
          <cell r="R173">
            <v>1.304984261736726</v>
          </cell>
          <cell r="S173">
            <v>1.039057484864123</v>
          </cell>
          <cell r="T173">
            <v>0.6151331214505289</v>
          </cell>
          <cell r="U173">
            <v>0.95209886193955795</v>
          </cell>
          <cell r="V173">
            <v>0.80971896271906774</v>
          </cell>
          <cell r="W173">
            <v>7</v>
          </cell>
        </row>
        <row r="174">
          <cell r="N174" t="str">
            <v>Cali</v>
          </cell>
          <cell r="O174">
            <v>0.75047911346850016</v>
          </cell>
          <cell r="P174">
            <v>0.87848800916981107</v>
          </cell>
          <cell r="Q174">
            <v>1.5176054545476074</v>
          </cell>
          <cell r="R174">
            <v>0.95844215555282841</v>
          </cell>
          <cell r="S174">
            <v>0.77840696297867695</v>
          </cell>
          <cell r="T174">
            <v>0.98537908048533851</v>
          </cell>
          <cell r="U174">
            <v>1.138561725131485</v>
          </cell>
          <cell r="V174">
            <v>0.80324078287586065</v>
          </cell>
          <cell r="W174">
            <v>8</v>
          </cell>
        </row>
        <row r="175">
          <cell r="N175" t="str">
            <v>Neiva</v>
          </cell>
          <cell r="Q175">
            <v>2.3269445663886339</v>
          </cell>
          <cell r="R175">
            <v>1.1162051843618479</v>
          </cell>
          <cell r="S175">
            <v>0.51206801025001725</v>
          </cell>
          <cell r="T175">
            <v>1.2883894477676709</v>
          </cell>
          <cell r="U175">
            <v>0.83002458326458251</v>
          </cell>
          <cell r="V175">
            <v>0.79133669064167145</v>
          </cell>
          <cell r="W175">
            <v>9</v>
          </cell>
        </row>
        <row r="176">
          <cell r="N176" t="str">
            <v>Montería</v>
          </cell>
          <cell r="O176">
            <v>0.84268355137576234</v>
          </cell>
          <cell r="P176">
            <v>0.57104166905748288</v>
          </cell>
          <cell r="Q176">
            <v>1.0020610600813131</v>
          </cell>
          <cell r="R176">
            <v>0.75071158316577746</v>
          </cell>
          <cell r="S176">
            <v>0.34998314105601014</v>
          </cell>
          <cell r="T176">
            <v>0.41048710198917543</v>
          </cell>
          <cell r="U176">
            <v>0.75032457532291852</v>
          </cell>
          <cell r="V176">
            <v>0.75894133114841578</v>
          </cell>
          <cell r="W176">
            <v>10</v>
          </cell>
        </row>
        <row r="177">
          <cell r="N177" t="str">
            <v>Armenia</v>
          </cell>
          <cell r="Q177">
            <v>2.3186023248059433</v>
          </cell>
          <cell r="R177">
            <v>1.7497425250749326</v>
          </cell>
          <cell r="S177">
            <v>0.87904886963103335</v>
          </cell>
          <cell r="T177">
            <v>1.0618667002328654</v>
          </cell>
          <cell r="U177">
            <v>1.0056378119817304</v>
          </cell>
          <cell r="V177">
            <v>0.72065632285403269</v>
          </cell>
          <cell r="W177">
            <v>11</v>
          </cell>
        </row>
        <row r="178">
          <cell r="N178" t="str">
            <v>Bogotá</v>
          </cell>
          <cell r="O178">
            <v>1.3298463182193596</v>
          </cell>
          <cell r="P178">
            <v>0.98836486011419189</v>
          </cell>
          <cell r="Q178">
            <v>1.0733972251078923</v>
          </cell>
          <cell r="R178">
            <v>0.60416226173478504</v>
          </cell>
          <cell r="S178">
            <v>0.57318722737314509</v>
          </cell>
          <cell r="T178">
            <v>0.48007199185355343</v>
          </cell>
          <cell r="U178">
            <v>0.68515694180966047</v>
          </cell>
          <cell r="V178">
            <v>0.70705476594606131</v>
          </cell>
          <cell r="W178">
            <v>12</v>
          </cell>
        </row>
        <row r="179">
          <cell r="N179" t="str">
            <v>Popayán</v>
          </cell>
          <cell r="Q179">
            <v>0.97696154055865769</v>
          </cell>
          <cell r="R179">
            <v>1.1337032023917539</v>
          </cell>
          <cell r="S179">
            <v>0.15904380934020917</v>
          </cell>
          <cell r="T179">
            <v>0.41252549868300997</v>
          </cell>
          <cell r="U179">
            <v>0.59193871422865496</v>
          </cell>
          <cell r="V179">
            <v>0.64614530543099735</v>
          </cell>
          <cell r="W179">
            <v>13</v>
          </cell>
        </row>
        <row r="180">
          <cell r="N180" t="str">
            <v>Pasto</v>
          </cell>
          <cell r="O180">
            <v>0.36196103197039886</v>
          </cell>
          <cell r="P180">
            <v>0.46728268235749704</v>
          </cell>
          <cell r="Q180">
            <v>0.59236548367141639</v>
          </cell>
          <cell r="R180">
            <v>0.71595373383466243</v>
          </cell>
          <cell r="S180">
            <v>0.35980080710972906</v>
          </cell>
          <cell r="T180">
            <v>0.46098795007727217</v>
          </cell>
          <cell r="U180">
            <v>0.82383749990944855</v>
          </cell>
          <cell r="V180">
            <v>0.62886239399316912</v>
          </cell>
          <cell r="W180">
            <v>14</v>
          </cell>
        </row>
        <row r="181">
          <cell r="N181" t="str">
            <v>Riohacha</v>
          </cell>
          <cell r="Q181">
            <v>2.9603539124799236</v>
          </cell>
          <cell r="R181">
            <v>2.7822382615701269</v>
          </cell>
          <cell r="S181">
            <v>1.3649162437759501</v>
          </cell>
          <cell r="T181">
            <v>1.0867171524235411</v>
          </cell>
          <cell r="U181">
            <v>0.73311816238420591</v>
          </cell>
          <cell r="V181">
            <v>0.62311954359370636</v>
          </cell>
          <cell r="W181">
            <v>15</v>
          </cell>
        </row>
        <row r="182">
          <cell r="N182" t="str">
            <v>Pereira</v>
          </cell>
          <cell r="O182">
            <v>1.1943339018381653</v>
          </cell>
          <cell r="P182">
            <v>1.0295863630390818</v>
          </cell>
          <cell r="Q182">
            <v>0.58269977662354289</v>
          </cell>
          <cell r="R182">
            <v>0.59762783467975522</v>
          </cell>
          <cell r="S182">
            <v>0.48480502017032728</v>
          </cell>
          <cell r="T182">
            <v>1.5355708315331535</v>
          </cell>
          <cell r="U182">
            <v>1.1069076052068192</v>
          </cell>
          <cell r="V182">
            <v>0.59120390426582514</v>
          </cell>
          <cell r="W182">
            <v>16</v>
          </cell>
        </row>
        <row r="183">
          <cell r="N183" t="str">
            <v>Florencia</v>
          </cell>
          <cell r="Q183">
            <v>2.3074671316389002</v>
          </cell>
          <cell r="R183">
            <v>1.5940817960299885</v>
          </cell>
          <cell r="S183">
            <v>0.32652759466219794</v>
          </cell>
          <cell r="T183">
            <v>0.55963135875826109</v>
          </cell>
          <cell r="U183">
            <v>0.1748727315120662</v>
          </cell>
          <cell r="V183">
            <v>0.58269932714719208</v>
          </cell>
          <cell r="W183">
            <v>17</v>
          </cell>
        </row>
        <row r="184">
          <cell r="N184" t="str">
            <v>San Andrés</v>
          </cell>
          <cell r="Q184">
            <v>1.0599078341013823</v>
          </cell>
          <cell r="R184">
            <v>1.0837654676653772</v>
          </cell>
          <cell r="S184">
            <v>0.91603686253920436</v>
          </cell>
          <cell r="T184">
            <v>0.74415354152376767</v>
          </cell>
          <cell r="U184">
            <v>0.63354363827549942</v>
          </cell>
          <cell r="V184">
            <v>0.54504851184092651</v>
          </cell>
          <cell r="W184">
            <v>18</v>
          </cell>
        </row>
        <row r="185">
          <cell r="N185" t="str">
            <v>Cúcuta</v>
          </cell>
          <cell r="O185">
            <v>1.0140320767715347</v>
          </cell>
          <cell r="P185">
            <v>0.49840252929390544</v>
          </cell>
          <cell r="Q185">
            <v>1.1892056242941711</v>
          </cell>
          <cell r="R185">
            <v>0.95864649150398595</v>
          </cell>
          <cell r="S185">
            <v>0.85657466771137025</v>
          </cell>
          <cell r="T185">
            <v>0.61951748797982265</v>
          </cell>
          <cell r="U185">
            <v>1.1067498931596174</v>
          </cell>
          <cell r="V185">
            <v>0.33260621097234611</v>
          </cell>
          <cell r="W185">
            <v>19</v>
          </cell>
        </row>
        <row r="186">
          <cell r="N186" t="str">
            <v>Barranquilla</v>
          </cell>
          <cell r="O186">
            <v>0.43131936948401634</v>
          </cell>
          <cell r="P186">
            <v>0.31793463924770732</v>
          </cell>
          <cell r="Q186">
            <v>0.88362418750494043</v>
          </cell>
          <cell r="R186">
            <v>0.35082738575886557</v>
          </cell>
          <cell r="S186">
            <v>0.17710721777025362</v>
          </cell>
          <cell r="T186">
            <v>0.5097511142070551</v>
          </cell>
          <cell r="U186">
            <v>0.60976295137424597</v>
          </cell>
          <cell r="V186">
            <v>0.2164265497701772</v>
          </cell>
          <cell r="W186">
            <v>20</v>
          </cell>
        </row>
        <row r="187">
          <cell r="N187" t="str">
            <v>Villavicencio</v>
          </cell>
          <cell r="O187">
            <v>0.92246606960250077</v>
          </cell>
          <cell r="P187">
            <v>0.78532648783126413</v>
          </cell>
          <cell r="Q187">
            <v>0.91137931809498129</v>
          </cell>
          <cell r="R187">
            <v>0.64298825520198466</v>
          </cell>
          <cell r="S187">
            <v>0.18687243028557046</v>
          </cell>
          <cell r="T187">
            <v>0.36970259588449805</v>
          </cell>
          <cell r="U187">
            <v>0.51669673641564318</v>
          </cell>
          <cell r="V187">
            <v>0.19116598829399495</v>
          </cell>
          <cell r="W187">
            <v>21</v>
          </cell>
        </row>
        <row r="188">
          <cell r="N188" t="str">
            <v>Valledupar</v>
          </cell>
          <cell r="Q188">
            <v>2.7758618479250265</v>
          </cell>
          <cell r="R188">
            <v>1.0174780900724849</v>
          </cell>
          <cell r="S188">
            <v>0.43386708049120037</v>
          </cell>
          <cell r="T188">
            <v>0.8694596540580366</v>
          </cell>
          <cell r="U188">
            <v>1.1047133489071597</v>
          </cell>
          <cell r="V188">
            <v>0.18270657156985176</v>
          </cell>
          <cell r="W188">
            <v>22</v>
          </cell>
        </row>
        <row r="189">
          <cell r="N189" t="str">
            <v>Bucaramanga</v>
          </cell>
          <cell r="O189">
            <v>1.0683536470524928</v>
          </cell>
          <cell r="P189">
            <v>0.86141717897535652</v>
          </cell>
          <cell r="Q189">
            <v>0.64654978343283709</v>
          </cell>
          <cell r="R189">
            <v>0.30342610694339017</v>
          </cell>
          <cell r="S189">
            <v>0.73959671760299139</v>
          </cell>
          <cell r="T189">
            <v>0.61307752354003009</v>
          </cell>
          <cell r="U189">
            <v>0.37210101317543115</v>
          </cell>
          <cell r="V189">
            <v>0.18048972043983569</v>
          </cell>
          <cell r="W189">
            <v>23</v>
          </cell>
        </row>
        <row r="190">
          <cell r="N190" t="str">
            <v>Tunja</v>
          </cell>
          <cell r="Q190">
            <v>1.140552366683369</v>
          </cell>
          <cell r="R190">
            <v>0.91063821603377171</v>
          </cell>
          <cell r="S190">
            <v>0.26243631394622774</v>
          </cell>
          <cell r="T190">
            <v>0.24976223701636346</v>
          </cell>
          <cell r="U190">
            <v>0.24072623916006841</v>
          </cell>
          <cell r="V190">
            <v>3.4474267421817285E-2</v>
          </cell>
          <cell r="W190">
            <v>24</v>
          </cell>
        </row>
        <row r="198">
          <cell r="N198" t="str">
            <v>Pasto</v>
          </cell>
          <cell r="O198">
            <v>41.447293133336437</v>
          </cell>
          <cell r="P198">
            <v>31.156696750320016</v>
          </cell>
          <cell r="Q198">
            <v>40.898629269603369</v>
          </cell>
          <cell r="R198">
            <v>41.831551703788627</v>
          </cell>
          <cell r="S198">
            <v>34.968649709086399</v>
          </cell>
          <cell r="T198">
            <v>36.891505352372391</v>
          </cell>
          <cell r="U198">
            <v>37.895438377896738</v>
          </cell>
          <cell r="V198">
            <v>38.034760431250497</v>
          </cell>
          <cell r="W198">
            <v>1</v>
          </cell>
        </row>
        <row r="199">
          <cell r="N199" t="str">
            <v>Ibagué</v>
          </cell>
          <cell r="O199">
            <v>40.983896751108389</v>
          </cell>
          <cell r="P199">
            <v>38.547272776149896</v>
          </cell>
          <cell r="Q199">
            <v>40.893764782849388</v>
          </cell>
          <cell r="R199">
            <v>40.595318226011521</v>
          </cell>
          <cell r="S199">
            <v>31.98390914585012</v>
          </cell>
          <cell r="T199">
            <v>29.794467450886248</v>
          </cell>
          <cell r="U199">
            <v>31.369766770798048</v>
          </cell>
          <cell r="V199">
            <v>36.709076219444654</v>
          </cell>
          <cell r="W199">
            <v>2</v>
          </cell>
        </row>
        <row r="200">
          <cell r="N200" t="str">
            <v>Sincelejo</v>
          </cell>
          <cell r="Q200">
            <v>44.587266519381394</v>
          </cell>
          <cell r="R200">
            <v>44.35925974353168</v>
          </cell>
          <cell r="S200">
            <v>26.58564829383111</v>
          </cell>
          <cell r="T200">
            <v>32.142252383681551</v>
          </cell>
          <cell r="U200">
            <v>43.860061620766629</v>
          </cell>
          <cell r="V200">
            <v>34.685394701507342</v>
          </cell>
          <cell r="W200">
            <v>3</v>
          </cell>
        </row>
        <row r="201">
          <cell r="N201" t="str">
            <v>Neiva</v>
          </cell>
          <cell r="Q201">
            <v>40.338777587101411</v>
          </cell>
          <cell r="R201">
            <v>46.718004272128482</v>
          </cell>
          <cell r="S201">
            <v>37.208255419350373</v>
          </cell>
          <cell r="T201">
            <v>33.847700503972241</v>
          </cell>
          <cell r="U201">
            <v>38.146459445967992</v>
          </cell>
          <cell r="V201">
            <v>34.426679697438409</v>
          </cell>
          <cell r="W201">
            <v>4</v>
          </cell>
        </row>
        <row r="202">
          <cell r="N202" t="str">
            <v>Bucaramanga</v>
          </cell>
          <cell r="O202">
            <v>41.284540048968168</v>
          </cell>
          <cell r="P202">
            <v>37.04171614826793</v>
          </cell>
          <cell r="Q202">
            <v>29.393176708599349</v>
          </cell>
          <cell r="R202">
            <v>29.148979179300593</v>
          </cell>
          <cell r="S202">
            <v>26.535763836597891</v>
          </cell>
          <cell r="T202">
            <v>31.490096111626091</v>
          </cell>
          <cell r="U202">
            <v>38.955315596998751</v>
          </cell>
          <cell r="V202">
            <v>34.137277889952408</v>
          </cell>
          <cell r="W202">
            <v>5</v>
          </cell>
        </row>
        <row r="203">
          <cell r="N203" t="str">
            <v>Bogotá</v>
          </cell>
          <cell r="O203">
            <v>33.042644156088137</v>
          </cell>
          <cell r="P203">
            <v>35.57841708449785</v>
          </cell>
          <cell r="Q203">
            <v>29.371220056721825</v>
          </cell>
          <cell r="R203">
            <v>31.429603418967382</v>
          </cell>
          <cell r="S203">
            <v>29.948585041322378</v>
          </cell>
          <cell r="T203">
            <v>23.0739660320734</v>
          </cell>
          <cell r="U203">
            <v>34.051272943063395</v>
          </cell>
          <cell r="V203">
            <v>34.130150136494059</v>
          </cell>
          <cell r="W203">
            <v>6</v>
          </cell>
        </row>
        <row r="204">
          <cell r="N204" t="str">
            <v>Manizales</v>
          </cell>
          <cell r="O204">
            <v>29.247146421697671</v>
          </cell>
          <cell r="P204">
            <v>29.993341056491555</v>
          </cell>
          <cell r="Q204">
            <v>29.151286719334291</v>
          </cell>
          <cell r="R204">
            <v>32.109242088362876</v>
          </cell>
          <cell r="S204">
            <v>27.215906267427158</v>
          </cell>
          <cell r="T204">
            <v>25.799073458562628</v>
          </cell>
          <cell r="U204">
            <v>25.719481872973642</v>
          </cell>
          <cell r="V204">
            <v>32.061617208868398</v>
          </cell>
          <cell r="W204">
            <v>7</v>
          </cell>
        </row>
        <row r="205">
          <cell r="N205" t="str">
            <v>Santa Marta</v>
          </cell>
          <cell r="Q205">
            <v>32.155002666235092</v>
          </cell>
          <cell r="R205">
            <v>35.730889741445992</v>
          </cell>
          <cell r="S205">
            <v>30.720186473794264</v>
          </cell>
          <cell r="T205">
            <v>30.418182545076561</v>
          </cell>
          <cell r="U205">
            <v>32.409475188464633</v>
          </cell>
          <cell r="V205">
            <v>31.783512712579036</v>
          </cell>
          <cell r="W205">
            <v>8</v>
          </cell>
        </row>
        <row r="206">
          <cell r="N206" t="str">
            <v>Colombia</v>
          </cell>
          <cell r="O206">
            <v>31.795954561686727</v>
          </cell>
          <cell r="P206">
            <v>33.271803278530911</v>
          </cell>
          <cell r="Q206">
            <v>35.991994148619959</v>
          </cell>
          <cell r="R206">
            <v>36.49503168296939</v>
          </cell>
          <cell r="S206">
            <v>28.938797056067354</v>
          </cell>
          <cell r="T206">
            <v>29.408348658125327</v>
          </cell>
          <cell r="U206">
            <v>33.55075187376179</v>
          </cell>
          <cell r="V206">
            <v>31.164467115930794</v>
          </cell>
          <cell r="W206" t="str">
            <v/>
          </cell>
        </row>
        <row r="207">
          <cell r="N207" t="str">
            <v>Popayán</v>
          </cell>
          <cell r="Q207">
            <v>44.055641263314548</v>
          </cell>
          <cell r="R207">
            <v>47.009266558581608</v>
          </cell>
          <cell r="S207">
            <v>34.866740565810403</v>
          </cell>
          <cell r="T207">
            <v>35.733922568872963</v>
          </cell>
          <cell r="U207">
            <v>34.892775761546396</v>
          </cell>
          <cell r="V207">
            <v>30.503896044434654</v>
          </cell>
          <cell r="W207">
            <v>9</v>
          </cell>
        </row>
        <row r="208">
          <cell r="N208" t="str">
            <v>Medellín</v>
          </cell>
          <cell r="O208">
            <v>29.390936080187245</v>
          </cell>
          <cell r="P208">
            <v>22.774984457201981</v>
          </cell>
          <cell r="Q208">
            <v>28.216281413478821</v>
          </cell>
          <cell r="R208">
            <v>28.47070267038146</v>
          </cell>
          <cell r="S208">
            <v>27.359388900548272</v>
          </cell>
          <cell r="T208">
            <v>26.957414697201759</v>
          </cell>
          <cell r="U208">
            <v>30.410307410399618</v>
          </cell>
          <cell r="V208">
            <v>30.423232269913413</v>
          </cell>
          <cell r="W208">
            <v>10</v>
          </cell>
        </row>
        <row r="209">
          <cell r="N209" t="str">
            <v>Cúcuta</v>
          </cell>
          <cell r="O209">
            <v>39.150320082830746</v>
          </cell>
          <cell r="P209">
            <v>37.998142185306598</v>
          </cell>
          <cell r="Q209">
            <v>41.731096191315359</v>
          </cell>
          <cell r="R209">
            <v>44.895216935581196</v>
          </cell>
          <cell r="S209">
            <v>31.785921705986741</v>
          </cell>
          <cell r="T209">
            <v>28.986858186461241</v>
          </cell>
          <cell r="U209">
            <v>42.018866622885255</v>
          </cell>
          <cell r="V209">
            <v>27.956606127341665</v>
          </cell>
          <cell r="W209">
            <v>11</v>
          </cell>
        </row>
        <row r="210">
          <cell r="N210" t="str">
            <v>Cali</v>
          </cell>
          <cell r="O210">
            <v>35.623897540404215</v>
          </cell>
          <cell r="P210">
            <v>37.315408720801067</v>
          </cell>
          <cell r="Q210">
            <v>39.734689866726342</v>
          </cell>
          <cell r="R210">
            <v>41.330750984225318</v>
          </cell>
          <cell r="S210">
            <v>34.733193783322875</v>
          </cell>
          <cell r="T210">
            <v>38.841203376598358</v>
          </cell>
          <cell r="U210">
            <v>35.995674856200118</v>
          </cell>
          <cell r="V210">
            <v>27.003789081782713</v>
          </cell>
          <cell r="W210">
            <v>12</v>
          </cell>
        </row>
        <row r="211">
          <cell r="N211" t="str">
            <v>Pereira</v>
          </cell>
          <cell r="O211">
            <v>35.548488724654156</v>
          </cell>
          <cell r="P211">
            <v>36.728696899961264</v>
          </cell>
          <cell r="Q211">
            <v>27.768254929920882</v>
          </cell>
          <cell r="R211">
            <v>29.314675683860404</v>
          </cell>
          <cell r="S211">
            <v>25.971612132078288</v>
          </cell>
          <cell r="T211">
            <v>23.713281687791149</v>
          </cell>
          <cell r="U211">
            <v>28.416144976330244</v>
          </cell>
          <cell r="V211">
            <v>26.755082054051165</v>
          </cell>
          <cell r="W211">
            <v>13</v>
          </cell>
        </row>
        <row r="212">
          <cell r="N212" t="str">
            <v>Armenia</v>
          </cell>
          <cell r="Q212">
            <v>33.941804891036028</v>
          </cell>
          <cell r="R212">
            <v>35.19023252906954</v>
          </cell>
          <cell r="S212">
            <v>28.632711996566094</v>
          </cell>
          <cell r="T212">
            <v>31.672226068349175</v>
          </cell>
          <cell r="U212">
            <v>22.873340037585415</v>
          </cell>
          <cell r="V212">
            <v>25.610747473614872</v>
          </cell>
          <cell r="W212">
            <v>14</v>
          </cell>
        </row>
        <row r="213">
          <cell r="N213" t="str">
            <v>Riohacha</v>
          </cell>
          <cell r="Q213">
            <v>43.004311195018175</v>
          </cell>
          <cell r="R213">
            <v>42.873618399633592</v>
          </cell>
          <cell r="S213">
            <v>35.877571149043128</v>
          </cell>
          <cell r="T213">
            <v>38.642727129727419</v>
          </cell>
          <cell r="U213">
            <v>44.037808609632393</v>
          </cell>
          <cell r="V213">
            <v>24.168488894003918</v>
          </cell>
          <cell r="W213">
            <v>15</v>
          </cell>
        </row>
        <row r="214">
          <cell r="N214" t="str">
            <v>Montería</v>
          </cell>
          <cell r="O214">
            <v>42.68960379905954</v>
          </cell>
          <cell r="P214">
            <v>39.087894054327002</v>
          </cell>
          <cell r="Q214">
            <v>40.45253915073031</v>
          </cell>
          <cell r="R214">
            <v>40.984651041462271</v>
          </cell>
          <cell r="S214">
            <v>33.378575056445449</v>
          </cell>
          <cell r="T214">
            <v>30.312183072427672</v>
          </cell>
          <cell r="U214">
            <v>35.238158361567166</v>
          </cell>
          <cell r="V214">
            <v>24.053657514147982</v>
          </cell>
          <cell r="W214">
            <v>16</v>
          </cell>
        </row>
        <row r="215">
          <cell r="N215" t="str">
            <v>Villavicencio</v>
          </cell>
          <cell r="O215">
            <v>35.675196062701403</v>
          </cell>
          <cell r="P215">
            <v>32.439702697829617</v>
          </cell>
          <cell r="Q215">
            <v>34.011529903580339</v>
          </cell>
          <cell r="R215">
            <v>34.040733942322859</v>
          </cell>
          <cell r="S215">
            <v>28.858417475456605</v>
          </cell>
          <cell r="T215">
            <v>31.853439095805651</v>
          </cell>
          <cell r="U215">
            <v>25.356663606186881</v>
          </cell>
          <cell r="V215">
            <v>22.098695070837017</v>
          </cell>
          <cell r="W215">
            <v>17</v>
          </cell>
        </row>
        <row r="216">
          <cell r="N216" t="str">
            <v>Florencia</v>
          </cell>
          <cell r="Q216">
            <v>42.345776431507815</v>
          </cell>
          <cell r="R216">
            <v>42.146751357131592</v>
          </cell>
          <cell r="S216">
            <v>15.959190211565236</v>
          </cell>
          <cell r="T216">
            <v>14.739586491238708</v>
          </cell>
          <cell r="U216">
            <v>18.306121655905979</v>
          </cell>
          <cell r="V216">
            <v>21.349883460134574</v>
          </cell>
          <cell r="W216">
            <v>18</v>
          </cell>
        </row>
        <row r="217">
          <cell r="N217" t="str">
            <v>Quibdó</v>
          </cell>
          <cell r="Q217">
            <v>27.86758006276786</v>
          </cell>
          <cell r="R217">
            <v>26.789794929120465</v>
          </cell>
          <cell r="S217">
            <v>18.408051059248724</v>
          </cell>
          <cell r="T217">
            <v>21.805250620936363</v>
          </cell>
          <cell r="U217">
            <v>21.421327270050543</v>
          </cell>
          <cell r="V217">
            <v>20.760135393852138</v>
          </cell>
          <cell r="W217">
            <v>19</v>
          </cell>
        </row>
        <row r="218">
          <cell r="N218" t="str">
            <v>Tunja</v>
          </cell>
          <cell r="Q218">
            <v>37.97458934657611</v>
          </cell>
          <cell r="R218">
            <v>32.370928812516233</v>
          </cell>
          <cell r="S218">
            <v>20.307593459001115</v>
          </cell>
          <cell r="T218">
            <v>9.4456344938537171</v>
          </cell>
          <cell r="U218">
            <v>33.234308253885388</v>
          </cell>
          <cell r="V218">
            <v>19.4525158007059</v>
          </cell>
          <cell r="W218">
            <v>20</v>
          </cell>
        </row>
        <row r="219">
          <cell r="N219" t="str">
            <v>Valledupar</v>
          </cell>
          <cell r="Q219">
            <v>37.823874052896755</v>
          </cell>
          <cell r="R219">
            <v>37.882987527044676</v>
          </cell>
          <cell r="S219">
            <v>25.595662826148786</v>
          </cell>
          <cell r="T219">
            <v>22.645719261231388</v>
          </cell>
          <cell r="U219">
            <v>36.121061807524555</v>
          </cell>
          <cell r="V219">
            <v>19.370249000561529</v>
          </cell>
          <cell r="W219">
            <v>21</v>
          </cell>
        </row>
        <row r="220">
          <cell r="N220" t="str">
            <v>Cartagena</v>
          </cell>
          <cell r="O220">
            <v>18.335263858048261</v>
          </cell>
          <cell r="P220">
            <v>25.953707340500475</v>
          </cell>
          <cell r="Q220">
            <v>34.059288069790568</v>
          </cell>
          <cell r="R220">
            <v>27.893919203376328</v>
          </cell>
          <cell r="S220">
            <v>18.08932102865419</v>
          </cell>
          <cell r="T220">
            <v>23.529022129508164</v>
          </cell>
          <cell r="U220">
            <v>27.573187310679799</v>
          </cell>
          <cell r="V220">
            <v>19.171645403426879</v>
          </cell>
          <cell r="W220">
            <v>22</v>
          </cell>
        </row>
        <row r="221">
          <cell r="N221" t="str">
            <v>Barranquilla</v>
          </cell>
          <cell r="O221">
            <v>21.162112705385983</v>
          </cell>
          <cell r="P221">
            <v>30.754552268594047</v>
          </cell>
          <cell r="Q221">
            <v>30.204072659988508</v>
          </cell>
          <cell r="R221">
            <v>25.824907441235951</v>
          </cell>
          <cell r="S221">
            <v>12.39806335489812</v>
          </cell>
          <cell r="T221">
            <v>15.205748398847302</v>
          </cell>
          <cell r="U221">
            <v>21.485828329685798</v>
          </cell>
          <cell r="V221">
            <v>17.078124726128184</v>
          </cell>
          <cell r="W221">
            <v>23</v>
          </cell>
        </row>
        <row r="222">
          <cell r="N222" t="str">
            <v>San Andrés</v>
          </cell>
          <cell r="Q222">
            <v>29.1383884932272</v>
          </cell>
          <cell r="R222">
            <v>17.644799297610227</v>
          </cell>
          <cell r="S222">
            <v>9.0456913107755241</v>
          </cell>
          <cell r="T222">
            <v>10.696398296859027</v>
          </cell>
          <cell r="U222">
            <v>4.7331756046267079</v>
          </cell>
          <cell r="V222">
            <v>6.5002081782510501</v>
          </cell>
          <cell r="W222">
            <v>24</v>
          </cell>
        </row>
        <row r="230">
          <cell r="N230" t="str">
            <v>Pasto</v>
          </cell>
          <cell r="O230">
            <v>10.589055552965409</v>
          </cell>
          <cell r="P230">
            <v>6.3982444628508119</v>
          </cell>
          <cell r="Q230">
            <v>14.696870918895504</v>
          </cell>
          <cell r="R230">
            <v>11.579608491122762</v>
          </cell>
          <cell r="S230">
            <v>11.45460872679763</v>
          </cell>
          <cell r="T230">
            <v>12.398308703225782</v>
          </cell>
          <cell r="U230">
            <v>11.76517461950262</v>
          </cell>
          <cell r="V230">
            <v>11.747028241735702</v>
          </cell>
          <cell r="W230">
            <v>1</v>
          </cell>
        </row>
        <row r="231">
          <cell r="N231" t="str">
            <v>Bucaramanga</v>
          </cell>
          <cell r="O231">
            <v>14.69610138025668</v>
          </cell>
          <cell r="P231">
            <v>11.947628219705434</v>
          </cell>
          <cell r="Q231">
            <v>7.6473121958979817</v>
          </cell>
          <cell r="R231">
            <v>5.2323156932010786</v>
          </cell>
          <cell r="S231">
            <v>4.7953628612350956</v>
          </cell>
          <cell r="T231">
            <v>7.4139508220715218</v>
          </cell>
          <cell r="U231">
            <v>10.298003624742327</v>
          </cell>
          <cell r="V231">
            <v>11.745698167313284</v>
          </cell>
          <cell r="W231">
            <v>2</v>
          </cell>
        </row>
        <row r="232">
          <cell r="N232" t="str">
            <v>Ibagué</v>
          </cell>
          <cell r="O232">
            <v>19.573210528662756</v>
          </cell>
          <cell r="P232">
            <v>15.811043307615794</v>
          </cell>
          <cell r="Q232">
            <v>12.173655211247683</v>
          </cell>
          <cell r="R232">
            <v>13.876588112267058</v>
          </cell>
          <cell r="S232">
            <v>10.322446615632554</v>
          </cell>
          <cell r="T232">
            <v>12.642664946184931</v>
          </cell>
          <cell r="U232">
            <v>10.768439409336693</v>
          </cell>
          <cell r="V232">
            <v>11.723270381592705</v>
          </cell>
          <cell r="W232">
            <v>3</v>
          </cell>
        </row>
        <row r="233">
          <cell r="N233" t="str">
            <v>Bogotá</v>
          </cell>
          <cell r="O233">
            <v>15.872309089716364</v>
          </cell>
          <cell r="P233">
            <v>17.001364356886171</v>
          </cell>
          <cell r="Q233">
            <v>10.783170132947999</v>
          </cell>
          <cell r="R233">
            <v>8.5815693233483437</v>
          </cell>
          <cell r="S233">
            <v>8.0288104391671968</v>
          </cell>
          <cell r="T233">
            <v>6.314675875194026</v>
          </cell>
          <cell r="U233">
            <v>13.509582899631473</v>
          </cell>
          <cell r="V233">
            <v>11.32752959921404</v>
          </cell>
          <cell r="W233">
            <v>4</v>
          </cell>
        </row>
        <row r="234">
          <cell r="N234" t="str">
            <v>Medellín</v>
          </cell>
          <cell r="O234">
            <v>13.285854611604625</v>
          </cell>
          <cell r="P234">
            <v>7.7935951585145631</v>
          </cell>
          <cell r="Q234">
            <v>8.4796663209394687</v>
          </cell>
          <cell r="R234">
            <v>8.945971526091089</v>
          </cell>
          <cell r="S234">
            <v>9.2123378783507288</v>
          </cell>
          <cell r="T234">
            <v>9.6665970374972368</v>
          </cell>
          <cell r="U234">
            <v>12.321827397051766</v>
          </cell>
          <cell r="V234">
            <v>11.137969133094645</v>
          </cell>
          <cell r="W234">
            <v>5</v>
          </cell>
        </row>
        <row r="235">
          <cell r="N235" t="str">
            <v>Neiva</v>
          </cell>
          <cell r="Q235">
            <v>15.101318992696653</v>
          </cell>
          <cell r="R235">
            <v>15.507027392850178</v>
          </cell>
          <cell r="S235">
            <v>12.153932059006856</v>
          </cell>
          <cell r="T235">
            <v>9.1761765712877565</v>
          </cell>
          <cell r="U235">
            <v>13.72777950670557</v>
          </cell>
          <cell r="V235">
            <v>10.727973216917928</v>
          </cell>
          <cell r="W235">
            <v>6</v>
          </cell>
        </row>
        <row r="236">
          <cell r="N236" t="str">
            <v>Manizales</v>
          </cell>
          <cell r="O236">
            <v>14.155951078419694</v>
          </cell>
          <cell r="P236">
            <v>12.725879573462739</v>
          </cell>
          <cell r="Q236">
            <v>9.5280513537137352</v>
          </cell>
          <cell r="R236">
            <v>11.637858021372651</v>
          </cell>
          <cell r="S236">
            <v>9.5309874423235836</v>
          </cell>
          <cell r="T236">
            <v>9.1470267751286674</v>
          </cell>
          <cell r="U236">
            <v>9.7720813943255873</v>
          </cell>
          <cell r="V236">
            <v>10.016900011891979</v>
          </cell>
          <cell r="W236">
            <v>7</v>
          </cell>
        </row>
        <row r="237">
          <cell r="N237" t="str">
            <v>Colombia</v>
          </cell>
          <cell r="O237">
            <v>13.013402884277864</v>
          </cell>
          <cell r="P237">
            <v>12.755419517232433</v>
          </cell>
          <cell r="Q237">
            <v>12.585727286825875</v>
          </cell>
          <cell r="R237">
            <v>10.180778395640438</v>
          </cell>
          <cell r="S237">
            <v>8.2771696577981793</v>
          </cell>
          <cell r="T237">
            <v>9.1860604992255066</v>
          </cell>
          <cell r="U237">
            <v>10.767718055079733</v>
          </cell>
          <cell r="V237">
            <v>9.786507989450504</v>
          </cell>
          <cell r="W237" t="str">
            <v/>
          </cell>
        </row>
        <row r="238">
          <cell r="N238" t="str">
            <v>Cúcuta</v>
          </cell>
          <cell r="O238">
            <v>13.029526583594192</v>
          </cell>
          <cell r="P238">
            <v>9.9120245598103871</v>
          </cell>
          <cell r="Q238">
            <v>11.155718818385273</v>
          </cell>
          <cell r="R238">
            <v>13.473316500636217</v>
          </cell>
          <cell r="S238">
            <v>7.16354503104266</v>
          </cell>
          <cell r="T238">
            <v>7.7664847154491135</v>
          </cell>
          <cell r="U238">
            <v>16.929519392985355</v>
          </cell>
          <cell r="V238">
            <v>8.7321762098572702</v>
          </cell>
          <cell r="W238">
            <v>8</v>
          </cell>
        </row>
        <row r="239">
          <cell r="N239" t="str">
            <v>Armenia</v>
          </cell>
          <cell r="Q239">
            <v>13.206727824003353</v>
          </cell>
          <cell r="R239">
            <v>13.138422324095034</v>
          </cell>
          <cell r="S239">
            <v>11.31537306874665</v>
          </cell>
          <cell r="T239">
            <v>13.754421297753163</v>
          </cell>
          <cell r="U239">
            <v>9.303949828513554</v>
          </cell>
          <cell r="V239">
            <v>8.5932134497596255</v>
          </cell>
          <cell r="W239">
            <v>9</v>
          </cell>
        </row>
        <row r="240">
          <cell r="N240" t="str">
            <v>Cali</v>
          </cell>
          <cell r="O240">
            <v>12.762075213921889</v>
          </cell>
          <cell r="P240">
            <v>17.44460048556137</v>
          </cell>
          <cell r="Q240">
            <v>14.99432311256812</v>
          </cell>
          <cell r="R240">
            <v>14.179239918208328</v>
          </cell>
          <cell r="S240">
            <v>12.959297218488281</v>
          </cell>
          <cell r="T240">
            <v>14.718806620155616</v>
          </cell>
          <cell r="U240">
            <v>14.033122278206328</v>
          </cell>
          <cell r="V240">
            <v>7.6422793824994795</v>
          </cell>
          <cell r="W240">
            <v>10</v>
          </cell>
        </row>
        <row r="241">
          <cell r="N241" t="str">
            <v>Popayán</v>
          </cell>
          <cell r="Q241">
            <v>14.299368471019907</v>
          </cell>
          <cell r="R241">
            <v>14.871116003034315</v>
          </cell>
          <cell r="S241">
            <v>6.5162778929105016</v>
          </cell>
          <cell r="T241">
            <v>9.8199861178046728</v>
          </cell>
          <cell r="U241">
            <v>7.4285435146792187</v>
          </cell>
          <cell r="V241">
            <v>6.743605078736441</v>
          </cell>
          <cell r="W241">
            <v>11</v>
          </cell>
        </row>
        <row r="242">
          <cell r="N242" t="str">
            <v>Pereira</v>
          </cell>
          <cell r="O242">
            <v>14.347640704945993</v>
          </cell>
          <cell r="P242">
            <v>14.232223239068928</v>
          </cell>
          <cell r="Q242">
            <v>8.437202154462236</v>
          </cell>
          <cell r="R242">
            <v>6.7422874469253467</v>
          </cell>
          <cell r="S242">
            <v>6.534946959509937</v>
          </cell>
          <cell r="T242">
            <v>6.5179682854735157</v>
          </cell>
          <cell r="U242">
            <v>9.0921165114859708</v>
          </cell>
          <cell r="V242">
            <v>6.5066306407668915</v>
          </cell>
          <cell r="W242">
            <v>12</v>
          </cell>
        </row>
        <row r="243">
          <cell r="N243" t="str">
            <v>Sincelejo</v>
          </cell>
          <cell r="Q243">
            <v>16.895789903802864</v>
          </cell>
          <cell r="R243">
            <v>12.842231484818237</v>
          </cell>
          <cell r="S243">
            <v>4.8925698893602032</v>
          </cell>
          <cell r="T243">
            <v>4.5358333767519401</v>
          </cell>
          <cell r="U243">
            <v>9.042190987733866</v>
          </cell>
          <cell r="V243">
            <v>5.6511027823508115</v>
          </cell>
          <cell r="W243">
            <v>13</v>
          </cell>
        </row>
        <row r="244">
          <cell r="N244" t="str">
            <v>Tunja</v>
          </cell>
          <cell r="Q244">
            <v>15.639309616061992</v>
          </cell>
          <cell r="R244">
            <v>10.140586385622111</v>
          </cell>
          <cell r="S244">
            <v>4.3881161597422702</v>
          </cell>
          <cell r="T244">
            <v>2.2367497133511693</v>
          </cell>
          <cell r="U244">
            <v>7.8304392321620186</v>
          </cell>
          <cell r="V244">
            <v>5.3078059591233684</v>
          </cell>
          <cell r="W244">
            <v>14</v>
          </cell>
        </row>
        <row r="245">
          <cell r="N245" t="str">
            <v>Florencia</v>
          </cell>
          <cell r="Q245">
            <v>15.620267019638289</v>
          </cell>
          <cell r="R245">
            <v>13.090987711312255</v>
          </cell>
          <cell r="S245">
            <v>3.1192626637258645</v>
          </cell>
          <cell r="T245">
            <v>2.0590553568180443</v>
          </cell>
          <cell r="U245">
            <v>2.335522480861151</v>
          </cell>
          <cell r="V245">
            <v>4.1613527419851364</v>
          </cell>
          <cell r="W245">
            <v>15</v>
          </cell>
        </row>
        <row r="246">
          <cell r="N246" t="str">
            <v>Barranquilla</v>
          </cell>
          <cell r="O246">
            <v>7.5347847125325567</v>
          </cell>
          <cell r="P246">
            <v>3.5110177193316017</v>
          </cell>
          <cell r="Q246">
            <v>6.7402770703452228</v>
          </cell>
          <cell r="R246">
            <v>3.1932831774591772</v>
          </cell>
          <cell r="S246">
            <v>2.0249661645218153</v>
          </cell>
          <cell r="T246">
            <v>3.0184861869383206</v>
          </cell>
          <cell r="U246">
            <v>5.8334835503049236</v>
          </cell>
          <cell r="V246">
            <v>4.1111028572811721</v>
          </cell>
          <cell r="W246">
            <v>16</v>
          </cell>
        </row>
        <row r="247">
          <cell r="N247" t="str">
            <v>Santa Marta</v>
          </cell>
          <cell r="Q247">
            <v>8.270723493784665</v>
          </cell>
          <cell r="R247">
            <v>9.4687883357685916</v>
          </cell>
          <cell r="S247">
            <v>4.3134693759730958</v>
          </cell>
          <cell r="T247">
            <v>3.6352006047764251</v>
          </cell>
          <cell r="U247">
            <v>4.2524860272475209</v>
          </cell>
          <cell r="V247">
            <v>4.0345702298142427</v>
          </cell>
          <cell r="W247">
            <v>17</v>
          </cell>
        </row>
        <row r="248">
          <cell r="N248" t="str">
            <v>Villavicencio</v>
          </cell>
          <cell r="O248">
            <v>12.315076675642606</v>
          </cell>
          <cell r="P248">
            <v>12.158354748293029</v>
          </cell>
          <cell r="Q248">
            <v>9.9556859131398951</v>
          </cell>
          <cell r="R248">
            <v>9.1122567507492871</v>
          </cell>
          <cell r="S248">
            <v>4.3349509132100801</v>
          </cell>
          <cell r="T248">
            <v>7.560206734309995</v>
          </cell>
          <cell r="U248">
            <v>5.3550905623792122</v>
          </cell>
          <cell r="V248">
            <v>3.8525148965048155</v>
          </cell>
          <cell r="W248">
            <v>18</v>
          </cell>
        </row>
        <row r="249">
          <cell r="N249" t="str">
            <v>Riohacha</v>
          </cell>
          <cell r="Q249">
            <v>16.877905829975486</v>
          </cell>
          <cell r="R249">
            <v>11.666418351074103</v>
          </cell>
          <cell r="S249">
            <v>8.4206953967218681</v>
          </cell>
          <cell r="T249">
            <v>9.5085503696546141</v>
          </cell>
          <cell r="U249">
            <v>8.4666974053736848</v>
          </cell>
          <cell r="V249">
            <v>3.6499350574618159</v>
          </cell>
          <cell r="W249">
            <v>19</v>
          </cell>
        </row>
        <row r="250">
          <cell r="N250" t="str">
            <v>Montería</v>
          </cell>
          <cell r="O250">
            <v>14.93551841333395</v>
          </cell>
          <cell r="P250">
            <v>14.203743444381967</v>
          </cell>
          <cell r="Q250">
            <v>12.295540957687095</v>
          </cell>
          <cell r="R250">
            <v>10.946492177779215</v>
          </cell>
          <cell r="S250">
            <v>5.8999901833997015</v>
          </cell>
          <cell r="T250">
            <v>3.3658335759973483</v>
          </cell>
          <cell r="U250">
            <v>6.9392839459002156</v>
          </cell>
          <cell r="V250">
            <v>3.5550008574531744</v>
          </cell>
          <cell r="W250">
            <v>20</v>
          </cell>
        </row>
        <row r="251">
          <cell r="N251" t="str">
            <v>Quibdó</v>
          </cell>
          <cell r="Q251">
            <v>7.3904093409374694</v>
          </cell>
          <cell r="R251">
            <v>3.009289028262784</v>
          </cell>
          <cell r="S251">
            <v>2.6183244261601755</v>
          </cell>
          <cell r="T251">
            <v>2.7397492519094326</v>
          </cell>
          <cell r="U251">
            <v>2.0103708308115094</v>
          </cell>
          <cell r="V251">
            <v>3.4415156759737178</v>
          </cell>
          <cell r="W251">
            <v>21</v>
          </cell>
        </row>
        <row r="252">
          <cell r="N252" t="str">
            <v>Cartagena</v>
          </cell>
          <cell r="O252">
            <v>2.4617983722894672</v>
          </cell>
          <cell r="P252">
            <v>4.2801435857992596</v>
          </cell>
          <cell r="Q252">
            <v>8.4959666237452538</v>
          </cell>
          <cell r="R252">
            <v>4.7879706206747779</v>
          </cell>
          <cell r="S252">
            <v>2.4588436212179836</v>
          </cell>
          <cell r="T252">
            <v>2.2675756467881034</v>
          </cell>
          <cell r="U252">
            <v>3.1630084010321453</v>
          </cell>
          <cell r="V252">
            <v>2.6700340830725153</v>
          </cell>
          <cell r="W252">
            <v>22</v>
          </cell>
        </row>
        <row r="253">
          <cell r="N253" t="str">
            <v>Valledupar</v>
          </cell>
          <cell r="Q253">
            <v>11.05114036999526</v>
          </cell>
          <cell r="R253">
            <v>6.0270995144421073</v>
          </cell>
          <cell r="S253">
            <v>1.236982740123848</v>
          </cell>
          <cell r="T253">
            <v>2.6092161886103722</v>
          </cell>
          <cell r="U253">
            <v>8.8032035266395656</v>
          </cell>
          <cell r="V253">
            <v>2.568996873873798</v>
          </cell>
          <cell r="W253">
            <v>23</v>
          </cell>
        </row>
        <row r="254">
          <cell r="N254" t="str">
            <v>San Andrés</v>
          </cell>
          <cell r="Q254">
            <v>8.9861751152073737</v>
          </cell>
          <cell r="R254">
            <v>4.3282025955497021</v>
          </cell>
          <cell r="S254">
            <v>2.4400016579852717</v>
          </cell>
          <cell r="T254">
            <v>2.2544616857989626</v>
          </cell>
          <cell r="U254">
            <v>1.3275499474237646</v>
          </cell>
          <cell r="V254">
            <v>1.3197239430222436</v>
          </cell>
          <cell r="W254">
            <v>24</v>
          </cell>
        </row>
        <row r="262">
          <cell r="N262" t="str">
            <v>Neiva</v>
          </cell>
          <cell r="Q262">
            <v>32.57971824240731</v>
          </cell>
          <cell r="R262">
            <v>32.627734996439898</v>
          </cell>
          <cell r="S262">
            <v>27.181375095228198</v>
          </cell>
          <cell r="T262">
            <v>24.059386292216665</v>
          </cell>
          <cell r="U262">
            <v>27.891875408589733</v>
          </cell>
          <cell r="V262">
            <v>23.944446912393637</v>
          </cell>
          <cell r="W262">
            <v>1</v>
          </cell>
        </row>
        <row r="263">
          <cell r="N263" t="str">
            <v>Ibagué</v>
          </cell>
          <cell r="O263">
            <v>3.2592964946347274</v>
          </cell>
          <cell r="P263">
            <v>3.1441705422188768</v>
          </cell>
          <cell r="Q263">
            <v>15.569205157046733</v>
          </cell>
          <cell r="R263">
            <v>25.720628697613456</v>
          </cell>
          <cell r="S263">
            <v>15.909045124899274</v>
          </cell>
          <cell r="T263">
            <v>19.616742687952627</v>
          </cell>
          <cell r="U263">
            <v>15.766996625139576</v>
          </cell>
          <cell r="V263">
            <v>23.273296205058134</v>
          </cell>
          <cell r="W263">
            <v>2</v>
          </cell>
        </row>
        <row r="264">
          <cell r="N264" t="str">
            <v>Manizales</v>
          </cell>
          <cell r="O264">
            <v>3.2242455756446504</v>
          </cell>
          <cell r="P264">
            <v>3.9603382378428669</v>
          </cell>
          <cell r="Q264">
            <v>10.854392030449977</v>
          </cell>
          <cell r="R264">
            <v>19.283625838666673</v>
          </cell>
          <cell r="S264">
            <v>16.217862710345219</v>
          </cell>
          <cell r="T264">
            <v>17.188474427593395</v>
          </cell>
          <cell r="U264">
            <v>15.971902289538937</v>
          </cell>
          <cell r="V264">
            <v>22.449547016034067</v>
          </cell>
          <cell r="W264">
            <v>3</v>
          </cell>
        </row>
        <row r="265">
          <cell r="N265" t="str">
            <v>Bogotá</v>
          </cell>
          <cell r="O265">
            <v>4.6373273448724737</v>
          </cell>
          <cell r="P265">
            <v>3.6294713789531134</v>
          </cell>
          <cell r="Q265">
            <v>15.726415418832326</v>
          </cell>
          <cell r="R265">
            <v>22.495235208899679</v>
          </cell>
          <cell r="S265">
            <v>21.486861302731597</v>
          </cell>
          <cell r="T265">
            <v>15.540638583241654</v>
          </cell>
          <cell r="U265">
            <v>21.072378390326026</v>
          </cell>
          <cell r="V265">
            <v>21.436180744980344</v>
          </cell>
          <cell r="W265">
            <v>4</v>
          </cell>
        </row>
        <row r="266">
          <cell r="N266" t="str">
            <v>Popayán</v>
          </cell>
          <cell r="Q266">
            <v>19.300603304221205</v>
          </cell>
          <cell r="R266">
            <v>24.547604527673247</v>
          </cell>
          <cell r="S266">
            <v>12.004192973155334</v>
          </cell>
          <cell r="T266">
            <v>18.51757552611398</v>
          </cell>
          <cell r="U266">
            <v>22.825846457993904</v>
          </cell>
          <cell r="V266">
            <v>20.329253670694822</v>
          </cell>
          <cell r="W266">
            <v>5</v>
          </cell>
        </row>
        <row r="267">
          <cell r="N267" t="str">
            <v>Pasto</v>
          </cell>
          <cell r="O267">
            <v>4.0972802061567286</v>
          </cell>
          <cell r="P267">
            <v>3.7524606563901766</v>
          </cell>
          <cell r="Q267">
            <v>20.320177293073034</v>
          </cell>
          <cell r="R267">
            <v>18.906068218988686</v>
          </cell>
          <cell r="S267">
            <v>14.953508770144671</v>
          </cell>
          <cell r="T267">
            <v>14.185770586701633</v>
          </cell>
          <cell r="U267">
            <v>15.271147396101217</v>
          </cell>
          <cell r="V267">
            <v>19.713748116177239</v>
          </cell>
          <cell r="W267">
            <v>6</v>
          </cell>
        </row>
        <row r="268">
          <cell r="N268" t="str">
            <v>Armenia</v>
          </cell>
          <cell r="Q268">
            <v>18.276634847274671</v>
          </cell>
          <cell r="R268">
            <v>20.553428424688246</v>
          </cell>
          <cell r="S268">
            <v>15.934125941974139</v>
          </cell>
          <cell r="T268">
            <v>18.648624834791367</v>
          </cell>
          <cell r="U268">
            <v>17.781068568178167</v>
          </cell>
          <cell r="V268">
            <v>19.006405314869582</v>
          </cell>
          <cell r="W268">
            <v>7</v>
          </cell>
        </row>
        <row r="269">
          <cell r="N269" t="str">
            <v>Bucaramanga</v>
          </cell>
          <cell r="O269">
            <v>5.2736298329162965</v>
          </cell>
          <cell r="P269">
            <v>4.415994008434061</v>
          </cell>
          <cell r="Q269">
            <v>6.6362151924190993</v>
          </cell>
          <cell r="R269">
            <v>16.554003909977229</v>
          </cell>
          <cell r="S269">
            <v>23.592436772843641</v>
          </cell>
          <cell r="T269">
            <v>16.315802312533542</v>
          </cell>
          <cell r="U269">
            <v>24.34209312728564</v>
          </cell>
          <cell r="V269">
            <v>18.603284617399868</v>
          </cell>
          <cell r="W269">
            <v>8</v>
          </cell>
        </row>
        <row r="270">
          <cell r="N270" t="str">
            <v>Riohacha</v>
          </cell>
          <cell r="Q270">
            <v>30.996646848319198</v>
          </cell>
          <cell r="R270">
            <v>35.299441014010519</v>
          </cell>
          <cell r="S270">
            <v>27.844503481225775</v>
          </cell>
          <cell r="T270">
            <v>22.354104402148266</v>
          </cell>
          <cell r="U270">
            <v>19.421553422475579</v>
          </cell>
          <cell r="V270">
            <v>17.399256860069386</v>
          </cell>
          <cell r="W270">
            <v>9</v>
          </cell>
        </row>
        <row r="271">
          <cell r="N271" t="str">
            <v>Valledupar</v>
          </cell>
          <cell r="Q271">
            <v>27.433750849348083</v>
          </cell>
          <cell r="R271">
            <v>26.74232529387719</v>
          </cell>
          <cell r="S271">
            <v>19.595123922817066</v>
          </cell>
          <cell r="T271">
            <v>18.769779474556689</v>
          </cell>
          <cell r="U271">
            <v>31.847933964810725</v>
          </cell>
          <cell r="V271">
            <v>17.272894893435133</v>
          </cell>
          <cell r="W271">
            <v>10</v>
          </cell>
        </row>
        <row r="272">
          <cell r="N272" t="str">
            <v>Medellín</v>
          </cell>
          <cell r="O272">
            <v>3.703947891478069</v>
          </cell>
          <cell r="P272">
            <v>3.3530688592652109</v>
          </cell>
          <cell r="Q272">
            <v>10.632369103965489</v>
          </cell>
          <cell r="R272">
            <v>14.047661381089933</v>
          </cell>
          <cell r="S272">
            <v>11.080090030910506</v>
          </cell>
          <cell r="T272">
            <v>14.816078788359958</v>
          </cell>
          <cell r="U272">
            <v>16.916957187349986</v>
          </cell>
          <cell r="V272">
            <v>16.943051487920261</v>
          </cell>
          <cell r="W272">
            <v>11</v>
          </cell>
        </row>
        <row r="273">
          <cell r="N273" t="str">
            <v>Colombia</v>
          </cell>
          <cell r="O273">
            <v>3.1476261686124474</v>
          </cell>
          <cell r="P273">
            <v>3.1916172850163336</v>
          </cell>
          <cell r="Q273">
            <v>14.745115142560389</v>
          </cell>
          <cell r="R273">
            <v>19.519587897386749</v>
          </cell>
          <cell r="S273">
            <v>15.829089179705155</v>
          </cell>
          <cell r="T273">
            <v>14.73718030335491</v>
          </cell>
          <cell r="U273">
            <v>17.29092279869927</v>
          </cell>
          <cell r="V273">
            <v>16.563844238044144</v>
          </cell>
          <cell r="W273" t="str">
            <v/>
          </cell>
        </row>
        <row r="274">
          <cell r="N274" t="str">
            <v>Cúcuta</v>
          </cell>
          <cell r="O274">
            <v>1.6077665913293613</v>
          </cell>
          <cell r="P274">
            <v>3.3764532401371286</v>
          </cell>
          <cell r="Q274">
            <v>15.610560236951731</v>
          </cell>
          <cell r="R274">
            <v>25.060699390012708</v>
          </cell>
          <cell r="S274">
            <v>15.380257190310031</v>
          </cell>
          <cell r="T274">
            <v>12.379879302500772</v>
          </cell>
          <cell r="U274">
            <v>29.339578605403748</v>
          </cell>
          <cell r="V274">
            <v>15.893489351025872</v>
          </cell>
          <cell r="W274">
            <v>12</v>
          </cell>
        </row>
        <row r="275">
          <cell r="N275" t="str">
            <v>Quibdó</v>
          </cell>
          <cell r="Q275">
            <v>7.9109438801336349</v>
          </cell>
          <cell r="R275">
            <v>18.474185602500818</v>
          </cell>
          <cell r="S275">
            <v>13.261755546157097</v>
          </cell>
          <cell r="T275">
            <v>18.073698576720609</v>
          </cell>
          <cell r="U275">
            <v>17.025992508137993</v>
          </cell>
          <cell r="V275">
            <v>15.375779203871897</v>
          </cell>
          <cell r="W275">
            <v>13</v>
          </cell>
        </row>
        <row r="276">
          <cell r="N276" t="str">
            <v>Tunja</v>
          </cell>
          <cell r="Q276">
            <v>21.315777723757119</v>
          </cell>
          <cell r="R276">
            <v>20.363389843547164</v>
          </cell>
          <cell r="S276">
            <v>15.419943349954304</v>
          </cell>
          <cell r="T276">
            <v>7.5679735483125494</v>
          </cell>
          <cell r="U276">
            <v>24.262387457375706</v>
          </cell>
          <cell r="V276">
            <v>14.95280308626775</v>
          </cell>
          <cell r="W276">
            <v>14</v>
          </cell>
        </row>
        <row r="277">
          <cell r="N277" t="str">
            <v>Cali</v>
          </cell>
          <cell r="O277">
            <v>2.3992043226095219</v>
          </cell>
          <cell r="P277">
            <v>2.4639012931740991</v>
          </cell>
          <cell r="Q277">
            <v>17.245069868928422</v>
          </cell>
          <cell r="R277">
            <v>20.094386530762044</v>
          </cell>
          <cell r="S277">
            <v>20.483594532240627</v>
          </cell>
          <cell r="T277">
            <v>23.155554879858904</v>
          </cell>
          <cell r="U277">
            <v>18.672486607341916</v>
          </cell>
          <cell r="V277">
            <v>14.247485423839509</v>
          </cell>
          <cell r="W277">
            <v>15</v>
          </cell>
        </row>
        <row r="278">
          <cell r="N278" t="str">
            <v>Villavicencio</v>
          </cell>
          <cell r="O278">
            <v>4.005149726759055</v>
          </cell>
          <cell r="P278">
            <v>3.5306909306810965</v>
          </cell>
          <cell r="Q278">
            <v>14.591995744648973</v>
          </cell>
          <cell r="R278">
            <v>20.093069278533836</v>
          </cell>
          <cell r="S278">
            <v>16.51766984588706</v>
          </cell>
          <cell r="T278">
            <v>23.89394055169252</v>
          </cell>
          <cell r="U278">
            <v>13.892063512446306</v>
          </cell>
          <cell r="V278">
            <v>14.13028792921113</v>
          </cell>
          <cell r="W278">
            <v>16</v>
          </cell>
        </row>
        <row r="279">
          <cell r="N279" t="str">
            <v>Barranquilla</v>
          </cell>
          <cell r="O279">
            <v>4.0788979953583491</v>
          </cell>
          <cell r="P279">
            <v>7.8409112400944041</v>
          </cell>
          <cell r="Q279">
            <v>10.505502071315751</v>
          </cell>
          <cell r="R279">
            <v>12.811156850744776</v>
          </cell>
          <cell r="S279">
            <v>5.533716879601509</v>
          </cell>
          <cell r="T279">
            <v>8.3313182583540559</v>
          </cell>
          <cell r="U279">
            <v>8.3678277293729906</v>
          </cell>
          <cell r="V279">
            <v>12.629236197069185</v>
          </cell>
          <cell r="W279">
            <v>17</v>
          </cell>
        </row>
        <row r="280">
          <cell r="N280" t="str">
            <v>Sincelejo</v>
          </cell>
          <cell r="Q280">
            <v>25.268195386139027</v>
          </cell>
          <cell r="R280">
            <v>30.759295461575991</v>
          </cell>
          <cell r="S280">
            <v>11.718504160006042</v>
          </cell>
          <cell r="T280">
            <v>14.518639608190487</v>
          </cell>
          <cell r="U280">
            <v>25.590023420777015</v>
          </cell>
          <cell r="V280">
            <v>11.994290518056674</v>
          </cell>
          <cell r="W280">
            <v>18</v>
          </cell>
        </row>
        <row r="281">
          <cell r="N281" t="str">
            <v>Florencia</v>
          </cell>
          <cell r="Q281">
            <v>20.482748087716843</v>
          </cell>
          <cell r="R281">
            <v>19.00743865882092</v>
          </cell>
          <cell r="S281">
            <v>12.287294996118632</v>
          </cell>
          <cell r="T281">
            <v>9.0165524768083429</v>
          </cell>
          <cell r="U281">
            <v>4.3451710144283879</v>
          </cell>
          <cell r="V281">
            <v>11.892563437266372</v>
          </cell>
          <cell r="W281">
            <v>19</v>
          </cell>
        </row>
        <row r="282">
          <cell r="N282" t="str">
            <v>Pereira</v>
          </cell>
          <cell r="O282">
            <v>2.8496304718590109</v>
          </cell>
          <cell r="P282">
            <v>3.1286448043332395</v>
          </cell>
          <cell r="Q282">
            <v>6.7649572333828356</v>
          </cell>
          <cell r="R282">
            <v>12.022045380007615</v>
          </cell>
          <cell r="S282">
            <v>9.7066188555206931</v>
          </cell>
          <cell r="T282">
            <v>4.9629341284066166</v>
          </cell>
          <cell r="U282">
            <v>10.200710672419225</v>
          </cell>
          <cell r="V282">
            <v>10.848422258585749</v>
          </cell>
          <cell r="W282">
            <v>20</v>
          </cell>
        </row>
        <row r="283">
          <cell r="N283" t="str">
            <v>Santa Marta</v>
          </cell>
          <cell r="Q283">
            <v>20.145947841387024</v>
          </cell>
          <cell r="R283">
            <v>21.027339995780626</v>
          </cell>
          <cell r="S283">
            <v>9.5019367223117275</v>
          </cell>
          <cell r="T283">
            <v>12.23763642905689</v>
          </cell>
          <cell r="U283">
            <v>6.7840302448517091</v>
          </cell>
          <cell r="V283">
            <v>7.7605760328217546</v>
          </cell>
          <cell r="W283">
            <v>21</v>
          </cell>
        </row>
        <row r="284">
          <cell r="N284" t="str">
            <v>Cartagena</v>
          </cell>
          <cell r="O284">
            <v>1.8960956191420377</v>
          </cell>
          <cell r="P284">
            <v>2.6136333604599562</v>
          </cell>
          <cell r="Q284">
            <v>15.079457600534136</v>
          </cell>
          <cell r="R284">
            <v>15.561317685699674</v>
          </cell>
          <cell r="S284">
            <v>5.5211798552254781</v>
          </cell>
          <cell r="T284">
            <v>5.5068711155078613</v>
          </cell>
          <cell r="U284">
            <v>8.7990582660744803</v>
          </cell>
          <cell r="V284">
            <v>5.9025383268792098</v>
          </cell>
          <cell r="W284">
            <v>22</v>
          </cell>
        </row>
        <row r="285">
          <cell r="N285" t="str">
            <v>Montería</v>
          </cell>
          <cell r="O285">
            <v>2.7803901485171556</v>
          </cell>
          <cell r="P285">
            <v>2.9653771560380542</v>
          </cell>
          <cell r="Q285">
            <v>15.864986447824126</v>
          </cell>
          <cell r="R285">
            <v>12.442605883344223</v>
          </cell>
          <cell r="S285">
            <v>15.469468239029949</v>
          </cell>
          <cell r="T285">
            <v>5.8950285674120622</v>
          </cell>
          <cell r="U285">
            <v>8.4524092651146852</v>
          </cell>
          <cell r="V285">
            <v>5.760942055219985</v>
          </cell>
          <cell r="W285">
            <v>23</v>
          </cell>
        </row>
        <row r="286">
          <cell r="N286" t="str">
            <v>San Andrés</v>
          </cell>
          <cell r="Q286">
            <v>14.456081552855746</v>
          </cell>
          <cell r="R286">
            <v>8.7839877081789997</v>
          </cell>
          <cell r="S286">
            <v>6.2063915332218809</v>
          </cell>
          <cell r="T286">
            <v>4.204791054627341</v>
          </cell>
          <cell r="U286">
            <v>3.4792323869610939</v>
          </cell>
          <cell r="V286">
            <v>1.8963146141132239</v>
          </cell>
          <cell r="W286">
            <v>24</v>
          </cell>
        </row>
        <row r="294">
          <cell r="N294" t="str">
            <v>Sincelejo</v>
          </cell>
          <cell r="Q294">
            <v>38.940792708686821</v>
          </cell>
          <cell r="R294">
            <v>39.799468694090898</v>
          </cell>
          <cell r="S294">
            <v>25.523619519931522</v>
          </cell>
          <cell r="T294">
            <v>30.872583754493828</v>
          </cell>
          <cell r="U294">
            <v>42.191903800761565</v>
          </cell>
          <cell r="V294">
            <v>33.491248963769884</v>
          </cell>
          <cell r="W294">
            <v>1</v>
          </cell>
        </row>
        <row r="295">
          <cell r="N295" t="str">
            <v>Pasto</v>
          </cell>
          <cell r="O295">
            <v>37.768556860517847</v>
          </cell>
          <cell r="P295">
            <v>29.084474468336865</v>
          </cell>
          <cell r="Q295">
            <v>34.218687839636424</v>
          </cell>
          <cell r="R295">
            <v>37.298723633849832</v>
          </cell>
          <cell r="S295">
            <v>30.357379070908031</v>
          </cell>
          <cell r="T295">
            <v>31.855589856753657</v>
          </cell>
          <cell r="U295">
            <v>32.933397564526992</v>
          </cell>
          <cell r="V295">
            <v>32.906838833947155</v>
          </cell>
          <cell r="W295">
            <v>2</v>
          </cell>
        </row>
        <row r="296">
          <cell r="N296" t="str">
            <v>Ibagué</v>
          </cell>
          <cell r="O296">
            <v>33.763717219544425</v>
          </cell>
          <cell r="P296">
            <v>32.588241619398367</v>
          </cell>
          <cell r="Q296">
            <v>36.786597880654547</v>
          </cell>
          <cell r="R296">
            <v>35.845578346434486</v>
          </cell>
          <cell r="S296">
            <v>27.826853344077357</v>
          </cell>
          <cell r="T296">
            <v>25.887248429560277</v>
          </cell>
          <cell r="U296">
            <v>27.357070269863375</v>
          </cell>
          <cell r="V296">
            <v>32.418533670184793</v>
          </cell>
          <cell r="W296">
            <v>3</v>
          </cell>
        </row>
        <row r="297">
          <cell r="N297" t="str">
            <v>Santa Marta</v>
          </cell>
          <cell r="Q297">
            <v>29.62093814127104</v>
          </cell>
          <cell r="R297">
            <v>32.320227221228151</v>
          </cell>
          <cell r="S297">
            <v>29.16467461802279</v>
          </cell>
          <cell r="T297">
            <v>29.121765772707274</v>
          </cell>
          <cell r="U297">
            <v>31.207931614886402</v>
          </cell>
          <cell r="V297">
            <v>30.04777327656528</v>
          </cell>
          <cell r="W297">
            <v>4</v>
          </cell>
        </row>
        <row r="298">
          <cell r="N298" t="str">
            <v>Neiva</v>
          </cell>
          <cell r="Q298">
            <v>35.929580556331565</v>
          </cell>
          <cell r="R298">
            <v>42.049446714714406</v>
          </cell>
          <cell r="S298">
            <v>32.301189486806564</v>
          </cell>
          <cell r="T298">
            <v>30.383354741068167</v>
          </cell>
          <cell r="U298">
            <v>32.530739523915948</v>
          </cell>
          <cell r="V298">
            <v>29.805467270282172</v>
          </cell>
          <cell r="W298">
            <v>5</v>
          </cell>
        </row>
        <row r="299">
          <cell r="N299" t="str">
            <v>Bucaramanga</v>
          </cell>
          <cell r="O299">
            <v>34.075994834127044</v>
          </cell>
          <cell r="P299">
            <v>31.101786002359567</v>
          </cell>
          <cell r="Q299">
            <v>24.942668983920303</v>
          </cell>
          <cell r="R299">
            <v>26.445638452915592</v>
          </cell>
          <cell r="S299">
            <v>24.582987545219467</v>
          </cell>
          <cell r="T299">
            <v>28.425440308337809</v>
          </cell>
          <cell r="U299">
            <v>34.863415005326445</v>
          </cell>
          <cell r="V299">
            <v>29.074075231707084</v>
          </cell>
          <cell r="W299">
            <v>6</v>
          </cell>
        </row>
        <row r="300">
          <cell r="N300" t="str">
            <v>Bogotá</v>
          </cell>
          <cell r="O300">
            <v>22.801680705683545</v>
          </cell>
          <cell r="P300">
            <v>25.947876859692776</v>
          </cell>
          <cell r="Q300">
            <v>23.900829099433484</v>
          </cell>
          <cell r="R300">
            <v>26.834661515547875</v>
          </cell>
          <cell r="S300">
            <v>26.218092311621728</v>
          </cell>
          <cell r="T300">
            <v>19.712032585786343</v>
          </cell>
          <cell r="U300">
            <v>27.712540895540062</v>
          </cell>
          <cell r="V300">
            <v>28.664244124712329</v>
          </cell>
          <cell r="W300">
            <v>7</v>
          </cell>
        </row>
        <row r="301">
          <cell r="N301" t="str">
            <v>Manizales</v>
          </cell>
          <cell r="O301">
            <v>23.079770197123491</v>
          </cell>
          <cell r="P301">
            <v>25.465077033942368</v>
          </cell>
          <cell r="Q301">
            <v>25.549920107784896</v>
          </cell>
          <cell r="R301">
            <v>27.320832811659951</v>
          </cell>
          <cell r="S301">
            <v>22.545658003471168</v>
          </cell>
          <cell r="T301">
            <v>21.633920188597784</v>
          </cell>
          <cell r="U301">
            <v>21.763129605952216</v>
          </cell>
          <cell r="V301">
            <v>27.967761008037968</v>
          </cell>
          <cell r="W301">
            <v>8</v>
          </cell>
        </row>
        <row r="302">
          <cell r="N302" t="str">
            <v>Popayán</v>
          </cell>
          <cell r="Q302">
            <v>39.861377945558289</v>
          </cell>
          <cell r="R302">
            <v>42.168047478097904</v>
          </cell>
          <cell r="S302">
            <v>32.435298086654782</v>
          </cell>
          <cell r="T302">
            <v>33.127525241044005</v>
          </cell>
          <cell r="U302">
            <v>32.083078311193105</v>
          </cell>
          <cell r="V302">
            <v>27.957373868601863</v>
          </cell>
          <cell r="W302">
            <v>9</v>
          </cell>
        </row>
        <row r="303">
          <cell r="N303" t="str">
            <v>Colombia</v>
          </cell>
          <cell r="O303">
            <v>25.975139620950628</v>
          </cell>
          <cell r="P303">
            <v>27.186795213130328</v>
          </cell>
          <cell r="Q303">
            <v>31.270497272566772</v>
          </cell>
          <cell r="R303">
            <v>32.589760644773683</v>
          </cell>
          <cell r="S303">
            <v>25.610797022448288</v>
          </cell>
          <cell r="T303">
            <v>25.983120043661579</v>
          </cell>
          <cell r="U303">
            <v>29.269310457521975</v>
          </cell>
          <cell r="V303">
            <v>27.291475472273291</v>
          </cell>
          <cell r="W303" t="str">
            <v/>
          </cell>
        </row>
        <row r="304">
          <cell r="N304" t="str">
            <v>Medellín</v>
          </cell>
          <cell r="O304">
            <v>22.386704234237552</v>
          </cell>
          <cell r="P304">
            <v>19.368710770779938</v>
          </cell>
          <cell r="Q304">
            <v>25.051107740660523</v>
          </cell>
          <cell r="R304">
            <v>24.079882010370728</v>
          </cell>
          <cell r="S304">
            <v>22.988840837982487</v>
          </cell>
          <cell r="T304">
            <v>22.809012840800744</v>
          </cell>
          <cell r="U304">
            <v>24.357415083072816</v>
          </cell>
          <cell r="V304">
            <v>25.827088539855954</v>
          </cell>
          <cell r="W304">
            <v>10</v>
          </cell>
        </row>
        <row r="305">
          <cell r="N305" t="str">
            <v>Pereira</v>
          </cell>
          <cell r="O305">
            <v>28.886559598256582</v>
          </cell>
          <cell r="P305">
            <v>31.491807148496953</v>
          </cell>
          <cell r="Q305">
            <v>23.587519486948366</v>
          </cell>
          <cell r="R305">
            <v>26.41952317944039</v>
          </cell>
          <cell r="S305">
            <v>23.418616464963396</v>
          </cell>
          <cell r="T305">
            <v>21.116852673319844</v>
          </cell>
          <cell r="U305">
            <v>24.815664729587141</v>
          </cell>
          <cell r="V305">
            <v>24.452579472217824</v>
          </cell>
          <cell r="W305">
            <v>11</v>
          </cell>
        </row>
        <row r="306">
          <cell r="N306" t="str">
            <v>Cúcuta</v>
          </cell>
          <cell r="O306">
            <v>33.200788020159784</v>
          </cell>
          <cell r="P306">
            <v>33.271232614228524</v>
          </cell>
          <cell r="Q306">
            <v>37.957780563174033</v>
          </cell>
          <cell r="R306">
            <v>39.7323240050289</v>
          </cell>
          <cell r="S306">
            <v>28.558773566225131</v>
          </cell>
          <cell r="T306">
            <v>25.128448417246791</v>
          </cell>
          <cell r="U306">
            <v>34.694051252921867</v>
          </cell>
          <cell r="V306">
            <v>24.100273193577166</v>
          </cell>
          <cell r="W306">
            <v>12</v>
          </cell>
        </row>
        <row r="307">
          <cell r="N307" t="str">
            <v>Riohacha</v>
          </cell>
          <cell r="Q307">
            <v>36.303079827552203</v>
          </cell>
          <cell r="R307">
            <v>39.377886668763558</v>
          </cell>
          <cell r="S307">
            <v>32.273322621869418</v>
          </cell>
          <cell r="T307">
            <v>35.782566683894743</v>
          </cell>
          <cell r="U307">
            <v>41.120006706626988</v>
          </cell>
          <cell r="V307">
            <v>23.291353599789556</v>
          </cell>
          <cell r="W307">
            <v>13</v>
          </cell>
        </row>
        <row r="308">
          <cell r="N308" t="str">
            <v>Cali</v>
          </cell>
          <cell r="O308">
            <v>29.089065536621757</v>
          </cell>
          <cell r="P308">
            <v>27.664633690146506</v>
          </cell>
          <cell r="Q308">
            <v>33.006956702930083</v>
          </cell>
          <cell r="R308">
            <v>36.032527688809076</v>
          </cell>
          <cell r="S308">
            <v>29.577872119221695</v>
          </cell>
          <cell r="T308">
            <v>33.005158143687055</v>
          </cell>
          <cell r="U308">
            <v>29.751580259338763</v>
          </cell>
          <cell r="V308">
            <v>23.218537947462519</v>
          </cell>
          <cell r="W308">
            <v>14</v>
          </cell>
        </row>
        <row r="309">
          <cell r="N309" t="str">
            <v>Montería</v>
          </cell>
          <cell r="O309">
            <v>36.852507099958096</v>
          </cell>
          <cell r="P309">
            <v>34.33961831097443</v>
          </cell>
          <cell r="Q309">
            <v>36.496762535762691</v>
          </cell>
          <cell r="R309">
            <v>37.629995221485316</v>
          </cell>
          <cell r="S309">
            <v>30.858269632133574</v>
          </cell>
          <cell r="T309">
            <v>29.363885569691426</v>
          </cell>
          <cell r="U309">
            <v>33.386422029794652</v>
          </cell>
          <cell r="V309">
            <v>22.975171966997586</v>
          </cell>
          <cell r="W309">
            <v>15</v>
          </cell>
        </row>
        <row r="310">
          <cell r="N310" t="str">
            <v>Armenia</v>
          </cell>
          <cell r="Q310">
            <v>28.530181895257073</v>
          </cell>
          <cell r="R310">
            <v>29.6763288831159</v>
          </cell>
          <cell r="S310">
            <v>23.895347212874093</v>
          </cell>
          <cell r="T310">
            <v>26.049216439045882</v>
          </cell>
          <cell r="U310">
            <v>18.980393662801724</v>
          </cell>
          <cell r="V310">
            <v>22.825066225629669</v>
          </cell>
          <cell r="W310">
            <v>16</v>
          </cell>
        </row>
        <row r="311">
          <cell r="N311" t="str">
            <v>Florencia</v>
          </cell>
          <cell r="Q311">
            <v>36.729836708200231</v>
          </cell>
          <cell r="R311">
            <v>36.707706871263881</v>
          </cell>
          <cell r="S311">
            <v>14.608105277425235</v>
          </cell>
          <cell r="T311">
            <v>13.664584975444127</v>
          </cell>
          <cell r="U311">
            <v>17.353481632811675</v>
          </cell>
          <cell r="V311">
            <v>19.870596772065614</v>
          </cell>
          <cell r="W311">
            <v>17</v>
          </cell>
        </row>
        <row r="312">
          <cell r="N312" t="str">
            <v>Villavicencio</v>
          </cell>
          <cell r="O312">
            <v>29.715121909729003</v>
          </cell>
          <cell r="P312">
            <v>25.630747207556041</v>
          </cell>
          <cell r="Q312">
            <v>30.141445470823129</v>
          </cell>
          <cell r="R312">
            <v>29.800094646723934</v>
          </cell>
          <cell r="S312">
            <v>26.521725449612614</v>
          </cell>
          <cell r="T312">
            <v>28.597812674263405</v>
          </cell>
          <cell r="U312">
            <v>22.952635329921861</v>
          </cell>
          <cell r="V312">
            <v>19.704849652841947</v>
          </cell>
          <cell r="W312">
            <v>18</v>
          </cell>
        </row>
        <row r="313">
          <cell r="N313" t="str">
            <v>Quibdó</v>
          </cell>
          <cell r="Q313">
            <v>26.865319069955795</v>
          </cell>
          <cell r="R313">
            <v>24.639172198205518</v>
          </cell>
          <cell r="S313">
            <v>17.918797339382522</v>
          </cell>
          <cell r="T313">
            <v>20.618478048945892</v>
          </cell>
          <cell r="U313">
            <v>20.31717730194821</v>
          </cell>
          <cell r="V313">
            <v>19.511111791824295</v>
          </cell>
          <cell r="W313">
            <v>19</v>
          </cell>
        </row>
        <row r="314">
          <cell r="N314" t="str">
            <v>Cartagena</v>
          </cell>
          <cell r="O314">
            <v>18.086605530573944</v>
          </cell>
          <cell r="P314">
            <v>25.369831854431197</v>
          </cell>
          <cell r="Q314">
            <v>31.898115520417704</v>
          </cell>
          <cell r="R314">
            <v>26.595439315549402</v>
          </cell>
          <cell r="S314">
            <v>17.166844816586771</v>
          </cell>
          <cell r="T314">
            <v>23.025699477408121</v>
          </cell>
          <cell r="U314">
            <v>26.510601930983508</v>
          </cell>
          <cell r="V314">
            <v>18.841009760755398</v>
          </cell>
          <cell r="W314">
            <v>20</v>
          </cell>
        </row>
        <row r="315">
          <cell r="N315" t="str">
            <v>Valledupar</v>
          </cell>
          <cell r="Q315">
            <v>35.57544134049563</v>
          </cell>
          <cell r="R315">
            <v>36.238372035055889</v>
          </cell>
          <cell r="S315">
            <v>25.140339409302065</v>
          </cell>
          <cell r="T315">
            <v>21.538068686056828</v>
          </cell>
          <cell r="U315">
            <v>32.937628245590176</v>
          </cell>
          <cell r="V315">
            <v>18.228123402365128</v>
          </cell>
          <cell r="W315">
            <v>21</v>
          </cell>
        </row>
        <row r="316">
          <cell r="N316" t="str">
            <v>Tunja</v>
          </cell>
          <cell r="Q316">
            <v>32.204356820741289</v>
          </cell>
          <cell r="R316">
            <v>28.165357283663329</v>
          </cell>
          <cell r="S316">
            <v>18.260590210220538</v>
          </cell>
          <cell r="T316">
            <v>8.7656768023322993</v>
          </cell>
          <cell r="U316">
            <v>30.94678748555021</v>
          </cell>
          <cell r="V316">
            <v>17.949191496347368</v>
          </cell>
          <cell r="W316">
            <v>22</v>
          </cell>
        </row>
        <row r="317">
          <cell r="N317" t="str">
            <v>Barranquilla</v>
          </cell>
          <cell r="O317">
            <v>19.960907123736096</v>
          </cell>
          <cell r="P317">
            <v>29.93761752084642</v>
          </cell>
          <cell r="Q317">
            <v>28.106938545275451</v>
          </cell>
          <cell r="R317">
            <v>24.939647729837784</v>
          </cell>
          <cell r="S317">
            <v>11.601127384180344</v>
          </cell>
          <cell r="T317">
            <v>13.93285696221346</v>
          </cell>
          <cell r="U317">
            <v>19.530607002844611</v>
          </cell>
          <cell r="V317">
            <v>15.435060767199987</v>
          </cell>
          <cell r="W317">
            <v>23</v>
          </cell>
        </row>
        <row r="318">
          <cell r="N318" t="str">
            <v>San Andrés</v>
          </cell>
          <cell r="Q318">
            <v>24.524507750314196</v>
          </cell>
          <cell r="R318">
            <v>15.293439789283067</v>
          </cell>
          <cell r="S318">
            <v>7.623968940409247</v>
          </cell>
          <cell r="T318">
            <v>9.3349208608885839</v>
          </cell>
          <cell r="U318">
            <v>4.0444269190325972</v>
          </cell>
          <cell r="V318">
            <v>5.430298136489232</v>
          </cell>
          <cell r="W318">
            <v>24</v>
          </cell>
        </row>
        <row r="326">
          <cell r="N326" t="str">
            <v>Ibagué</v>
          </cell>
          <cell r="O326">
            <v>23.919479701690587</v>
          </cell>
          <cell r="P326">
            <v>24.845829188956689</v>
          </cell>
          <cell r="Q326">
            <v>19.692965573897585</v>
          </cell>
          <cell r="R326">
            <v>18.195964820434902</v>
          </cell>
          <cell r="S326">
            <v>17.440320306204672</v>
          </cell>
          <cell r="T326">
            <v>16.261178129876367</v>
          </cell>
          <cell r="U326">
            <v>14.557065251483559</v>
          </cell>
          <cell r="V326">
            <v>18.410790128091381</v>
          </cell>
          <cell r="W326">
            <v>1</v>
          </cell>
        </row>
        <row r="327">
          <cell r="N327" t="str">
            <v>Pasto</v>
          </cell>
          <cell r="O327">
            <v>15.032826559632445</v>
          </cell>
          <cell r="P327">
            <v>17.902176134591183</v>
          </cell>
          <cell r="Q327">
            <v>13.159511694219439</v>
          </cell>
          <cell r="R327">
            <v>12.876207658196897</v>
          </cell>
          <cell r="S327">
            <v>14.343801067599001</v>
          </cell>
          <cell r="T327">
            <v>18.630525715192576</v>
          </cell>
          <cell r="U327">
            <v>19.64913106785567</v>
          </cell>
          <cell r="V327">
            <v>16.98142483881611</v>
          </cell>
          <cell r="W327">
            <v>2</v>
          </cell>
        </row>
        <row r="328">
          <cell r="N328" t="str">
            <v>Montería</v>
          </cell>
          <cell r="O328">
            <v>20.346152055496063</v>
          </cell>
          <cell r="P328">
            <v>18.288940658029126</v>
          </cell>
          <cell r="Q328">
            <v>14.440361014907394</v>
          </cell>
          <cell r="R328">
            <v>15.28501416240948</v>
          </cell>
          <cell r="S328">
            <v>13.125221407017587</v>
          </cell>
          <cell r="T328">
            <v>11.95975459137053</v>
          </cell>
          <cell r="U328">
            <v>18.91055756777094</v>
          </cell>
          <cell r="V328">
            <v>15.3219260303729</v>
          </cell>
          <cell r="W328">
            <v>3</v>
          </cell>
        </row>
        <row r="329">
          <cell r="N329" t="str">
            <v>Popayán</v>
          </cell>
          <cell r="Q329">
            <v>15.579425433715116</v>
          </cell>
          <cell r="R329">
            <v>17.439574006038882</v>
          </cell>
          <cell r="S329">
            <v>17.977372403489326</v>
          </cell>
          <cell r="T329">
            <v>17.527029361752426</v>
          </cell>
          <cell r="U329">
            <v>18.058441017330011</v>
          </cell>
          <cell r="V329">
            <v>15.311755094332065</v>
          </cell>
          <cell r="W329">
            <v>4</v>
          </cell>
        </row>
        <row r="330">
          <cell r="N330" t="str">
            <v>Armenia</v>
          </cell>
          <cell r="Q330">
            <v>10.111380796182706</v>
          </cell>
          <cell r="R330">
            <v>9.8595912466677724</v>
          </cell>
          <cell r="S330">
            <v>7.934298653107148</v>
          </cell>
          <cell r="T330">
            <v>12.278431619359308</v>
          </cell>
          <cell r="U330">
            <v>11.244662799321256</v>
          </cell>
          <cell r="V330">
            <v>14.491148892034705</v>
          </cell>
          <cell r="W330">
            <v>5</v>
          </cell>
        </row>
        <row r="331">
          <cell r="N331" t="str">
            <v>Neiva</v>
          </cell>
          <cell r="Q331">
            <v>11.425200542762502</v>
          </cell>
          <cell r="R331">
            <v>14.319855057819431</v>
          </cell>
          <cell r="S331">
            <v>13.659836207493594</v>
          </cell>
          <cell r="T331">
            <v>15.473103670863161</v>
          </cell>
          <cell r="U331">
            <v>16.120522744219176</v>
          </cell>
          <cell r="V331">
            <v>14.105339251026781</v>
          </cell>
          <cell r="W331">
            <v>6</v>
          </cell>
        </row>
        <row r="332">
          <cell r="N332" t="str">
            <v>Manizales</v>
          </cell>
          <cell r="O332">
            <v>12.799485796203413</v>
          </cell>
          <cell r="P332">
            <v>16.873762850392694</v>
          </cell>
          <cell r="Q332">
            <v>12.777743754767087</v>
          </cell>
          <cell r="R332">
            <v>10.437027271856888</v>
          </cell>
          <cell r="S332">
            <v>9.5208647367268338</v>
          </cell>
          <cell r="T332">
            <v>11.186857091948275</v>
          </cell>
          <cell r="U332">
            <v>12.629475678501731</v>
          </cell>
          <cell r="V332">
            <v>13.616987778058792</v>
          </cell>
          <cell r="W332">
            <v>7</v>
          </cell>
        </row>
        <row r="333">
          <cell r="N333" t="str">
            <v>Bogotá</v>
          </cell>
          <cell r="O333">
            <v>12.721384527745505</v>
          </cell>
          <cell r="P333">
            <v>12.005369259903635</v>
          </cell>
          <cell r="Q333">
            <v>7.7698820998840112</v>
          </cell>
          <cell r="R333">
            <v>9.7500325179613903</v>
          </cell>
          <cell r="S333">
            <v>13.316295261933886</v>
          </cell>
          <cell r="T333">
            <v>10.273564737770103</v>
          </cell>
          <cell r="U333">
            <v>15.276764137249558</v>
          </cell>
          <cell r="V333">
            <v>13.361693530873195</v>
          </cell>
          <cell r="W333">
            <v>8</v>
          </cell>
        </row>
        <row r="334">
          <cell r="N334" t="str">
            <v>Bucaramanga</v>
          </cell>
          <cell r="O334">
            <v>15.902009847445314</v>
          </cell>
          <cell r="P334">
            <v>16.647716266181536</v>
          </cell>
          <cell r="Q334">
            <v>8.6831725963746393</v>
          </cell>
          <cell r="R334">
            <v>6.0825166343662413</v>
          </cell>
          <cell r="S334">
            <v>6.6597669254603638</v>
          </cell>
          <cell r="T334">
            <v>10.338647119090599</v>
          </cell>
          <cell r="U334">
            <v>13.68847507182616</v>
          </cell>
          <cell r="V334">
            <v>13.202345684414629</v>
          </cell>
          <cell r="W334">
            <v>9</v>
          </cell>
        </row>
        <row r="335">
          <cell r="N335" t="str">
            <v>Sincelejo</v>
          </cell>
          <cell r="Q335">
            <v>11.986896690236923</v>
          </cell>
          <cell r="R335">
            <v>11.378110579238248</v>
          </cell>
          <cell r="S335">
            <v>10.068347451760294</v>
          </cell>
          <cell r="T335">
            <v>7.9742614494867912</v>
          </cell>
          <cell r="U335">
            <v>13.102199476620447</v>
          </cell>
          <cell r="V335">
            <v>12.727532779898887</v>
          </cell>
          <cell r="W335">
            <v>10</v>
          </cell>
        </row>
        <row r="336">
          <cell r="N336" t="str">
            <v>Santa Marta</v>
          </cell>
          <cell r="Q336">
            <v>10.530694901785029</v>
          </cell>
          <cell r="R336">
            <v>12.803853697033155</v>
          </cell>
          <cell r="S336">
            <v>15.575865932269744</v>
          </cell>
          <cell r="T336">
            <v>14.887894658413986</v>
          </cell>
          <cell r="U336">
            <v>9.6574304060322618</v>
          </cell>
          <cell r="V336">
            <v>12.249646346962027</v>
          </cell>
          <cell r="W336">
            <v>11</v>
          </cell>
        </row>
        <row r="337">
          <cell r="N337" t="str">
            <v>Villavicencio</v>
          </cell>
          <cell r="O337">
            <v>16.353282080922625</v>
          </cell>
          <cell r="P337">
            <v>11.410728302897077</v>
          </cell>
          <cell r="Q337">
            <v>11.683673087152288</v>
          </cell>
          <cell r="R337">
            <v>10.272754649878822</v>
          </cell>
          <cell r="S337">
            <v>12.647714877073252</v>
          </cell>
          <cell r="T337">
            <v>13.837834849916032</v>
          </cell>
          <cell r="U337">
            <v>12.727369036077278</v>
          </cell>
          <cell r="V337">
            <v>12.233380904831639</v>
          </cell>
          <cell r="W337">
            <v>12</v>
          </cell>
        </row>
        <row r="338">
          <cell r="N338" t="str">
            <v>Medellín</v>
          </cell>
          <cell r="O338">
            <v>12.49354428571521</v>
          </cell>
          <cell r="P338">
            <v>12.137315483527711</v>
          </cell>
          <cell r="Q338">
            <v>10.156432095327206</v>
          </cell>
          <cell r="R338">
            <v>9.3178328982701721</v>
          </cell>
          <cell r="S338">
            <v>10.542035358279769</v>
          </cell>
          <cell r="T338">
            <v>12.492397959223</v>
          </cell>
          <cell r="U338">
            <v>13.57639010853911</v>
          </cell>
          <cell r="V338">
            <v>12.040058901583754</v>
          </cell>
          <cell r="W338">
            <v>13</v>
          </cell>
        </row>
        <row r="339">
          <cell r="N339" t="str">
            <v>Pereira</v>
          </cell>
          <cell r="O339">
            <v>16.256040363843091</v>
          </cell>
          <cell r="P339">
            <v>14.525261146778268</v>
          </cell>
          <cell r="Q339">
            <v>9.7119502710317445</v>
          </cell>
          <cell r="R339">
            <v>7.5135741688059863</v>
          </cell>
          <cell r="S339">
            <v>10.27820110563275</v>
          </cell>
          <cell r="T339">
            <v>9.4471987783020275</v>
          </cell>
          <cell r="U339">
            <v>12.30732418447125</v>
          </cell>
          <cell r="V339">
            <v>11.809398078664303</v>
          </cell>
          <cell r="W339">
            <v>14</v>
          </cell>
        </row>
        <row r="340">
          <cell r="N340" t="str">
            <v>Colombia</v>
          </cell>
          <cell r="O340">
            <v>13.941934359904748</v>
          </cell>
          <cell r="P340">
            <v>13.968218633921875</v>
          </cell>
          <cell r="Q340">
            <v>10.480785682773043</v>
          </cell>
          <cell r="R340">
            <v>9.4129627604407986</v>
          </cell>
          <cell r="S340">
            <v>9.4591935130374392</v>
          </cell>
          <cell r="T340">
            <v>11.101902486534746</v>
          </cell>
          <cell r="U340">
            <v>12.979580299271159</v>
          </cell>
          <cell r="V340">
            <v>11.652370487498654</v>
          </cell>
          <cell r="W340" t="str">
            <v/>
          </cell>
        </row>
        <row r="341">
          <cell r="N341" t="str">
            <v>Cali</v>
          </cell>
          <cell r="O341">
            <v>18.007891073618932</v>
          </cell>
          <cell r="P341">
            <v>16.302286227635875</v>
          </cell>
          <cell r="Q341">
            <v>13.994119478649814</v>
          </cell>
          <cell r="R341">
            <v>13.261820354465151</v>
          </cell>
          <cell r="S341">
            <v>10.393167604188319</v>
          </cell>
          <cell r="T341">
            <v>17.018513465611619</v>
          </cell>
          <cell r="U341">
            <v>14.763401682071143</v>
          </cell>
          <cell r="V341">
            <v>11.415576720416189</v>
          </cell>
          <cell r="W341">
            <v>15</v>
          </cell>
        </row>
        <row r="342">
          <cell r="N342" t="str">
            <v>Barranquilla</v>
          </cell>
          <cell r="O342">
            <v>18.570122218052944</v>
          </cell>
          <cell r="P342">
            <v>18.859825066269565</v>
          </cell>
          <cell r="Q342">
            <v>12.303713775360583</v>
          </cell>
          <cell r="R342">
            <v>7.6828311928270745</v>
          </cell>
          <cell r="S342">
            <v>5.5319495281636755</v>
          </cell>
          <cell r="T342">
            <v>7.438799030101892</v>
          </cell>
          <cell r="U342">
            <v>9.5575045137944983</v>
          </cell>
          <cell r="V342">
            <v>11.263570478851046</v>
          </cell>
          <cell r="W342">
            <v>16</v>
          </cell>
        </row>
        <row r="343">
          <cell r="N343" t="str">
            <v>Cúcuta</v>
          </cell>
          <cell r="O343">
            <v>18.920642018878645</v>
          </cell>
          <cell r="P343">
            <v>14.529589656220971</v>
          </cell>
          <cell r="Q343">
            <v>9.3258375838204337</v>
          </cell>
          <cell r="R343">
            <v>11.509554630401295</v>
          </cell>
          <cell r="S343">
            <v>9.0451480507028545</v>
          </cell>
          <cell r="T343">
            <v>10.312288332297099</v>
          </cell>
          <cell r="U343">
            <v>13.436443635314577</v>
          </cell>
          <cell r="V343">
            <v>11.062858915031223</v>
          </cell>
          <cell r="W343">
            <v>17</v>
          </cell>
        </row>
        <row r="344">
          <cell r="N344" t="str">
            <v>Tunja</v>
          </cell>
          <cell r="Q344">
            <v>10.48821991476864</v>
          </cell>
          <cell r="R344">
            <v>10.237227505697501</v>
          </cell>
          <cell r="S344">
            <v>9.531415436684977</v>
          </cell>
          <cell r="T344">
            <v>4.0170833814784856</v>
          </cell>
          <cell r="U344">
            <v>13.604554324992851</v>
          </cell>
          <cell r="V344">
            <v>9.199294098333743</v>
          </cell>
          <cell r="W344">
            <v>18</v>
          </cell>
        </row>
        <row r="345">
          <cell r="N345" t="str">
            <v>Valledupar</v>
          </cell>
          <cell r="Q345">
            <v>13.505724285586082</v>
          </cell>
          <cell r="R345">
            <v>9.5259579050220839</v>
          </cell>
          <cell r="S345">
            <v>9.9310403329225014</v>
          </cell>
          <cell r="T345">
            <v>10.023902814755278</v>
          </cell>
          <cell r="U345">
            <v>14.683168698638339</v>
          </cell>
          <cell r="V345">
            <v>8.9503172221896286</v>
          </cell>
          <cell r="W345">
            <v>19</v>
          </cell>
        </row>
        <row r="346">
          <cell r="N346" t="str">
            <v>Florencia</v>
          </cell>
          <cell r="Q346">
            <v>10.04378205699304</v>
          </cell>
          <cell r="R346">
            <v>9.2863445390427337</v>
          </cell>
          <cell r="S346">
            <v>4.4839015734933518</v>
          </cell>
          <cell r="T346">
            <v>4.7068453283211058</v>
          </cell>
          <cell r="U346">
            <v>6.7173334961777824</v>
          </cell>
          <cell r="V346">
            <v>8.8438365803245542</v>
          </cell>
          <cell r="W346">
            <v>20</v>
          </cell>
        </row>
        <row r="347">
          <cell r="N347" t="str">
            <v>Riohacha</v>
          </cell>
          <cell r="Q347">
            <v>16.1227422581645</v>
          </cell>
          <cell r="R347">
            <v>13.260604455333544</v>
          </cell>
          <cell r="S347">
            <v>15.266487435240716</v>
          </cell>
          <cell r="T347">
            <v>16.667041190085612</v>
          </cell>
          <cell r="U347">
            <v>16.653812298277231</v>
          </cell>
          <cell r="V347">
            <v>7.5584071814938456</v>
          </cell>
          <cell r="W347">
            <v>21</v>
          </cell>
        </row>
        <row r="348">
          <cell r="N348" t="str">
            <v>Cartagena</v>
          </cell>
          <cell r="O348">
            <v>6.8112958457468578</v>
          </cell>
          <cell r="P348">
            <v>8.884075153806128</v>
          </cell>
          <cell r="Q348">
            <v>10.968628510768328</v>
          </cell>
          <cell r="R348">
            <v>9.5535866505690414</v>
          </cell>
          <cell r="S348">
            <v>9.1163732735773859</v>
          </cell>
          <cell r="T348">
            <v>16.942471881115726</v>
          </cell>
          <cell r="U348">
            <v>12.735515973839991</v>
          </cell>
          <cell r="V348">
            <v>7.4625517213940906</v>
          </cell>
          <cell r="W348">
            <v>22</v>
          </cell>
        </row>
        <row r="349">
          <cell r="N349" t="str">
            <v>Quibdó</v>
          </cell>
          <cell r="Q349">
            <v>7.2005871832079125</v>
          </cell>
          <cell r="R349">
            <v>4.6346216625283176</v>
          </cell>
          <cell r="S349">
            <v>3.3584528432465692</v>
          </cell>
          <cell r="T349">
            <v>5.4201598752193414</v>
          </cell>
          <cell r="U349">
            <v>5.0185660772414247</v>
          </cell>
          <cell r="V349">
            <v>5.9020385658053947</v>
          </cell>
          <cell r="W349">
            <v>23</v>
          </cell>
        </row>
        <row r="350">
          <cell r="N350" t="str">
            <v>San Andrés</v>
          </cell>
          <cell r="Q350">
            <v>8.0966345482474509</v>
          </cell>
          <cell r="R350">
            <v>6.2172469613411243</v>
          </cell>
          <cell r="S350">
            <v>2.7342940436879126</v>
          </cell>
          <cell r="T350">
            <v>4.9295318950678801</v>
          </cell>
          <cell r="U350">
            <v>3.6106729758149316</v>
          </cell>
          <cell r="V350">
            <v>2.3656619437540218</v>
          </cell>
          <cell r="W350">
            <v>24</v>
          </cell>
        </row>
        <row r="358">
          <cell r="N358" t="str">
            <v>Ibagué</v>
          </cell>
          <cell r="O358">
            <v>11.401456954179318</v>
          </cell>
          <cell r="P358">
            <v>10.997204225920052</v>
          </cell>
          <cell r="Q358">
            <v>6.1258631687900467</v>
          </cell>
          <cell r="R358">
            <v>6.0981674138978441</v>
          </cell>
          <cell r="S358">
            <v>5.65244762288477</v>
          </cell>
          <cell r="T358">
            <v>7.4016974752930826</v>
          </cell>
          <cell r="U358">
            <v>5.7328716423902533</v>
          </cell>
          <cell r="V358">
            <v>6.5211536735191133</v>
          </cell>
          <cell r="W358">
            <v>1</v>
          </cell>
        </row>
        <row r="359">
          <cell r="N359" t="str">
            <v>Pasto</v>
          </cell>
          <cell r="O359">
            <v>6.5343714635686636</v>
          </cell>
          <cell r="P359">
            <v>3.6225164850531932</v>
          </cell>
          <cell r="Q359">
            <v>5.8143046683149038</v>
          </cell>
          <cell r="R359">
            <v>4.240924648872852</v>
          </cell>
          <cell r="S359">
            <v>5.4466678741429808</v>
          </cell>
          <cell r="T359">
            <v>6.0706822999520131</v>
          </cell>
          <cell r="U359">
            <v>7.3973327151684618</v>
          </cell>
          <cell r="V359">
            <v>6.0159266624457137</v>
          </cell>
          <cell r="W359">
            <v>2</v>
          </cell>
        </row>
        <row r="360">
          <cell r="N360" t="str">
            <v>Bogotá</v>
          </cell>
          <cell r="O360">
            <v>6.5369815663887287</v>
          </cell>
          <cell r="P360">
            <v>6.2713064016058455</v>
          </cell>
          <cell r="Q360">
            <v>3.541072760049103</v>
          </cell>
          <cell r="R360">
            <v>2.9269151119784227</v>
          </cell>
          <cell r="S360">
            <v>3.698283966112359</v>
          </cell>
          <cell r="T360">
            <v>3.4286981401386871</v>
          </cell>
          <cell r="U360">
            <v>6.7053516867210075</v>
          </cell>
          <cell r="V360">
            <v>5.3468475911556261</v>
          </cell>
          <cell r="W360">
            <v>3</v>
          </cell>
        </row>
        <row r="361">
          <cell r="N361" t="str">
            <v>Armenia</v>
          </cell>
          <cell r="Q361">
            <v>4.3919032442338661</v>
          </cell>
          <cell r="R361">
            <v>3.8527487995826051</v>
          </cell>
          <cell r="S361">
            <v>4.0160418164131464</v>
          </cell>
          <cell r="T361">
            <v>6.0494681855371644</v>
          </cell>
          <cell r="U361">
            <v>5.3070795461909386</v>
          </cell>
          <cell r="V361">
            <v>5.2999191743637901</v>
          </cell>
          <cell r="W361">
            <v>4</v>
          </cell>
        </row>
        <row r="362">
          <cell r="N362" t="str">
            <v>Neiva</v>
          </cell>
          <cell r="Q362">
            <v>4.9122999561000924</v>
          </cell>
          <cell r="R362">
            <v>6.2086857212682922</v>
          </cell>
          <cell r="S362">
            <v>4.6992953113096476</v>
          </cell>
          <cell r="T362">
            <v>4.6295226111475776</v>
          </cell>
          <cell r="U362">
            <v>6.7590401457033584</v>
          </cell>
          <cell r="V362">
            <v>5.1585298381788149</v>
          </cell>
          <cell r="W362">
            <v>5</v>
          </cell>
        </row>
        <row r="363">
          <cell r="N363" t="str">
            <v>Manizales</v>
          </cell>
          <cell r="O363">
            <v>6.1693622645188553</v>
          </cell>
          <cell r="P363">
            <v>7.9677451722659551</v>
          </cell>
          <cell r="Q363">
            <v>4.5647126942327292</v>
          </cell>
          <cell r="R363">
            <v>4.0399614084444808</v>
          </cell>
          <cell r="S363">
            <v>3.7730084496984349</v>
          </cell>
          <cell r="T363">
            <v>4.2989603821298124</v>
          </cell>
          <cell r="U363">
            <v>5.1143216535616496</v>
          </cell>
          <cell r="V363">
            <v>5.0341601330561874</v>
          </cell>
          <cell r="W363">
            <v>6</v>
          </cell>
        </row>
        <row r="364">
          <cell r="N364" t="str">
            <v>Bucaramanga</v>
          </cell>
          <cell r="O364">
            <v>6.6820028519923582</v>
          </cell>
          <cell r="P364">
            <v>5.6752724160562051</v>
          </cell>
          <cell r="Q364">
            <v>2.7713242864389631</v>
          </cell>
          <cell r="R364">
            <v>1.7575814119173732</v>
          </cell>
          <cell r="S364">
            <v>1.8590209843986807</v>
          </cell>
          <cell r="T364">
            <v>2.9051202615016831</v>
          </cell>
          <cell r="U364">
            <v>4.2863961483654078</v>
          </cell>
          <cell r="V364">
            <v>4.7487095496451861</v>
          </cell>
          <cell r="W364">
            <v>7</v>
          </cell>
        </row>
        <row r="365">
          <cell r="N365" t="str">
            <v>Medellín</v>
          </cell>
          <cell r="O365">
            <v>6.0943235607231427</v>
          </cell>
          <cell r="P365">
            <v>4.6644876348773137</v>
          </cell>
          <cell r="Q365">
            <v>4.0308051169406101</v>
          </cell>
          <cell r="R365">
            <v>3.1692016087829322</v>
          </cell>
          <cell r="S365">
            <v>4.083814299409358</v>
          </cell>
          <cell r="T365">
            <v>5.2789380498231395</v>
          </cell>
          <cell r="U365">
            <v>6.3821978877609569</v>
          </cell>
          <cell r="V365">
            <v>4.5705699583720882</v>
          </cell>
          <cell r="W365">
            <v>8</v>
          </cell>
        </row>
        <row r="366">
          <cell r="N366" t="str">
            <v>Popayán</v>
          </cell>
          <cell r="Q366">
            <v>5.4932436983414741</v>
          </cell>
          <cell r="R366">
            <v>6.0492927369814522</v>
          </cell>
          <cell r="S366">
            <v>3.4787821099812035</v>
          </cell>
          <cell r="T366">
            <v>6.2172836362864814</v>
          </cell>
          <cell r="U366">
            <v>4.5576407506702417</v>
          </cell>
          <cell r="V366">
            <v>4.4477575209539379</v>
          </cell>
          <cell r="W366">
            <v>9</v>
          </cell>
        </row>
        <row r="367">
          <cell r="N367" t="str">
            <v>Colombia</v>
          </cell>
          <cell r="O367">
            <v>6.001697763489048</v>
          </cell>
          <cell r="P367">
            <v>5.41302068600646</v>
          </cell>
          <cell r="Q367">
            <v>4.3970228977308095</v>
          </cell>
          <cell r="R367">
            <v>3.2211552241489034</v>
          </cell>
          <cell r="S367">
            <v>3.0837415491837699</v>
          </cell>
          <cell r="T367">
            <v>4.0055924499688595</v>
          </cell>
          <cell r="U367">
            <v>4.8307851237052599</v>
          </cell>
          <cell r="V367">
            <v>4.1978287596367378</v>
          </cell>
          <cell r="W367" t="str">
            <v/>
          </cell>
        </row>
        <row r="368">
          <cell r="N368" t="str">
            <v>Cúcuta</v>
          </cell>
          <cell r="O368">
            <v>6.6743011155561476</v>
          </cell>
          <cell r="P368">
            <v>4.2834916919026771</v>
          </cell>
          <cell r="Q368">
            <v>3.5798202178400489</v>
          </cell>
          <cell r="R368">
            <v>4.8789480736318049</v>
          </cell>
          <cell r="S368">
            <v>2.5227312993198381</v>
          </cell>
          <cell r="T368">
            <v>3.2699330168722618</v>
          </cell>
          <cell r="U368">
            <v>7.0670545472789978</v>
          </cell>
          <cell r="V368">
            <v>3.811904131355933</v>
          </cell>
          <cell r="W368">
            <v>10</v>
          </cell>
        </row>
        <row r="369">
          <cell r="N369" t="str">
            <v>Cali</v>
          </cell>
          <cell r="O369">
            <v>6.9211144880275892</v>
          </cell>
          <cell r="P369">
            <v>8.1818690629099535</v>
          </cell>
          <cell r="Q369">
            <v>6.3134506122632601</v>
          </cell>
          <cell r="R369">
            <v>5.2150834078020125</v>
          </cell>
          <cell r="S369">
            <v>4.4391918080864112</v>
          </cell>
          <cell r="T369">
            <v>6.5836413309765724</v>
          </cell>
          <cell r="U369">
            <v>5.3687944165939445</v>
          </cell>
          <cell r="V369">
            <v>3.2540407227808652</v>
          </cell>
          <cell r="W369">
            <v>11</v>
          </cell>
        </row>
        <row r="370">
          <cell r="N370" t="str">
            <v>Barranquilla</v>
          </cell>
          <cell r="O370">
            <v>7.1366128024642803</v>
          </cell>
          <cell r="P370">
            <v>2.6144499999502298</v>
          </cell>
          <cell r="Q370">
            <v>3.463823653083494</v>
          </cell>
          <cell r="R370">
            <v>1.4956937776774557</v>
          </cell>
          <cell r="S370">
            <v>1.2624005283450612</v>
          </cell>
          <cell r="T370">
            <v>1.6526868529113579</v>
          </cell>
          <cell r="U370">
            <v>2.7964086140309168</v>
          </cell>
          <cell r="V370">
            <v>2.7838730920785211</v>
          </cell>
          <cell r="W370">
            <v>12</v>
          </cell>
        </row>
        <row r="371">
          <cell r="N371" t="str">
            <v>Pereira</v>
          </cell>
          <cell r="O371">
            <v>6.732400037900323</v>
          </cell>
          <cell r="P371">
            <v>6.6160284758423948</v>
          </cell>
          <cell r="Q371">
            <v>4.0404786708731395</v>
          </cell>
          <cell r="R371">
            <v>2.1515104679114314</v>
          </cell>
          <cell r="S371">
            <v>3.052144031077245</v>
          </cell>
          <cell r="T371">
            <v>2.9096602259456819</v>
          </cell>
          <cell r="U371">
            <v>4.6172625303184747</v>
          </cell>
          <cell r="V371">
            <v>2.6035967042871779</v>
          </cell>
          <cell r="W371">
            <v>13</v>
          </cell>
        </row>
        <row r="372">
          <cell r="N372" t="str">
            <v>Villavicencio</v>
          </cell>
          <cell r="O372">
            <v>5.6534875673920233</v>
          </cell>
          <cell r="P372">
            <v>4.4659069592092839</v>
          </cell>
          <cell r="Q372">
            <v>3.830190516860331</v>
          </cell>
          <cell r="R372">
            <v>3.6668435317568435</v>
          </cell>
          <cell r="S372">
            <v>2.3634380331720415</v>
          </cell>
          <cell r="T372">
            <v>4.0286852796912322</v>
          </cell>
          <cell r="U372">
            <v>3.1261837957226057</v>
          </cell>
          <cell r="V372">
            <v>2.3057941463763094</v>
          </cell>
          <cell r="W372">
            <v>14</v>
          </cell>
        </row>
        <row r="373">
          <cell r="N373" t="str">
            <v>Montería</v>
          </cell>
          <cell r="O373">
            <v>8.4037897481260746</v>
          </cell>
          <cell r="P373">
            <v>6.8837145250691414</v>
          </cell>
          <cell r="Q373">
            <v>5.1808839030266531</v>
          </cell>
          <cell r="R373">
            <v>4.6614757069085311</v>
          </cell>
          <cell r="S373">
            <v>2.7279478610481567</v>
          </cell>
          <cell r="T373">
            <v>1.9801383686953375</v>
          </cell>
          <cell r="U373">
            <v>3.803476952227971</v>
          </cell>
          <cell r="V373">
            <v>2.0197785865360798</v>
          </cell>
          <cell r="W373">
            <v>15</v>
          </cell>
        </row>
        <row r="374">
          <cell r="N374" t="str">
            <v>Tunja</v>
          </cell>
          <cell r="Q374">
            <v>5.3470523741249885</v>
          </cell>
          <cell r="R374">
            <v>3.6964026424855523</v>
          </cell>
          <cell r="S374">
            <v>2.3411129109616935</v>
          </cell>
          <cell r="T374">
            <v>0.91683184157430175</v>
          </cell>
          <cell r="U374">
            <v>3.2939304669923302</v>
          </cell>
          <cell r="V374">
            <v>1.9227612246573094</v>
          </cell>
          <cell r="W374">
            <v>16</v>
          </cell>
        </row>
        <row r="375">
          <cell r="N375" t="str">
            <v>Santa Marta</v>
          </cell>
          <cell r="Q375">
            <v>2.966264345278482</v>
          </cell>
          <cell r="R375">
            <v>3.888467819441948</v>
          </cell>
          <cell r="S375">
            <v>2.1909227530142328</v>
          </cell>
          <cell r="T375">
            <v>2.6142769396277568</v>
          </cell>
          <cell r="U375">
            <v>2.1258078609460922</v>
          </cell>
          <cell r="V375">
            <v>1.9061124324101069</v>
          </cell>
          <cell r="W375">
            <v>17</v>
          </cell>
        </row>
        <row r="376">
          <cell r="N376" t="str">
            <v>Florencia</v>
          </cell>
          <cell r="Q376">
            <v>4.8898448536992021</v>
          </cell>
          <cell r="R376">
            <v>3.8788544582283957</v>
          </cell>
          <cell r="S376">
            <v>1.0837019603977474</v>
          </cell>
          <cell r="T376">
            <v>1.0465045776996302</v>
          </cell>
          <cell r="U376">
            <v>1.0992000266472735</v>
          </cell>
          <cell r="V376">
            <v>1.8289062843572721</v>
          </cell>
          <cell r="W376">
            <v>18</v>
          </cell>
        </row>
        <row r="377">
          <cell r="N377" t="str">
            <v>Quibdó</v>
          </cell>
          <cell r="Q377">
            <v>3.1569533965511432</v>
          </cell>
          <cell r="R377">
            <v>1.0743221185711318</v>
          </cell>
          <cell r="S377">
            <v>0.82086969895036355</v>
          </cell>
          <cell r="T377">
            <v>0.90618562818415327</v>
          </cell>
          <cell r="U377">
            <v>1.0436261920730212</v>
          </cell>
          <cell r="V377">
            <v>1.7973380710970883</v>
          </cell>
          <cell r="W377">
            <v>19</v>
          </cell>
        </row>
        <row r="378">
          <cell r="N378" t="str">
            <v>Riohacha</v>
          </cell>
          <cell r="Q378">
            <v>6.0097494998450216</v>
          </cell>
          <cell r="R378">
            <v>4.2301940724308995</v>
          </cell>
          <cell r="S378">
            <v>4.2389823048737165</v>
          </cell>
          <cell r="T378">
            <v>4.4497876452214546</v>
          </cell>
          <cell r="U378">
            <v>3.7506811418032444</v>
          </cell>
          <cell r="V378">
            <v>1.7370073820758596</v>
          </cell>
          <cell r="W378">
            <v>20</v>
          </cell>
        </row>
        <row r="379">
          <cell r="N379" t="str">
            <v>Sincelejo</v>
          </cell>
          <cell r="Q379">
            <v>4.959450381256449</v>
          </cell>
          <cell r="R379">
            <v>3.3913007427439745</v>
          </cell>
          <cell r="S379">
            <v>1.9141691945573778</v>
          </cell>
          <cell r="T379">
            <v>1.4220679414369821</v>
          </cell>
          <cell r="U379">
            <v>2.8309520683263765</v>
          </cell>
          <cell r="V379">
            <v>1.6778170864128337</v>
          </cell>
          <cell r="W379">
            <v>21</v>
          </cell>
        </row>
        <row r="380">
          <cell r="N380" t="str">
            <v>Valledupar</v>
          </cell>
          <cell r="Q380">
            <v>5.0596787220676651</v>
          </cell>
          <cell r="R380">
            <v>2.3151240814780105</v>
          </cell>
          <cell r="S380">
            <v>0.48002315288388125</v>
          </cell>
          <cell r="T380">
            <v>1.2095828937894542</v>
          </cell>
          <cell r="U380">
            <v>3.428000819959935</v>
          </cell>
          <cell r="V380">
            <v>1.0319149827769722</v>
          </cell>
          <cell r="W380">
            <v>22</v>
          </cell>
        </row>
        <row r="381">
          <cell r="N381" t="str">
            <v>Cartagena</v>
          </cell>
          <cell r="O381">
            <v>2.033070141273944</v>
          </cell>
          <cell r="P381">
            <v>1.8519615464179646</v>
          </cell>
          <cell r="Q381">
            <v>2.940911523604127</v>
          </cell>
          <cell r="R381">
            <v>2.4186449464707582</v>
          </cell>
          <cell r="S381">
            <v>1.5914518016249897</v>
          </cell>
          <cell r="T381">
            <v>1.3004150626895206</v>
          </cell>
          <cell r="U381">
            <v>1.461683902091349</v>
          </cell>
          <cell r="V381">
            <v>0.96339385178505144</v>
          </cell>
          <cell r="W381">
            <v>23</v>
          </cell>
        </row>
        <row r="382">
          <cell r="N382" t="str">
            <v>San Andrés</v>
          </cell>
          <cell r="Q382">
            <v>2.7440301633850019</v>
          </cell>
          <cell r="R382">
            <v>1.9109940461492023</v>
          </cell>
          <cell r="S382">
            <v>0.49601392707628111</v>
          </cell>
          <cell r="T382">
            <v>1.2527663099043604</v>
          </cell>
          <cell r="U382">
            <v>1.0843848580441642</v>
          </cell>
          <cell r="V382">
            <v>0.51098297985086871</v>
          </cell>
          <cell r="W382">
            <v>24</v>
          </cell>
        </row>
        <row r="390">
          <cell r="N390" t="str">
            <v>Ibagué</v>
          </cell>
          <cell r="O390">
            <v>2.1992143636061439</v>
          </cell>
          <cell r="P390">
            <v>2.1813758434366513</v>
          </cell>
          <cell r="Q390">
            <v>7.2551742523057499</v>
          </cell>
          <cell r="R390">
            <v>11.153622595116166</v>
          </cell>
          <cell r="S390">
            <v>8.8611754633360178</v>
          </cell>
          <cell r="T390">
            <v>10.488311727283641</v>
          </cell>
          <cell r="U390">
            <v>7.771588442671284</v>
          </cell>
          <cell r="V390">
            <v>12.223651029965712</v>
          </cell>
          <cell r="W390">
            <v>1</v>
          </cell>
        </row>
        <row r="391">
          <cell r="N391" t="str">
            <v>Armenia</v>
          </cell>
          <cell r="Q391">
            <v>5.6292666030795795</v>
          </cell>
          <cell r="R391">
            <v>5.754122995567899</v>
          </cell>
          <cell r="S391">
            <v>4.5311273719207259</v>
          </cell>
          <cell r="T391">
            <v>6.8167914909685949</v>
          </cell>
          <cell r="U391">
            <v>8.4039159872411222</v>
          </cell>
          <cell r="W391">
            <v>2</v>
          </cell>
        </row>
        <row r="392">
          <cell r="N392" t="str">
            <v>Neiva</v>
          </cell>
          <cell r="Q392">
            <v>9.1546274494153348</v>
          </cell>
          <cell r="R392">
            <v>8.8784135316967028</v>
          </cell>
          <cell r="S392">
            <v>9.721933651914954</v>
          </cell>
          <cell r="T392">
            <v>11.396184116696508</v>
          </cell>
          <cell r="U392">
            <v>11.27655441631978</v>
          </cell>
          <cell r="W392">
            <v>3</v>
          </cell>
        </row>
        <row r="393">
          <cell r="N393" t="str">
            <v>Manizales</v>
          </cell>
          <cell r="O393">
            <v>1.9020846197455705</v>
          </cell>
          <cell r="P393">
            <v>2.7069973637881177</v>
          </cell>
          <cell r="Q393">
            <v>5.6678005608229372</v>
          </cell>
          <cell r="R393">
            <v>6.3920946229590294</v>
          </cell>
          <cell r="S393">
            <v>5.5606782580848204</v>
          </cell>
          <cell r="T393">
            <v>7.7393965145046231</v>
          </cell>
          <cell r="U393">
            <v>8.5801200588733657</v>
          </cell>
          <cell r="W393">
            <v>4</v>
          </cell>
        </row>
        <row r="394">
          <cell r="N394" t="str">
            <v>Popayán</v>
          </cell>
          <cell r="Q394">
            <v>6.7091534817485226</v>
          </cell>
          <cell r="R394">
            <v>8.980678556023264</v>
          </cell>
          <cell r="S394">
            <v>5.8758855848474632</v>
          </cell>
          <cell r="T394">
            <v>8.554827093923052</v>
          </cell>
          <cell r="U394">
            <v>10.882189828423977</v>
          </cell>
          <cell r="W394">
            <v>5</v>
          </cell>
        </row>
        <row r="395">
          <cell r="N395" t="str">
            <v>Barranquilla</v>
          </cell>
          <cell r="O395">
            <v>3.8516442447660713</v>
          </cell>
          <cell r="P395">
            <v>7.3949665989454614</v>
          </cell>
          <cell r="Q395">
            <v>5.4147472442871027</v>
          </cell>
          <cell r="R395">
            <v>3.6673050564660823</v>
          </cell>
          <cell r="S395">
            <v>2.2151889903307271</v>
          </cell>
          <cell r="T395">
            <v>4.438015923898937</v>
          </cell>
          <cell r="U395">
            <v>3.929634346218966</v>
          </cell>
          <cell r="W395">
            <v>6</v>
          </cell>
        </row>
        <row r="396">
          <cell r="N396" t="str">
            <v>Bogotá</v>
          </cell>
          <cell r="O396">
            <v>2.131722767507215</v>
          </cell>
          <cell r="P396">
            <v>1.2142384015654988</v>
          </cell>
          <cell r="Q396">
            <v>4.2356228000746565</v>
          </cell>
          <cell r="R396">
            <v>7.5084019507417752</v>
          </cell>
          <cell r="S396">
            <v>9.600980867976789</v>
          </cell>
          <cell r="T396">
            <v>6.7116730570918648</v>
          </cell>
          <cell r="U396">
            <v>9.6262146207428003</v>
          </cell>
          <cell r="W396">
            <v>7</v>
          </cell>
        </row>
        <row r="397">
          <cell r="N397" t="str">
            <v>Pasto</v>
          </cell>
          <cell r="O397">
            <v>1.5080296858907249</v>
          </cell>
          <cell r="P397">
            <v>2.6825726364252445</v>
          </cell>
          <cell r="Q397">
            <v>6.3695952377480953</v>
          </cell>
          <cell r="R397">
            <v>5.8193107285572161</v>
          </cell>
          <cell r="S397">
            <v>6.0818139821686952</v>
          </cell>
          <cell r="T397">
            <v>7.3943222910345403</v>
          </cell>
          <cell r="U397">
            <v>7.7600820034337135</v>
          </cell>
          <cell r="W397">
            <v>8</v>
          </cell>
        </row>
        <row r="398">
          <cell r="N398" t="str">
            <v>Villavicencio</v>
          </cell>
          <cell r="O398">
            <v>2.5275029044536246</v>
          </cell>
          <cell r="P398">
            <v>1.8094199110861808</v>
          </cell>
          <cell r="Q398">
            <v>5.3871770091175391</v>
          </cell>
          <cell r="R398">
            <v>6.0382100296846541</v>
          </cell>
          <cell r="S398">
            <v>7.719282297988979</v>
          </cell>
          <cell r="T398">
            <v>9.7158297417121737</v>
          </cell>
          <cell r="U398">
            <v>7.2266916641519368</v>
          </cell>
          <cell r="W398">
            <v>9</v>
          </cell>
        </row>
        <row r="399">
          <cell r="N399" t="str">
            <v>Sincelejo</v>
          </cell>
          <cell r="Q399">
            <v>7.2431799765913389</v>
          </cell>
          <cell r="R399">
            <v>7.3904460609694258</v>
          </cell>
          <cell r="S399">
            <v>6.3337822699409667</v>
          </cell>
          <cell r="T399">
            <v>3.9018131610482989</v>
          </cell>
          <cell r="U399">
            <v>9.7521428331506286</v>
          </cell>
          <cell r="W399">
            <v>10</v>
          </cell>
        </row>
        <row r="400">
          <cell r="N400" t="str">
            <v>Valledupar</v>
          </cell>
          <cell r="Q400">
            <v>9.730644478916938</v>
          </cell>
          <cell r="R400">
            <v>6.7541900555350614</v>
          </cell>
          <cell r="S400">
            <v>8.3060970924169304</v>
          </cell>
          <cell r="T400">
            <v>8.5660822826141576</v>
          </cell>
          <cell r="U400">
            <v>12.891840383838668</v>
          </cell>
          <cell r="W400">
            <v>11</v>
          </cell>
        </row>
        <row r="401">
          <cell r="N401" t="str">
            <v>Bucaramanga</v>
          </cell>
          <cell r="O401">
            <v>2.2498452928673283</v>
          </cell>
          <cell r="P401">
            <v>2.3342358259102824</v>
          </cell>
          <cell r="Q401">
            <v>2.2614984706726342</v>
          </cell>
          <cell r="R401">
            <v>3.4414443450222718</v>
          </cell>
          <cell r="S401">
            <v>5.6085283364681224</v>
          </cell>
          <cell r="T401">
            <v>6.0825974532858469</v>
          </cell>
          <cell r="U401">
            <v>8.982189879313605</v>
          </cell>
          <cell r="W401">
            <v>12</v>
          </cell>
        </row>
        <row r="402">
          <cell r="N402" t="str">
            <v>Medellín</v>
          </cell>
          <cell r="O402">
            <v>1.9491570889398668</v>
          </cell>
          <cell r="P402">
            <v>2.0329254589603107</v>
          </cell>
          <cell r="Q402">
            <v>3.795897622897336</v>
          </cell>
          <cell r="R402">
            <v>4.6063882456745944</v>
          </cell>
          <cell r="S402">
            <v>4.8031667317407116</v>
          </cell>
          <cell r="T402">
            <v>6.8492942145868234</v>
          </cell>
          <cell r="U402">
            <v>8.0378547718571092</v>
          </cell>
          <cell r="W402">
            <v>13</v>
          </cell>
        </row>
        <row r="403">
          <cell r="N403" t="str">
            <v>Tunja</v>
          </cell>
          <cell r="Q403">
            <v>6.4444433419821507</v>
          </cell>
          <cell r="R403">
            <v>6.3845643456771128</v>
          </cell>
          <cell r="S403">
            <v>7.76223269956472</v>
          </cell>
          <cell r="T403">
            <v>3.4926715671024913</v>
          </cell>
          <cell r="U403">
            <v>9.3630491437852434</v>
          </cell>
          <cell r="W403">
            <v>14</v>
          </cell>
        </row>
        <row r="404">
          <cell r="N404" t="str">
            <v>Cali</v>
          </cell>
          <cell r="O404">
            <v>1.3555376835135107</v>
          </cell>
          <cell r="P404">
            <v>1.2905469732941244</v>
          </cell>
          <cell r="Q404">
            <v>6.3380761093608848</v>
          </cell>
          <cell r="R404">
            <v>6.6364413132069116</v>
          </cell>
          <cell r="S404">
            <v>6.0229356063245092</v>
          </cell>
          <cell r="T404">
            <v>10.487203061332538</v>
          </cell>
          <cell r="U404">
            <v>8.0845101673790296</v>
          </cell>
          <cell r="W404">
            <v>15</v>
          </cell>
        </row>
        <row r="405">
          <cell r="N405" t="str">
            <v>Colombia</v>
          </cell>
          <cell r="O405">
            <v>1.7629240197706366</v>
          </cell>
          <cell r="P405">
            <v>1.6941324305194017</v>
          </cell>
          <cell r="Q405">
            <v>4.5441605474752302</v>
          </cell>
          <cell r="R405">
            <v>5.3532127234998281</v>
          </cell>
          <cell r="S405">
            <v>5.4908043874650891</v>
          </cell>
          <cell r="T405">
            <v>5.8116366078978299</v>
          </cell>
          <cell r="U405">
            <v>7.1387169006491922</v>
          </cell>
          <cell r="W405" t="str">
            <v/>
          </cell>
        </row>
        <row r="406">
          <cell r="N406" t="str">
            <v>Riohacha</v>
          </cell>
          <cell r="Q406">
            <v>12.102341570627518</v>
          </cell>
          <cell r="R406">
            <v>10.989896314444794</v>
          </cell>
          <cell r="S406">
            <v>11.805942211121893</v>
          </cell>
          <cell r="T406">
            <v>10.462686231770071</v>
          </cell>
          <cell r="U406">
            <v>9.4387391541266705</v>
          </cell>
          <cell r="W406">
            <v>16</v>
          </cell>
        </row>
        <row r="407">
          <cell r="N407" t="str">
            <v>Cúcuta</v>
          </cell>
          <cell r="O407">
            <v>0.88108389030565992</v>
          </cell>
          <cell r="P407">
            <v>1.9810094681901302</v>
          </cell>
          <cell r="Q407">
            <v>3.062625911631236</v>
          </cell>
          <cell r="R407">
            <v>5.7605265333544935</v>
          </cell>
          <cell r="S407">
            <v>4.9605725530396994</v>
          </cell>
          <cell r="T407">
            <v>5.0646434902017834</v>
          </cell>
          <cell r="U407">
            <v>8.591131486689525</v>
          </cell>
          <cell r="W407">
            <v>17</v>
          </cell>
        </row>
        <row r="408">
          <cell r="N408" t="str">
            <v>Pereira</v>
          </cell>
          <cell r="O408">
            <v>2.0151127534584043</v>
          </cell>
          <cell r="P408">
            <v>1.5036798351545482</v>
          </cell>
          <cell r="Q408">
            <v>2.8303791981597919</v>
          </cell>
          <cell r="R408">
            <v>3.6452030816284724</v>
          </cell>
          <cell r="S408">
            <v>3.5982668459584635</v>
          </cell>
          <cell r="T408">
            <v>2.397625046519487</v>
          </cell>
          <cell r="U408">
            <v>4.5519084959190623</v>
          </cell>
          <cell r="W408">
            <v>18</v>
          </cell>
        </row>
        <row r="409">
          <cell r="N409" t="str">
            <v>Santa Marta</v>
          </cell>
          <cell r="Q409">
            <v>6.9521301869684402</v>
          </cell>
          <cell r="R409">
            <v>8.1432009438901076</v>
          </cell>
          <cell r="S409">
            <v>6.058955017887846</v>
          </cell>
          <cell r="T409">
            <v>7.1013981820362506</v>
          </cell>
          <cell r="U409">
            <v>2.9607788188563839</v>
          </cell>
          <cell r="W409">
            <v>19</v>
          </cell>
        </row>
        <row r="410">
          <cell r="N410" t="str">
            <v>Quibdó</v>
          </cell>
          <cell r="Q410">
            <v>2.7503121519927114</v>
          </cell>
          <cell r="R410">
            <v>3.2526437623037592</v>
          </cell>
          <cell r="S410">
            <v>2.8865008266369339</v>
          </cell>
          <cell r="T410">
            <v>4.4207278306645081</v>
          </cell>
          <cell r="U410">
            <v>3.9193234423306555</v>
          </cell>
          <cell r="W410">
            <v>20</v>
          </cell>
        </row>
        <row r="411">
          <cell r="N411" t="str">
            <v>Montería</v>
          </cell>
          <cell r="O411">
            <v>1.4821453512733365</v>
          </cell>
          <cell r="P411">
            <v>1.7021081260973847</v>
          </cell>
          <cell r="Q411">
            <v>6.7055036892034332</v>
          </cell>
          <cell r="R411">
            <v>5.5010630463839103</v>
          </cell>
          <cell r="S411">
            <v>6.3874057286264856</v>
          </cell>
          <cell r="T411">
            <v>3.2256574521282464</v>
          </cell>
          <cell r="U411">
            <v>5.8380671295845046</v>
          </cell>
          <cell r="W411">
            <v>21</v>
          </cell>
        </row>
        <row r="412">
          <cell r="N412" t="str">
            <v>Florencia</v>
          </cell>
          <cell r="Q412">
            <v>3.9111122424304132</v>
          </cell>
          <cell r="R412">
            <v>4.6811544237522877</v>
          </cell>
          <cell r="S412">
            <v>3.3811008292568716</v>
          </cell>
          <cell r="T412">
            <v>2.2979445825501732</v>
          </cell>
          <cell r="U412">
            <v>1.0536776013012752</v>
          </cell>
          <cell r="W412">
            <v>22</v>
          </cell>
        </row>
        <row r="413">
          <cell r="N413" t="str">
            <v>Cartagena</v>
          </cell>
          <cell r="O413">
            <v>1.4044440847542499</v>
          </cell>
          <cell r="P413">
            <v>1.7173612509716829</v>
          </cell>
          <cell r="Q413">
            <v>6.3849573700302571</v>
          </cell>
          <cell r="R413">
            <v>6.8908678452262073</v>
          </cell>
          <cell r="S413">
            <v>3.1935832303623677</v>
          </cell>
          <cell r="T413">
            <v>3.4718165982064142</v>
          </cell>
          <cell r="U413">
            <v>4.5940876003933244</v>
          </cell>
          <cell r="W413">
            <v>23</v>
          </cell>
        </row>
        <row r="414">
          <cell r="N414" t="str">
            <v>San Andrés</v>
          </cell>
          <cell r="Q414">
            <v>3.9379974863845826</v>
          </cell>
          <cell r="R414">
            <v>3.1209701758718138</v>
          </cell>
          <cell r="S414">
            <v>1.9978722522348262</v>
          </cell>
          <cell r="T414">
            <v>2.4498828767034646</v>
          </cell>
          <cell r="U414">
            <v>2.9271819137749739</v>
          </cell>
          <cell r="W414">
            <v>24</v>
          </cell>
        </row>
        <row r="422">
          <cell r="N422" t="str">
            <v>Ibagué</v>
          </cell>
          <cell r="O422">
            <v>20.17115360448194</v>
          </cell>
          <cell r="P422">
            <v>21.121804349579286</v>
          </cell>
          <cell r="Q422">
            <v>17.750708284652223</v>
          </cell>
          <cell r="R422">
            <v>16.335431353793954</v>
          </cell>
          <cell r="S422">
            <v>14.815295124899276</v>
          </cell>
          <cell r="T422">
            <v>14.133082263033646</v>
          </cell>
          <cell r="U422">
            <v>12.795488476545348</v>
          </cell>
          <cell r="V422">
            <v>16.085862148162565</v>
          </cell>
          <cell r="W422">
            <v>1</v>
          </cell>
        </row>
        <row r="423">
          <cell r="N423" t="str">
            <v>Montería</v>
          </cell>
          <cell r="O423">
            <v>17.388146561757996</v>
          </cell>
          <cell r="P423">
            <v>16.377970828216988</v>
          </cell>
          <cell r="Q423">
            <v>12.840921924408974</v>
          </cell>
          <cell r="R423">
            <v>13.818448760240912</v>
          </cell>
          <cell r="S423">
            <v>11.601514317298129</v>
          </cell>
          <cell r="T423">
            <v>11.484601713040595</v>
          </cell>
          <cell r="U423">
            <v>17.709336462772285</v>
          </cell>
          <cell r="V423">
            <v>14.779825079552603</v>
          </cell>
          <cell r="W423">
            <v>2</v>
          </cell>
        </row>
        <row r="424">
          <cell r="N424" t="str">
            <v>Pasto</v>
          </cell>
          <cell r="O424">
            <v>11.753349411071598</v>
          </cell>
          <cell r="P424">
            <v>16.528726482579092</v>
          </cell>
          <cell r="Q424">
            <v>10.023765436598774</v>
          </cell>
          <cell r="R424">
            <v>10.875246589893607</v>
          </cell>
          <cell r="S424">
            <v>12.168512138189557</v>
          </cell>
          <cell r="T424">
            <v>15.635993334567672</v>
          </cell>
          <cell r="U424">
            <v>15.646211687662543</v>
          </cell>
          <cell r="V424">
            <v>14.335423001810252</v>
          </cell>
          <cell r="W424">
            <v>3</v>
          </cell>
        </row>
        <row r="425">
          <cell r="N425" t="str">
            <v>Popayán</v>
          </cell>
          <cell r="Q425">
            <v>13.978311838682671</v>
          </cell>
          <cell r="R425">
            <v>14.902649075575258</v>
          </cell>
          <cell r="S425">
            <v>16.70110607740132</v>
          </cell>
          <cell r="T425">
            <v>15.753563753527381</v>
          </cell>
          <cell r="U425">
            <v>16.52342324480114</v>
          </cell>
          <cell r="V425">
            <v>13.666917532056877</v>
          </cell>
          <cell r="W425">
            <v>4</v>
          </cell>
        </row>
        <row r="426">
          <cell r="N426" t="str">
            <v>Armenia</v>
          </cell>
          <cell r="Q426">
            <v>8.054881342876568</v>
          </cell>
          <cell r="R426">
            <v>7.9905542708228614</v>
          </cell>
          <cell r="S426">
            <v>6.257476741144111</v>
          </cell>
          <cell r="T426">
            <v>9.3017811064258282</v>
          </cell>
          <cell r="U426">
            <v>8.8628132417778929</v>
          </cell>
          <cell r="V426">
            <v>12.659023271242425</v>
          </cell>
          <cell r="W426">
            <v>5</v>
          </cell>
        </row>
        <row r="427">
          <cell r="N427" t="str">
            <v>Manizales</v>
          </cell>
          <cell r="O427">
            <v>10.395294168625627</v>
          </cell>
          <cell r="P427">
            <v>13.988159851131565</v>
          </cell>
          <cell r="Q427">
            <v>11.143896921412415</v>
          </cell>
          <cell r="R427">
            <v>8.9057010921999389</v>
          </cell>
          <cell r="S427">
            <v>7.7554648806532995</v>
          </cell>
          <cell r="T427">
            <v>9.4281759058107593</v>
          </cell>
          <cell r="U427">
            <v>10.741628404155646</v>
          </cell>
          <cell r="V427">
            <v>12.026477243606383</v>
          </cell>
          <cell r="W427">
            <v>6</v>
          </cell>
        </row>
        <row r="428">
          <cell r="N428" t="str">
            <v>Sincelejo</v>
          </cell>
          <cell r="Q428">
            <v>10.047371373562063</v>
          </cell>
          <cell r="R428">
            <v>9.9532157401767414</v>
          </cell>
          <cell r="S428">
            <v>9.4692058856847972</v>
          </cell>
          <cell r="T428">
            <v>7.3353566404418276</v>
          </cell>
          <cell r="U428">
            <v>12.351940687721957</v>
          </cell>
          <cell r="V428">
            <v>12.003631183812624</v>
          </cell>
          <cell r="W428">
            <v>7</v>
          </cell>
        </row>
        <row r="429">
          <cell r="N429" t="str">
            <v>Neiva</v>
          </cell>
          <cell r="Q429">
            <v>9.7799517101009723</v>
          </cell>
          <cell r="R429">
            <v>11.596784389106778</v>
          </cell>
          <cell r="S429">
            <v>11.456169056028811</v>
          </cell>
          <cell r="T429">
            <v>13.624914678000769</v>
          </cell>
          <cell r="U429">
            <v>13.05523819867539</v>
          </cell>
          <cell r="V429">
            <v>11.647329162947917</v>
          </cell>
          <cell r="W429">
            <v>8</v>
          </cell>
        </row>
        <row r="430">
          <cell r="N430" t="str">
            <v>Santa Marta</v>
          </cell>
          <cell r="Q430">
            <v>9.4897220268366436</v>
          </cell>
          <cell r="R430">
            <v>11.36848438440081</v>
          </cell>
          <cell r="S430">
            <v>14.673806169006308</v>
          </cell>
          <cell r="T430">
            <v>13.777381216312969</v>
          </cell>
          <cell r="U430">
            <v>8.7526609586239434</v>
          </cell>
          <cell r="V430">
            <v>11.391930171164628</v>
          </cell>
          <cell r="W430">
            <v>9</v>
          </cell>
        </row>
        <row r="431">
          <cell r="N431" t="str">
            <v>Pereira</v>
          </cell>
          <cell r="O431">
            <v>13.739814288421451</v>
          </cell>
          <cell r="P431">
            <v>12.167352553674196</v>
          </cell>
          <cell r="Q431">
            <v>7.8309825855024506</v>
          </cell>
          <cell r="R431">
            <v>6.604189677725798</v>
          </cell>
          <cell r="S431">
            <v>9.2788286269236515</v>
          </cell>
          <cell r="T431">
            <v>8.4386349150671798</v>
          </cell>
          <cell r="U431">
            <v>10.584507509916419</v>
          </cell>
          <cell r="V431">
            <v>11.220144664792826</v>
          </cell>
          <cell r="W431">
            <v>10</v>
          </cell>
        </row>
        <row r="432">
          <cell r="N432" t="str">
            <v>Villavicencio</v>
          </cell>
          <cell r="O432">
            <v>13.859028163051482</v>
          </cell>
          <cell r="P432">
            <v>9.08552810110168</v>
          </cell>
          <cell r="Q432">
            <v>9.875898081346131</v>
          </cell>
          <cell r="R432">
            <v>8.3226377755151812</v>
          </cell>
          <cell r="S432">
            <v>11.681362403154978</v>
          </cell>
          <cell r="T432">
            <v>11.955343047916642</v>
          </cell>
          <cell r="U432">
            <v>11.429126350730986</v>
          </cell>
          <cell r="V432">
            <v>10.883727286421314</v>
          </cell>
          <cell r="W432">
            <v>11</v>
          </cell>
        </row>
        <row r="433">
          <cell r="N433" t="str">
            <v>Bucaramanga</v>
          </cell>
          <cell r="O433">
            <v>12.832351279360724</v>
          </cell>
          <cell r="P433">
            <v>13.790514174575621</v>
          </cell>
          <cell r="Q433">
            <v>7.0273267837900288</v>
          </cell>
          <cell r="R433">
            <v>5.0154716922454945</v>
          </cell>
          <cell r="S433">
            <v>5.7463095463153131</v>
          </cell>
          <cell r="T433">
            <v>9.1291408498804696</v>
          </cell>
          <cell r="U433">
            <v>11.974908113243222</v>
          </cell>
          <cell r="V433">
            <v>10.881779801404479</v>
          </cell>
          <cell r="W433">
            <v>12</v>
          </cell>
        </row>
        <row r="434">
          <cell r="N434" t="str">
            <v>Bogotá</v>
          </cell>
          <cell r="O434">
            <v>8.834039486229706</v>
          </cell>
          <cell r="P434">
            <v>8.313134475452971</v>
          </cell>
          <cell r="Q434">
            <v>5.9753764366298388</v>
          </cell>
          <cell r="R434">
            <v>8.3746207248678139</v>
          </cell>
          <cell r="S434">
            <v>11.327942099014784</v>
          </cell>
          <cell r="T434">
            <v>8.2142704904445019</v>
          </cell>
          <cell r="U434">
            <v>12.152009199753731</v>
          </cell>
          <cell r="V434">
            <v>10.586855610306374</v>
          </cell>
          <cell r="W434">
            <v>13</v>
          </cell>
        </row>
        <row r="435">
          <cell r="N435" t="str">
            <v>Medellín</v>
          </cell>
          <cell r="O435">
            <v>9.202632832583209</v>
          </cell>
          <cell r="P435">
            <v>10.281102133269632</v>
          </cell>
          <cell r="Q435">
            <v>8.8105448353410214</v>
          </cell>
          <cell r="R435">
            <v>7.6390540009918517</v>
          </cell>
          <cell r="S435">
            <v>8.5385506532216873</v>
          </cell>
          <cell r="T435">
            <v>10.343149761552214</v>
          </cell>
          <cell r="U435">
            <v>10.350421364759329</v>
          </cell>
          <cell r="V435">
            <v>10.319954276644504</v>
          </cell>
          <cell r="W435">
            <v>14</v>
          </cell>
        </row>
        <row r="436">
          <cell r="N436" t="str">
            <v>Barranquilla</v>
          </cell>
          <cell r="O436">
            <v>17.428119306710073</v>
          </cell>
          <cell r="P436">
            <v>18.311651597785804</v>
          </cell>
          <cell r="Q436">
            <v>11.150727334211719</v>
          </cell>
          <cell r="R436">
            <v>7.1863299257435553</v>
          </cell>
          <cell r="S436">
            <v>4.8248694252852173</v>
          </cell>
          <cell r="T436">
            <v>6.3951602705598649</v>
          </cell>
          <cell r="U436">
            <v>8.5091218822346129</v>
          </cell>
          <cell r="V436">
            <v>10.138786759335847</v>
          </cell>
          <cell r="W436">
            <v>15</v>
          </cell>
        </row>
        <row r="437">
          <cell r="N437" t="str">
            <v>Colombia</v>
          </cell>
          <cell r="O437">
            <v>11.298311835106185</v>
          </cell>
          <cell r="P437">
            <v>11.326730411109837</v>
          </cell>
          <cell r="Q437">
            <v>8.6186198922879456</v>
          </cell>
          <cell r="R437">
            <v>7.9676385968163705</v>
          </cell>
          <cell r="S437">
            <v>8.1038958776680605</v>
          </cell>
          <cell r="T437">
            <v>9.395440251333671</v>
          </cell>
          <cell r="U437">
            <v>10.832433795728647</v>
          </cell>
          <cell r="V437">
            <v>9.8344718972657681</v>
          </cell>
          <cell r="W437" t="str">
            <v/>
          </cell>
        </row>
        <row r="438">
          <cell r="N438" t="str">
            <v>Cali</v>
          </cell>
          <cell r="O438">
            <v>14.321987715219764</v>
          </cell>
          <cell r="P438">
            <v>11.558382444403449</v>
          </cell>
          <cell r="Q438">
            <v>11.318523701448999</v>
          </cell>
          <cell r="R438">
            <v>11.117640924414147</v>
          </cell>
          <cell r="S438">
            <v>8.4494678151058107</v>
          </cell>
          <cell r="T438">
            <v>14.345715385372463</v>
          </cell>
          <cell r="U438">
            <v>12.05044620960704</v>
          </cell>
          <cell r="V438">
            <v>9.6270714367023409</v>
          </cell>
          <cell r="W438">
            <v>16</v>
          </cell>
        </row>
        <row r="439">
          <cell r="N439" t="str">
            <v>Cúcuta</v>
          </cell>
          <cell r="O439">
            <v>15.948947896397106</v>
          </cell>
          <cell r="P439">
            <v>12.53243886081802</v>
          </cell>
          <cell r="Q439">
            <v>7.7909049917885973</v>
          </cell>
          <cell r="R439">
            <v>9.0215210815752283</v>
          </cell>
          <cell r="S439">
            <v>7.7972833290540926</v>
          </cell>
          <cell r="T439">
            <v>8.4012909239668776</v>
          </cell>
          <cell r="U439">
            <v>9.5027464921860911</v>
          </cell>
          <cell r="V439">
            <v>8.8905518231489733</v>
          </cell>
          <cell r="W439">
            <v>17</v>
          </cell>
        </row>
        <row r="440">
          <cell r="N440" t="str">
            <v>Tunja</v>
          </cell>
          <cell r="Q440">
            <v>8.1867747520700096</v>
          </cell>
          <cell r="R440">
            <v>8.4678776456107627</v>
          </cell>
          <cell r="S440">
            <v>8.4377799697745779</v>
          </cell>
          <cell r="T440">
            <v>3.6962144577670726</v>
          </cell>
          <cell r="U440">
            <v>12.666923551810003</v>
          </cell>
          <cell r="V440">
            <v>8.6563243864401205</v>
          </cell>
          <cell r="W440">
            <v>18</v>
          </cell>
        </row>
        <row r="441">
          <cell r="N441" t="str">
            <v>Valledupar</v>
          </cell>
          <cell r="Q441">
            <v>12.123947128882962</v>
          </cell>
          <cell r="R441">
            <v>8.7482676450940708</v>
          </cell>
          <cell r="S441">
            <v>9.6600917133633057</v>
          </cell>
          <cell r="T441">
            <v>9.4196346343832165</v>
          </cell>
          <cell r="U441">
            <v>13.197904637035803</v>
          </cell>
          <cell r="V441">
            <v>8.3682543141379675</v>
          </cell>
          <cell r="W441">
            <v>19</v>
          </cell>
        </row>
        <row r="442">
          <cell r="N442" t="str">
            <v>Florencia</v>
          </cell>
          <cell r="Q442">
            <v>7.8934976008960058</v>
          </cell>
          <cell r="R442">
            <v>7.5561113286157555</v>
          </cell>
          <cell r="S442">
            <v>3.887526645883904</v>
          </cell>
          <cell r="T442">
            <v>4.0283756745285881</v>
          </cell>
          <cell r="U442">
            <v>6.2693262125897267</v>
          </cell>
          <cell r="V442">
            <v>8.0379524165530594</v>
          </cell>
          <cell r="W442">
            <v>20</v>
          </cell>
        </row>
        <row r="443">
          <cell r="N443" t="str">
            <v>Cartagena</v>
          </cell>
          <cell r="O443">
            <v>6.4898002539187951</v>
          </cell>
          <cell r="P443">
            <v>8.4804565292078991</v>
          </cell>
          <cell r="Q443">
            <v>9.9546764025851768</v>
          </cell>
          <cell r="R443">
            <v>8.6629693159321253</v>
          </cell>
          <cell r="S443">
            <v>8.2337114608324686</v>
          </cell>
          <cell r="T443">
            <v>16.60250758080819</v>
          </cell>
          <cell r="U443">
            <v>11.915045964798814</v>
          </cell>
          <cell r="V443">
            <v>7.3572854225240043</v>
          </cell>
          <cell r="W443">
            <v>21</v>
          </cell>
        </row>
        <row r="444">
          <cell r="N444" t="str">
            <v>Riohacha</v>
          </cell>
          <cell r="Q444">
            <v>13.662825100735439</v>
          </cell>
          <cell r="R444">
            <v>11.71332240744726</v>
          </cell>
          <cell r="S444">
            <v>12.951856742124161</v>
          </cell>
          <cell r="T444">
            <v>15.078312846902314</v>
          </cell>
          <cell r="U444">
            <v>15.482248396696985</v>
          </cell>
          <cell r="V444">
            <v>7.0092728079838214</v>
          </cell>
          <cell r="W444">
            <v>22</v>
          </cell>
        </row>
        <row r="445">
          <cell r="N445" t="str">
            <v>Quibdó</v>
          </cell>
          <cell r="Q445">
            <v>6.6319643640535899</v>
          </cell>
          <cell r="R445">
            <v>4.0658047028796984</v>
          </cell>
          <cell r="S445">
            <v>3.046060978891922</v>
          </cell>
          <cell r="T445">
            <v>4.9361262047860848</v>
          </cell>
          <cell r="U445">
            <v>4.4983887589354357</v>
          </cell>
          <cell r="V445">
            <v>5.0313213153420842</v>
          </cell>
          <cell r="W445">
            <v>23</v>
          </cell>
        </row>
        <row r="446">
          <cell r="N446" t="str">
            <v>San Andrés</v>
          </cell>
          <cell r="Q446">
            <v>7.052087697248985</v>
          </cell>
          <cell r="R446">
            <v>5.0443109172222664</v>
          </cell>
          <cell r="S446">
            <v>2.4248034596626002</v>
          </cell>
          <cell r="T446">
            <v>4.371740283943109</v>
          </cell>
          <cell r="U446">
            <v>3.2386961093585702</v>
          </cell>
          <cell r="V446">
            <v>2.0212215647434362</v>
          </cell>
          <cell r="W446">
            <v>24</v>
          </cell>
        </row>
        <row r="487">
          <cell r="N487" t="str">
            <v>Manizales</v>
          </cell>
          <cell r="O487">
            <v>53.88702568795258</v>
          </cell>
          <cell r="P487">
            <v>53.355383713658824</v>
          </cell>
          <cell r="Q487">
            <v>56.031393884971251</v>
          </cell>
          <cell r="R487">
            <v>56.668346699161475</v>
          </cell>
          <cell r="S487">
            <v>59.918332863981973</v>
          </cell>
          <cell r="T487">
            <v>55.851567993966512</v>
          </cell>
          <cell r="U487">
            <v>55.827009992951034</v>
          </cell>
          <cell r="V487">
            <v>58.32950110026264</v>
          </cell>
          <cell r="W487">
            <v>1</v>
          </cell>
        </row>
        <row r="488">
          <cell r="N488" t="str">
            <v>Medellín</v>
          </cell>
          <cell r="O488">
            <v>57.113104550861635</v>
          </cell>
          <cell r="P488">
            <v>59.154222528458334</v>
          </cell>
          <cell r="Q488">
            <v>61.569114489638984</v>
          </cell>
          <cell r="R488">
            <v>60.46938917496454</v>
          </cell>
          <cell r="S488">
            <v>54.814375113930666</v>
          </cell>
          <cell r="T488">
            <v>57.650279331137988</v>
          </cell>
          <cell r="U488">
            <v>54.43141974453571</v>
          </cell>
          <cell r="V488">
            <v>56.962810817012972</v>
          </cell>
          <cell r="W488">
            <v>2</v>
          </cell>
        </row>
        <row r="489">
          <cell r="N489" t="str">
            <v>Bogotá</v>
          </cell>
          <cell r="O489">
            <v>58.614640871774803</v>
          </cell>
          <cell r="P489">
            <v>59.844247431831334</v>
          </cell>
          <cell r="Q489">
            <v>60.161497611741794</v>
          </cell>
          <cell r="R489">
            <v>62.212426551135913</v>
          </cell>
          <cell r="S489">
            <v>56.244943588838382</v>
          </cell>
          <cell r="T489">
            <v>56.107527347322126</v>
          </cell>
          <cell r="U489">
            <v>55.276596880974253</v>
          </cell>
          <cell r="V489">
            <v>54.184599460843053</v>
          </cell>
          <cell r="W489">
            <v>3</v>
          </cell>
        </row>
        <row r="490">
          <cell r="N490" t="str">
            <v>Pereira</v>
          </cell>
          <cell r="O490">
            <v>53.864977975768362</v>
          </cell>
          <cell r="P490">
            <v>56.230323160722492</v>
          </cell>
          <cell r="Q490">
            <v>56.01598222298194</v>
          </cell>
          <cell r="R490">
            <v>56.116729134834017</v>
          </cell>
          <cell r="S490">
            <v>56.490661142758498</v>
          </cell>
          <cell r="T490">
            <v>53.656854621189794</v>
          </cell>
          <cell r="U490">
            <v>53.102898813934772</v>
          </cell>
          <cell r="V490">
            <v>49.01227687496386</v>
          </cell>
          <cell r="W490">
            <v>4</v>
          </cell>
        </row>
        <row r="491">
          <cell r="N491" t="str">
            <v>Cali</v>
          </cell>
          <cell r="O491">
            <v>55.057040958731136</v>
          </cell>
          <cell r="P491">
            <v>52.673066309684216</v>
          </cell>
          <cell r="Q491">
            <v>54.14834483693614</v>
          </cell>
          <cell r="R491">
            <v>51.621969550423714</v>
          </cell>
          <cell r="S491">
            <v>46.395648647693321</v>
          </cell>
          <cell r="T491">
            <v>46.824493182639181</v>
          </cell>
          <cell r="U491">
            <v>48.012677081404377</v>
          </cell>
          <cell r="V491">
            <v>48.184828941829174</v>
          </cell>
          <cell r="W491">
            <v>5</v>
          </cell>
        </row>
        <row r="492">
          <cell r="N492" t="str">
            <v>Ibagué</v>
          </cell>
          <cell r="O492">
            <v>45.866518586312502</v>
          </cell>
          <cell r="P492">
            <v>48.3751678580633</v>
          </cell>
          <cell r="Q492">
            <v>46.855803798751019</v>
          </cell>
          <cell r="R492">
            <v>49.629399582738209</v>
          </cell>
          <cell r="S492">
            <v>49.207880828950188</v>
          </cell>
          <cell r="T492">
            <v>43.918012052674662</v>
          </cell>
          <cell r="U492">
            <v>46.075009237014783</v>
          </cell>
          <cell r="V492">
            <v>44.360001402967271</v>
          </cell>
          <cell r="W492">
            <v>6</v>
          </cell>
        </row>
        <row r="493">
          <cell r="N493" t="str">
            <v>Pasto</v>
          </cell>
          <cell r="O493">
            <v>43.815030390439894</v>
          </cell>
          <cell r="P493">
            <v>42.72252321489011</v>
          </cell>
          <cell r="Q493">
            <v>46.702778000237828</v>
          </cell>
          <cell r="R493">
            <v>44.449760172527043</v>
          </cell>
          <cell r="S493">
            <v>44.853122861704556</v>
          </cell>
          <cell r="T493">
            <v>42.556281771968045</v>
          </cell>
          <cell r="U493">
            <v>42.601077477815387</v>
          </cell>
          <cell r="V493">
            <v>43.072281130408577</v>
          </cell>
          <cell r="W493">
            <v>7</v>
          </cell>
        </row>
        <row r="494">
          <cell r="N494" t="str">
            <v>Villavicencio</v>
          </cell>
          <cell r="O494">
            <v>40.862853198587658</v>
          </cell>
          <cell r="P494">
            <v>39.696678888095988</v>
          </cell>
          <cell r="Q494">
            <v>43.006958028338687</v>
          </cell>
          <cell r="R494">
            <v>46.21369046670597</v>
          </cell>
          <cell r="S494">
            <v>43.380988780475398</v>
          </cell>
          <cell r="T494">
            <v>42.013128707903398</v>
          </cell>
          <cell r="U494">
            <v>41.237051586515669</v>
          </cell>
          <cell r="V494">
            <v>42.734864520108211</v>
          </cell>
          <cell r="W494">
            <v>8</v>
          </cell>
        </row>
        <row r="495">
          <cell r="N495" t="str">
            <v>Barranquilla</v>
          </cell>
          <cell r="O495">
            <v>38.236681683209525</v>
          </cell>
          <cell r="P495">
            <v>39.464520070597814</v>
          </cell>
          <cell r="Q495">
            <v>37.451379343932295</v>
          </cell>
          <cell r="R495">
            <v>42.673876415500963</v>
          </cell>
          <cell r="S495">
            <v>41.779856927789893</v>
          </cell>
          <cell r="T495">
            <v>43.028279958355284</v>
          </cell>
          <cell r="U495">
            <v>42.977163975663608</v>
          </cell>
          <cell r="V495">
            <v>40.655920545739832</v>
          </cell>
          <cell r="W495">
            <v>9</v>
          </cell>
        </row>
        <row r="496">
          <cell r="N496" t="str">
            <v>Bucaramanga</v>
          </cell>
          <cell r="O496">
            <v>49.74740207447104</v>
          </cell>
          <cell r="P496">
            <v>51.608415716404295</v>
          </cell>
          <cell r="Q496">
            <v>52.809008113812069</v>
          </cell>
          <cell r="R496">
            <v>53.883537896766533</v>
          </cell>
          <cell r="S496">
            <v>43.214145905084401</v>
          </cell>
          <cell r="T496">
            <v>41.778238511514132</v>
          </cell>
          <cell r="U496">
            <v>40.210191957020449</v>
          </cell>
          <cell r="V496">
            <v>39.285569322093899</v>
          </cell>
          <cell r="W496">
            <v>10</v>
          </cell>
        </row>
        <row r="497">
          <cell r="N497" t="str">
            <v>Colombia</v>
          </cell>
          <cell r="O497">
            <v>39.90134740548833</v>
          </cell>
          <cell r="P497">
            <v>42.067778534889179</v>
          </cell>
          <cell r="Q497">
            <v>43.00935529955526</v>
          </cell>
          <cell r="R497">
            <v>45.869552652438145</v>
          </cell>
          <cell r="S497">
            <v>41.320077396860306</v>
          </cell>
          <cell r="T497">
            <v>39.665833765145649</v>
          </cell>
          <cell r="U497">
            <v>38.839483681483351</v>
          </cell>
          <cell r="V497">
            <v>38.879693718080503</v>
          </cell>
          <cell r="W497" t="str">
            <v/>
          </cell>
        </row>
        <row r="498">
          <cell r="N498" t="str">
            <v>Cúcuta</v>
          </cell>
          <cell r="O498">
            <v>44.333327439574227</v>
          </cell>
          <cell r="P498">
            <v>47.212362880401585</v>
          </cell>
          <cell r="Q498">
            <v>46.548434944216119</v>
          </cell>
          <cell r="R498">
            <v>48.5911217195722</v>
          </cell>
          <cell r="S498">
            <v>29.83024038740599</v>
          </cell>
          <cell r="T498">
            <v>42.730820478520315</v>
          </cell>
          <cell r="U498">
            <v>43.379610239864327</v>
          </cell>
          <cell r="V498">
            <v>37.330298176778633</v>
          </cell>
          <cell r="W498">
            <v>11</v>
          </cell>
        </row>
        <row r="499">
          <cell r="N499" t="str">
            <v>Montería</v>
          </cell>
          <cell r="O499">
            <v>33.955979943755565</v>
          </cell>
          <cell r="P499">
            <v>35.983508430992558</v>
          </cell>
          <cell r="Q499">
            <v>38.969015792579597</v>
          </cell>
          <cell r="R499">
            <v>39.951229906011037</v>
          </cell>
          <cell r="S499">
            <v>36.659539662145853</v>
          </cell>
          <cell r="T499">
            <v>35.479836852367626</v>
          </cell>
          <cell r="U499">
            <v>34.876067315160043</v>
          </cell>
          <cell r="V499">
            <v>35.362394501000608</v>
          </cell>
          <cell r="W499">
            <v>12</v>
          </cell>
        </row>
        <row r="500">
          <cell r="N500" t="str">
            <v>Cartagena</v>
          </cell>
          <cell r="O500">
            <v>32.393281453808498</v>
          </cell>
          <cell r="P500">
            <v>37.103752248579099</v>
          </cell>
          <cell r="Q500">
            <v>36.925238513716188</v>
          </cell>
          <cell r="R500">
            <v>39.102080696994349</v>
          </cell>
          <cell r="S500">
            <v>36.666226474572511</v>
          </cell>
          <cell r="T500">
            <v>43.556317080968832</v>
          </cell>
          <cell r="U500">
            <v>38.644080532374034</v>
          </cell>
          <cell r="V500">
            <v>33.334492410939376</v>
          </cell>
          <cell r="W500">
            <v>13</v>
          </cell>
        </row>
        <row r="519">
          <cell r="N519" t="str">
            <v>Armenia</v>
          </cell>
          <cell r="U519">
            <v>100</v>
          </cell>
          <cell r="V519">
            <v>100</v>
          </cell>
          <cell r="W519">
            <v>1</v>
          </cell>
        </row>
        <row r="520">
          <cell r="N520" t="str">
            <v>Florencia</v>
          </cell>
          <cell r="U520">
            <v>99.999999999999986</v>
          </cell>
          <cell r="V520">
            <v>100</v>
          </cell>
          <cell r="W520">
            <v>2</v>
          </cell>
        </row>
        <row r="521">
          <cell r="N521" t="str">
            <v>Neiva</v>
          </cell>
          <cell r="U521">
            <v>100</v>
          </cell>
          <cell r="V521">
            <v>100</v>
          </cell>
          <cell r="W521">
            <v>3</v>
          </cell>
        </row>
        <row r="522">
          <cell r="N522" t="str">
            <v>Popayán</v>
          </cell>
          <cell r="U522">
            <v>100.00000000000001</v>
          </cell>
          <cell r="V522">
            <v>100</v>
          </cell>
          <cell r="W522">
            <v>4</v>
          </cell>
        </row>
        <row r="523">
          <cell r="N523" t="str">
            <v>Quibdó</v>
          </cell>
          <cell r="U523">
            <v>100</v>
          </cell>
          <cell r="V523">
            <v>100</v>
          </cell>
          <cell r="W523">
            <v>5</v>
          </cell>
        </row>
        <row r="524">
          <cell r="N524" t="str">
            <v>Sincelejo</v>
          </cell>
          <cell r="U524">
            <v>100</v>
          </cell>
          <cell r="V524">
            <v>100</v>
          </cell>
          <cell r="W524">
            <v>6</v>
          </cell>
        </row>
        <row r="525">
          <cell r="N525" t="str">
            <v>Tunja</v>
          </cell>
          <cell r="U525">
            <v>100</v>
          </cell>
          <cell r="V525">
            <v>100</v>
          </cell>
          <cell r="W525">
            <v>7</v>
          </cell>
        </row>
        <row r="526">
          <cell r="N526" t="str">
            <v>Valledupar</v>
          </cell>
          <cell r="U526">
            <v>100</v>
          </cell>
          <cell r="V526">
            <v>100</v>
          </cell>
          <cell r="W526">
            <v>8</v>
          </cell>
        </row>
        <row r="527">
          <cell r="N527" t="str">
            <v>Riohacha</v>
          </cell>
          <cell r="U527">
            <v>100</v>
          </cell>
          <cell r="V527">
            <v>100</v>
          </cell>
          <cell r="W527">
            <v>9</v>
          </cell>
        </row>
        <row r="528">
          <cell r="N528" t="str">
            <v>San Andrés</v>
          </cell>
          <cell r="U528">
            <v>100</v>
          </cell>
          <cell r="V528">
            <v>100</v>
          </cell>
          <cell r="W528">
            <v>10</v>
          </cell>
        </row>
        <row r="529">
          <cell r="N529" t="str">
            <v>Santa Marta</v>
          </cell>
          <cell r="U529">
            <v>100</v>
          </cell>
          <cell r="V529">
            <v>100</v>
          </cell>
          <cell r="W529">
            <v>11</v>
          </cell>
        </row>
        <row r="530">
          <cell r="N530" t="str">
            <v>Cartagena</v>
          </cell>
          <cell r="O530">
            <v>67.606718546191502</v>
          </cell>
          <cell r="P530">
            <v>62.896247751420908</v>
          </cell>
          <cell r="Q530">
            <v>63.074761486283812</v>
          </cell>
          <cell r="R530">
            <v>60.897919303005644</v>
          </cell>
          <cell r="S530">
            <v>63.333773525427489</v>
          </cell>
          <cell r="T530">
            <v>56.443682919031168</v>
          </cell>
          <cell r="U530">
            <v>61.355919467625966</v>
          </cell>
          <cell r="V530">
            <v>66.665507589060624</v>
          </cell>
          <cell r="W530">
            <v>12</v>
          </cell>
        </row>
        <row r="531">
          <cell r="N531" t="str">
            <v>Montería</v>
          </cell>
          <cell r="O531">
            <v>66.044020056244435</v>
          </cell>
          <cell r="P531">
            <v>64.016491569007442</v>
          </cell>
          <cell r="Q531">
            <v>61.03098420742041</v>
          </cell>
          <cell r="R531">
            <v>60.048770093988956</v>
          </cell>
          <cell r="S531">
            <v>63.340460337854147</v>
          </cell>
          <cell r="T531">
            <v>64.520163147632374</v>
          </cell>
          <cell r="U531">
            <v>65.123932684839957</v>
          </cell>
          <cell r="V531">
            <v>64.637605498999392</v>
          </cell>
          <cell r="W531">
            <v>13</v>
          </cell>
        </row>
        <row r="532">
          <cell r="N532" t="str">
            <v>Cúcuta</v>
          </cell>
          <cell r="O532">
            <v>55.666672560425766</v>
          </cell>
          <cell r="P532">
            <v>52.787637119598415</v>
          </cell>
          <cell r="Q532">
            <v>53.451565055783881</v>
          </cell>
          <cell r="R532">
            <v>51.4088782804278</v>
          </cell>
          <cell r="S532">
            <v>70.169759612594007</v>
          </cell>
          <cell r="T532">
            <v>57.269179521479685</v>
          </cell>
          <cell r="U532">
            <v>56.62038976013568</v>
          </cell>
          <cell r="V532">
            <v>62.669701823221367</v>
          </cell>
          <cell r="W532">
            <v>14</v>
          </cell>
        </row>
        <row r="533">
          <cell r="N533" t="str">
            <v>Colombia</v>
          </cell>
          <cell r="O533">
            <v>60.098652594511677</v>
          </cell>
          <cell r="P533">
            <v>57.932221465110828</v>
          </cell>
          <cell r="Q533">
            <v>56.990644700444733</v>
          </cell>
          <cell r="R533">
            <v>54.130447347561855</v>
          </cell>
          <cell r="S533">
            <v>58.679922603139694</v>
          </cell>
          <cell r="T533">
            <v>60.334166234854358</v>
          </cell>
          <cell r="U533">
            <v>61.160516318516649</v>
          </cell>
          <cell r="V533">
            <v>61.120306281919497</v>
          </cell>
          <cell r="W533" t="str">
            <v/>
          </cell>
        </row>
        <row r="534">
          <cell r="N534" t="str">
            <v>Bucaramanga</v>
          </cell>
          <cell r="O534">
            <v>50.25259792552896</v>
          </cell>
          <cell r="P534">
            <v>48.391584283595705</v>
          </cell>
          <cell r="Q534">
            <v>47.190991886187923</v>
          </cell>
          <cell r="R534">
            <v>46.116462103233467</v>
          </cell>
          <cell r="S534">
            <v>56.785854094915614</v>
          </cell>
          <cell r="T534">
            <v>58.221761488485861</v>
          </cell>
          <cell r="U534">
            <v>59.789808042979544</v>
          </cell>
          <cell r="V534">
            <v>60.714430677906101</v>
          </cell>
          <cell r="W534">
            <v>15</v>
          </cell>
        </row>
        <row r="535">
          <cell r="N535" t="str">
            <v>Barranquilla</v>
          </cell>
          <cell r="O535">
            <v>61.763318316790475</v>
          </cell>
          <cell r="P535">
            <v>60.535479929402186</v>
          </cell>
          <cell r="Q535">
            <v>62.548620656067705</v>
          </cell>
          <cell r="R535">
            <v>57.326123584499044</v>
          </cell>
          <cell r="S535">
            <v>58.220143072210107</v>
          </cell>
          <cell r="T535">
            <v>56.971720041644723</v>
          </cell>
          <cell r="U535">
            <v>57.022836024336399</v>
          </cell>
          <cell r="V535">
            <v>59.344079454260175</v>
          </cell>
          <cell r="W535">
            <v>16</v>
          </cell>
        </row>
        <row r="536">
          <cell r="N536" t="str">
            <v>Villavicencio</v>
          </cell>
          <cell r="O536">
            <v>59.137146801412335</v>
          </cell>
          <cell r="P536">
            <v>60.303321111904005</v>
          </cell>
          <cell r="Q536">
            <v>56.993041971661306</v>
          </cell>
          <cell r="R536">
            <v>53.786309533294038</v>
          </cell>
          <cell r="S536">
            <v>56.619011219524594</v>
          </cell>
          <cell r="T536">
            <v>57.986871292096602</v>
          </cell>
          <cell r="U536">
            <v>58.762948413484331</v>
          </cell>
          <cell r="V536">
            <v>57.265135479891796</v>
          </cell>
          <cell r="W536">
            <v>17</v>
          </cell>
        </row>
        <row r="537">
          <cell r="N537" t="str">
            <v>Pasto</v>
          </cell>
          <cell r="O537">
            <v>56.184969609560113</v>
          </cell>
          <cell r="P537">
            <v>57.27747678510989</v>
          </cell>
          <cell r="Q537">
            <v>53.297221999762179</v>
          </cell>
          <cell r="R537">
            <v>55.550239827472943</v>
          </cell>
          <cell r="S537">
            <v>55.146877138295437</v>
          </cell>
          <cell r="T537">
            <v>57.443718228031962</v>
          </cell>
          <cell r="U537">
            <v>57.398922522184613</v>
          </cell>
          <cell r="V537">
            <v>56.92771886959143</v>
          </cell>
          <cell r="W537">
            <v>18</v>
          </cell>
        </row>
        <row r="538">
          <cell r="N538" t="str">
            <v>Ibagué</v>
          </cell>
          <cell r="O538">
            <v>54.133481413687491</v>
          </cell>
          <cell r="P538">
            <v>51.6248321419367</v>
          </cell>
          <cell r="Q538">
            <v>53.144196201248981</v>
          </cell>
          <cell r="R538">
            <v>50.370600417261791</v>
          </cell>
          <cell r="S538">
            <v>50.792119171049819</v>
          </cell>
          <cell r="T538">
            <v>56.081987947325338</v>
          </cell>
          <cell r="U538">
            <v>53.924990762985217</v>
          </cell>
          <cell r="V538">
            <v>55.639998597032736</v>
          </cell>
          <cell r="W538">
            <v>19</v>
          </cell>
        </row>
        <row r="539">
          <cell r="N539" t="str">
            <v>Cali</v>
          </cell>
          <cell r="O539">
            <v>44.942959041268864</v>
          </cell>
          <cell r="P539">
            <v>47.326933690315784</v>
          </cell>
          <cell r="Q539">
            <v>45.85165516306386</v>
          </cell>
          <cell r="R539">
            <v>48.378030449576286</v>
          </cell>
          <cell r="S539">
            <v>53.604351352306679</v>
          </cell>
          <cell r="T539">
            <v>53.175506817360819</v>
          </cell>
          <cell r="U539">
            <v>51.987322918595616</v>
          </cell>
          <cell r="V539">
            <v>51.815171058170819</v>
          </cell>
          <cell r="W539">
            <v>20</v>
          </cell>
        </row>
        <row r="540">
          <cell r="N540" t="str">
            <v>Pereira</v>
          </cell>
          <cell r="O540">
            <v>46.135022024231645</v>
          </cell>
          <cell r="P540">
            <v>43.769676839277508</v>
          </cell>
          <cell r="Q540">
            <v>43.984017777018067</v>
          </cell>
          <cell r="R540">
            <v>43.883270865165976</v>
          </cell>
          <cell r="S540">
            <v>43.509338857241502</v>
          </cell>
          <cell r="T540">
            <v>46.343145378810206</v>
          </cell>
          <cell r="U540">
            <v>46.897101186065228</v>
          </cell>
          <cell r="V540">
            <v>50.987723125036133</v>
          </cell>
          <cell r="W540">
            <v>21</v>
          </cell>
        </row>
        <row r="541">
          <cell r="N541" t="str">
            <v>Bogotá</v>
          </cell>
          <cell r="O541">
            <v>41.385359128225197</v>
          </cell>
          <cell r="P541">
            <v>40.155752568168666</v>
          </cell>
          <cell r="Q541">
            <v>39.838502388258199</v>
          </cell>
          <cell r="R541">
            <v>37.787573448864087</v>
          </cell>
          <cell r="S541">
            <v>43.755056411161618</v>
          </cell>
          <cell r="T541">
            <v>43.892472652677881</v>
          </cell>
          <cell r="U541">
            <v>44.723403119025747</v>
          </cell>
          <cell r="V541">
            <v>45.815400539156947</v>
          </cell>
          <cell r="W541">
            <v>22</v>
          </cell>
        </row>
        <row r="542">
          <cell r="N542" t="str">
            <v>Medellín</v>
          </cell>
          <cell r="O542">
            <v>42.886895449138372</v>
          </cell>
          <cell r="P542">
            <v>40.845777471541666</v>
          </cell>
          <cell r="Q542">
            <v>38.430885510361009</v>
          </cell>
          <cell r="R542">
            <v>39.530610825035467</v>
          </cell>
          <cell r="S542">
            <v>45.185624886069334</v>
          </cell>
          <cell r="T542">
            <v>42.34972066886202</v>
          </cell>
          <cell r="U542">
            <v>45.56858025546429</v>
          </cell>
          <cell r="V542">
            <v>43.037189182987021</v>
          </cell>
          <cell r="W542">
            <v>23</v>
          </cell>
        </row>
        <row r="543">
          <cell r="N543" t="str">
            <v>Manizales</v>
          </cell>
          <cell r="O543">
            <v>46.11297431204742</v>
          </cell>
          <cell r="P543">
            <v>46.644616286341169</v>
          </cell>
          <cell r="Q543">
            <v>43.968606115028749</v>
          </cell>
          <cell r="R543">
            <v>43.331653300838525</v>
          </cell>
          <cell r="S543">
            <v>40.081667136018019</v>
          </cell>
          <cell r="T543">
            <v>44.148432006033495</v>
          </cell>
          <cell r="U543">
            <v>44.172990007048966</v>
          </cell>
          <cell r="V543">
            <v>41.67049889973736</v>
          </cell>
          <cell r="W543">
            <v>24</v>
          </cell>
        </row>
      </sheetData>
      <sheetData sheetId="4">
        <row r="5">
          <cell r="J5" t="str">
            <v>Colombia</v>
          </cell>
          <cell r="K5">
            <v>42751.892666666674</v>
          </cell>
          <cell r="L5">
            <v>43258.615666666672</v>
          </cell>
          <cell r="M5">
            <v>43768.383333333331</v>
          </cell>
          <cell r="N5">
            <v>44281.23066666667</v>
          </cell>
          <cell r="O5">
            <v>44799.668666666665</v>
          </cell>
        </row>
        <row r="6">
          <cell r="J6" t="str">
            <v>Bogotá</v>
          </cell>
          <cell r="K6">
            <v>7047.5943333333335</v>
          </cell>
          <cell r="L6">
            <v>7152.3026666666665</v>
          </cell>
          <cell r="M6">
            <v>7256.7306666666664</v>
          </cell>
          <cell r="N6">
            <v>7360.8063333333339</v>
          </cell>
          <cell r="O6">
            <v>7464.4283333333342</v>
          </cell>
        </row>
        <row r="7">
          <cell r="J7" t="str">
            <v>Medellín</v>
          </cell>
          <cell r="K7">
            <v>3226.766333333333</v>
          </cell>
          <cell r="L7">
            <v>3274.471</v>
          </cell>
          <cell r="M7">
            <v>3322.1633333333334</v>
          </cell>
          <cell r="N7">
            <v>3370.2489999999998</v>
          </cell>
          <cell r="O7">
            <v>3418.6906666666669</v>
          </cell>
        </row>
        <row r="8">
          <cell r="J8" t="str">
            <v>Cali</v>
          </cell>
          <cell r="K8">
            <v>2221.5403333333338</v>
          </cell>
          <cell r="L8">
            <v>2248.5390000000002</v>
          </cell>
          <cell r="M8">
            <v>2275.5859999999998</v>
          </cell>
          <cell r="N8">
            <v>2302.7260000000001</v>
          </cell>
          <cell r="O8">
            <v>2329.8706666666667</v>
          </cell>
        </row>
        <row r="9">
          <cell r="J9" t="str">
            <v>Barranquilla</v>
          </cell>
          <cell r="K9">
            <v>1651.8486666666668</v>
          </cell>
          <cell r="L9">
            <v>1674.6683333333333</v>
          </cell>
          <cell r="M9">
            <v>1697.4393333333335</v>
          </cell>
          <cell r="N9">
            <v>1720.1539999999998</v>
          </cell>
          <cell r="O9">
            <v>1742.8236666666669</v>
          </cell>
        </row>
        <row r="10">
          <cell r="J10" t="str">
            <v>Bucaramanga</v>
          </cell>
          <cell r="K10">
            <v>985.75633333333337</v>
          </cell>
          <cell r="L10">
            <v>995.79766666666671</v>
          </cell>
          <cell r="M10">
            <v>1005.5876666666667</v>
          </cell>
          <cell r="N10">
            <v>1015.2816666666666</v>
          </cell>
          <cell r="O10">
            <v>1025.2996666666668</v>
          </cell>
        </row>
        <row r="11">
          <cell r="J11" t="str">
            <v>Cartagena</v>
          </cell>
          <cell r="K11">
            <v>866.19233333333341</v>
          </cell>
          <cell r="L11">
            <v>877.78966666666656</v>
          </cell>
          <cell r="M11">
            <v>889.47400000000005</v>
          </cell>
          <cell r="N11">
            <v>901.11200000000008</v>
          </cell>
          <cell r="O11">
            <v>912.875</v>
          </cell>
        </row>
        <row r="12">
          <cell r="J12" t="str">
            <v>Cúcuta</v>
          </cell>
          <cell r="K12">
            <v>737.76133333333337</v>
          </cell>
          <cell r="L12">
            <v>746.66533333333336</v>
          </cell>
          <cell r="M12">
            <v>755.61366666666663</v>
          </cell>
          <cell r="N12">
            <v>764.68833333333339</v>
          </cell>
          <cell r="O12">
            <v>774.14</v>
          </cell>
        </row>
        <row r="13">
          <cell r="J13" t="str">
            <v>Pereira</v>
          </cell>
          <cell r="K13">
            <v>581.76566666666668</v>
          </cell>
          <cell r="L13">
            <v>586.38</v>
          </cell>
          <cell r="M13">
            <v>590.92966666666666</v>
          </cell>
          <cell r="N13">
            <v>595.54233333333332</v>
          </cell>
          <cell r="O13">
            <v>600.44033333333334</v>
          </cell>
        </row>
        <row r="14">
          <cell r="J14" t="str">
            <v>Ibagué</v>
          </cell>
          <cell r="K14">
            <v>480.69433333333336</v>
          </cell>
          <cell r="L14">
            <v>486.25966666666665</v>
          </cell>
          <cell r="M14">
            <v>491.75466666666671</v>
          </cell>
          <cell r="N14">
            <v>497.21633333333335</v>
          </cell>
          <cell r="O14">
            <v>502.68466666666671</v>
          </cell>
        </row>
        <row r="15">
          <cell r="J15" t="str">
            <v>Santa Marta</v>
          </cell>
          <cell r="K15">
            <v>402.39733333333334</v>
          </cell>
          <cell r="L15">
            <v>410.48600000000005</v>
          </cell>
          <cell r="M15">
            <v>418.52066666666661</v>
          </cell>
          <cell r="N15">
            <v>426.61433333333326</v>
          </cell>
          <cell r="O15">
            <v>434.66500000000002</v>
          </cell>
        </row>
        <row r="16">
          <cell r="J16" t="str">
            <v>Villavicencio</v>
          </cell>
          <cell r="K16">
            <v>378.13533333333334</v>
          </cell>
          <cell r="L16">
            <v>388.44033333333329</v>
          </cell>
          <cell r="M16">
            <v>398.86600000000004</v>
          </cell>
          <cell r="N16">
            <v>409.31099999999998</v>
          </cell>
          <cell r="O16">
            <v>419.76233333333334</v>
          </cell>
        </row>
        <row r="17">
          <cell r="J17" t="str">
            <v>Manizales</v>
          </cell>
          <cell r="K17">
            <v>395.589</v>
          </cell>
          <cell r="L17">
            <v>398.21899999999999</v>
          </cell>
          <cell r="M17">
            <v>400.76833333333326</v>
          </cell>
          <cell r="N17">
            <v>403.19733333333335</v>
          </cell>
          <cell r="O17">
            <v>405.56433333333331</v>
          </cell>
        </row>
        <row r="18">
          <cell r="J18" t="str">
            <v>Valledupar</v>
          </cell>
          <cell r="K18">
            <v>320.26666666666665</v>
          </cell>
          <cell r="L18">
            <v>330.12466666666666</v>
          </cell>
          <cell r="M18">
            <v>339.80900000000003</v>
          </cell>
          <cell r="N18">
            <v>346.49633333333333</v>
          </cell>
          <cell r="O18">
            <v>351.28733333333338</v>
          </cell>
        </row>
        <row r="19">
          <cell r="J19" t="str">
            <v>Pasto</v>
          </cell>
          <cell r="K19">
            <v>323.43733333333336</v>
          </cell>
          <cell r="L19">
            <v>328.57933333333335</v>
          </cell>
          <cell r="M19">
            <v>333.78133333333335</v>
          </cell>
          <cell r="N19">
            <v>339.14566666666661</v>
          </cell>
          <cell r="O19">
            <v>344.71100000000001</v>
          </cell>
        </row>
        <row r="20">
          <cell r="J20" t="str">
            <v>Montería</v>
          </cell>
          <cell r="K20">
            <v>297.95033333333333</v>
          </cell>
          <cell r="L20">
            <v>303.37133333333333</v>
          </cell>
          <cell r="M20">
            <v>308.82033333333334</v>
          </cell>
          <cell r="N20">
            <v>314.31099999999998</v>
          </cell>
          <cell r="O20">
            <v>319.82266666666663</v>
          </cell>
        </row>
        <row r="21">
          <cell r="J21" t="str">
            <v>Neiva</v>
          </cell>
          <cell r="K21">
            <v>302.36</v>
          </cell>
          <cell r="L21">
            <v>305.15133333333335</v>
          </cell>
          <cell r="M21">
            <v>307.85599999999999</v>
          </cell>
          <cell r="N21">
            <v>310.79666666666668</v>
          </cell>
          <cell r="O21">
            <v>313.86533333333335</v>
          </cell>
        </row>
        <row r="22">
          <cell r="J22" t="str">
            <v>Armenia</v>
          </cell>
          <cell r="K22">
            <v>276.51233333333334</v>
          </cell>
          <cell r="L22">
            <v>278.10666666666663</v>
          </cell>
          <cell r="M22">
            <v>279.69566666666668</v>
          </cell>
          <cell r="N22">
            <v>281.23833333333329</v>
          </cell>
          <cell r="O22">
            <v>282.96299999999997</v>
          </cell>
        </row>
        <row r="23">
          <cell r="J23" t="str">
            <v>Sincelejo</v>
          </cell>
          <cell r="K23">
            <v>227.82833333333335</v>
          </cell>
          <cell r="L23">
            <v>231.57499999999999</v>
          </cell>
          <cell r="M23">
            <v>235.35433333333333</v>
          </cell>
          <cell r="N23">
            <v>239.06333333333336</v>
          </cell>
          <cell r="O23">
            <v>242.76833333333332</v>
          </cell>
        </row>
        <row r="24">
          <cell r="J24" t="str">
            <v>Popayán</v>
          </cell>
          <cell r="K24">
            <v>231.67333333333332</v>
          </cell>
          <cell r="L24">
            <v>233.86866666666666</v>
          </cell>
          <cell r="M24">
            <v>236.00166666666667</v>
          </cell>
          <cell r="N24">
            <v>237.203</v>
          </cell>
          <cell r="O24">
            <v>237.79399999999998</v>
          </cell>
        </row>
        <row r="25">
          <cell r="J25" t="str">
            <v>Riohacha</v>
          </cell>
          <cell r="K25">
            <v>152.80266666666668</v>
          </cell>
          <cell r="L25">
            <v>160.86066666666667</v>
          </cell>
          <cell r="M25">
            <v>169.0806666666667</v>
          </cell>
          <cell r="N25">
            <v>178.24866666666671</v>
          </cell>
          <cell r="O25">
            <v>188.02700000000002</v>
          </cell>
        </row>
        <row r="26">
          <cell r="J26" t="str">
            <v>Tunja</v>
          </cell>
          <cell r="K26">
            <v>154.24233333333333</v>
          </cell>
          <cell r="L26">
            <v>157.72766666666666</v>
          </cell>
          <cell r="M26">
            <v>161.13666666666666</v>
          </cell>
          <cell r="N26">
            <v>164.25866666666667</v>
          </cell>
          <cell r="O26">
            <v>167.18166666666664</v>
          </cell>
        </row>
        <row r="27">
          <cell r="J27" t="str">
            <v>Florencia</v>
          </cell>
          <cell r="K27">
            <v>127.43599999999999</v>
          </cell>
          <cell r="L27">
            <v>130.17099999999999</v>
          </cell>
          <cell r="M27">
            <v>132.97566666666665</v>
          </cell>
          <cell r="N27">
            <v>136.03133333333332</v>
          </cell>
          <cell r="O27">
            <v>139.33599999999998</v>
          </cell>
        </row>
        <row r="28">
          <cell r="J28" t="str">
            <v>Quibdó</v>
          </cell>
          <cell r="K28">
            <v>103.44033333333334</v>
          </cell>
          <cell r="L28">
            <v>104.42033333333335</v>
          </cell>
          <cell r="M28">
            <v>105.18733333333334</v>
          </cell>
          <cell r="N28">
            <v>105.43433333333333</v>
          </cell>
          <cell r="O28">
            <v>105.39066666666668</v>
          </cell>
        </row>
        <row r="29">
          <cell r="J29" t="str">
            <v>San Andrés</v>
          </cell>
          <cell r="K29">
            <v>49.274333333333324</v>
          </cell>
          <cell r="L29">
            <v>49.691000000000003</v>
          </cell>
          <cell r="M29">
            <v>50.1</v>
          </cell>
          <cell r="N29">
            <v>50.521333333333338</v>
          </cell>
          <cell r="O29">
            <v>51.116999999999997</v>
          </cell>
        </row>
        <row r="38">
          <cell r="J38" t="str">
            <v>Colombia</v>
          </cell>
          <cell r="K38">
            <v>33117.928666666667</v>
          </cell>
          <cell r="L38">
            <v>33680.08866666667</v>
          </cell>
          <cell r="M38">
            <v>34240.828000000001</v>
          </cell>
          <cell r="N38">
            <v>34782.911</v>
          </cell>
          <cell r="O38">
            <v>35314.478999999999</v>
          </cell>
        </row>
        <row r="39">
          <cell r="J39" t="str">
            <v>Bogotá</v>
          </cell>
          <cell r="K39">
            <v>5596.1426666666666</v>
          </cell>
          <cell r="L39">
            <v>5707.4476666666669</v>
          </cell>
          <cell r="M39">
            <v>5817.1896666666662</v>
          </cell>
          <cell r="N39">
            <v>5924.8306666666676</v>
          </cell>
          <cell r="O39">
            <v>6031.0886666666665</v>
          </cell>
        </row>
        <row r="40">
          <cell r="J40" t="str">
            <v>Medellín</v>
          </cell>
          <cell r="K40">
            <v>2653.5926666666669</v>
          </cell>
          <cell r="L40">
            <v>2705.1830000000004</v>
          </cell>
          <cell r="M40">
            <v>2755.8903333333328</v>
          </cell>
          <cell r="N40">
            <v>2805.728333333333</v>
          </cell>
          <cell r="O40">
            <v>2855.248</v>
          </cell>
        </row>
        <row r="41">
          <cell r="J41" t="str">
            <v>Cali</v>
          </cell>
          <cell r="K41">
            <v>1770.2996666666668</v>
          </cell>
          <cell r="L41">
            <v>1800.4436666666668</v>
          </cell>
          <cell r="M41">
            <v>1830.6686666666667</v>
          </cell>
          <cell r="N41">
            <v>1859.7159999999997</v>
          </cell>
          <cell r="O41">
            <v>1887.9606666666666</v>
          </cell>
        </row>
        <row r="42">
          <cell r="J42" t="str">
            <v>Barranquilla</v>
          </cell>
          <cell r="K42">
            <v>1273.5050000000001</v>
          </cell>
          <cell r="L42">
            <v>1296.7223333333334</v>
          </cell>
          <cell r="M42">
            <v>1320.0440000000001</v>
          </cell>
          <cell r="N42">
            <v>1342.9163333333333</v>
          </cell>
          <cell r="O42">
            <v>1365.5313333333331</v>
          </cell>
        </row>
        <row r="43">
          <cell r="J43" t="str">
            <v>Bucaramanga</v>
          </cell>
          <cell r="K43">
            <v>788.93799999999999</v>
          </cell>
          <cell r="L43">
            <v>801.25833333333321</v>
          </cell>
          <cell r="M43">
            <v>813.29466666666667</v>
          </cell>
          <cell r="N43">
            <v>824.73799999999994</v>
          </cell>
          <cell r="O43">
            <v>836.15633333333335</v>
          </cell>
        </row>
        <row r="44">
          <cell r="J44" t="str">
            <v>Cartagena</v>
          </cell>
          <cell r="K44">
            <v>665.83266666666668</v>
          </cell>
          <cell r="L44">
            <v>677.75599999999997</v>
          </cell>
          <cell r="M44">
            <v>690.18633333333344</v>
          </cell>
          <cell r="N44">
            <v>702.5003333333334</v>
          </cell>
          <cell r="O44">
            <v>714.89</v>
          </cell>
        </row>
        <row r="45">
          <cell r="J45" t="str">
            <v>Cúcuta</v>
          </cell>
          <cell r="K45">
            <v>558.06299999999999</v>
          </cell>
          <cell r="L45">
            <v>568.47799999999995</v>
          </cell>
          <cell r="M45">
            <v>579.27933333333328</v>
          </cell>
          <cell r="N45">
            <v>589.94233333333329</v>
          </cell>
          <cell r="O45">
            <v>600.774</v>
          </cell>
        </row>
        <row r="46">
          <cell r="J46" t="str">
            <v>Pereira</v>
          </cell>
          <cell r="K46">
            <v>467.03933333333333</v>
          </cell>
          <cell r="L46">
            <v>473.25533333333334</v>
          </cell>
          <cell r="M46">
            <v>479.22666666666663</v>
          </cell>
          <cell r="N46">
            <v>484.88400000000001</v>
          </cell>
          <cell r="O46">
            <v>490.55366666666669</v>
          </cell>
        </row>
        <row r="47">
          <cell r="J47" t="str">
            <v>Ibagué</v>
          </cell>
          <cell r="K47">
            <v>375.04900000000004</v>
          </cell>
          <cell r="L47">
            <v>381.267</v>
          </cell>
          <cell r="M47">
            <v>387.45666666666671</v>
          </cell>
          <cell r="N47">
            <v>393.42333333333335</v>
          </cell>
          <cell r="O47">
            <v>399.25866666666667</v>
          </cell>
        </row>
        <row r="48">
          <cell r="J48" t="str">
            <v>Manizales</v>
          </cell>
          <cell r="K48">
            <v>325.72666666666669</v>
          </cell>
          <cell r="L48">
            <v>328.83</v>
          </cell>
          <cell r="M48">
            <v>331.8243333333333</v>
          </cell>
          <cell r="N48">
            <v>334.55933333333331</v>
          </cell>
          <cell r="O48">
            <v>337.18533333333329</v>
          </cell>
        </row>
        <row r="49">
          <cell r="J49" t="str">
            <v>Villavicencio</v>
          </cell>
          <cell r="K49">
            <v>290.38099999999997</v>
          </cell>
          <cell r="L49">
            <v>299.50100000000003</v>
          </cell>
          <cell r="M49">
            <v>308.68900000000002</v>
          </cell>
          <cell r="N49">
            <v>317.75033333333334</v>
          </cell>
          <cell r="O49">
            <v>326.714</v>
          </cell>
        </row>
        <row r="50">
          <cell r="J50" t="str">
            <v>Santa Marta</v>
          </cell>
          <cell r="K50">
            <v>295.91566666666671</v>
          </cell>
          <cell r="L50">
            <v>302.77800000000002</v>
          </cell>
          <cell r="M50">
            <v>309.92766666666665</v>
          </cell>
          <cell r="N50">
            <v>317.21733333333333</v>
          </cell>
          <cell r="O50">
            <v>324.53666666666669</v>
          </cell>
        </row>
        <row r="51">
          <cell r="J51" t="str">
            <v>Pasto</v>
          </cell>
          <cell r="K51">
            <v>255.53266666666664</v>
          </cell>
          <cell r="L51">
            <v>261.24066666666664</v>
          </cell>
          <cell r="M51">
            <v>267.16833333333335</v>
          </cell>
          <cell r="N51">
            <v>273.22933333333339</v>
          </cell>
          <cell r="O51">
            <v>279.39866666666666</v>
          </cell>
        </row>
        <row r="52">
          <cell r="J52" t="str">
            <v>Valledupar</v>
          </cell>
          <cell r="K52">
            <v>234.95599999999999</v>
          </cell>
          <cell r="L52">
            <v>243.66533333333336</v>
          </cell>
          <cell r="M52">
            <v>252.42099999999996</v>
          </cell>
          <cell r="N52">
            <v>258.96333333333337</v>
          </cell>
          <cell r="O52">
            <v>264.08666666666664</v>
          </cell>
        </row>
        <row r="53">
          <cell r="J53" t="str">
            <v>Neiva</v>
          </cell>
          <cell r="K53">
            <v>235.316</v>
          </cell>
          <cell r="L53">
            <v>239.24433333333332</v>
          </cell>
          <cell r="M53">
            <v>243.16866666666667</v>
          </cell>
          <cell r="N53">
            <v>247.10066666666668</v>
          </cell>
          <cell r="O53">
            <v>251.07499999999999</v>
          </cell>
        </row>
        <row r="54">
          <cell r="J54" t="str">
            <v>Montería</v>
          </cell>
          <cell r="K54">
            <v>227.94233333333332</v>
          </cell>
          <cell r="L54">
            <v>233.13700000000003</v>
          </cell>
          <cell r="M54">
            <v>238.3356666666667</v>
          </cell>
          <cell r="N54">
            <v>243.46100000000001</v>
          </cell>
          <cell r="O54">
            <v>248.53899999999999</v>
          </cell>
        </row>
        <row r="55">
          <cell r="J55" t="str">
            <v>Armenia</v>
          </cell>
          <cell r="K55">
            <v>220.86500000000001</v>
          </cell>
          <cell r="L55">
            <v>223.15066666666667</v>
          </cell>
          <cell r="M55">
            <v>225.30966666666669</v>
          </cell>
          <cell r="N55">
            <v>227.25433333333334</v>
          </cell>
          <cell r="O55">
            <v>229.28299999999999</v>
          </cell>
        </row>
        <row r="56">
          <cell r="J56" t="str">
            <v>Popayán</v>
          </cell>
          <cell r="K56">
            <v>186.97900000000001</v>
          </cell>
          <cell r="L56">
            <v>189.91033333333334</v>
          </cell>
          <cell r="M56">
            <v>192.846</v>
          </cell>
          <cell r="N56">
            <v>194.90066666666667</v>
          </cell>
          <cell r="O56">
            <v>196.38800000000001</v>
          </cell>
        </row>
        <row r="57">
          <cell r="J57" t="str">
            <v>Sincelejo</v>
          </cell>
          <cell r="K57">
            <v>173.06366666666665</v>
          </cell>
          <cell r="L57">
            <v>177.03299999999999</v>
          </cell>
          <cell r="M57">
            <v>181.06200000000001</v>
          </cell>
          <cell r="N57">
            <v>184.88933333333333</v>
          </cell>
          <cell r="O57">
            <v>188.67566666666667</v>
          </cell>
        </row>
        <row r="58">
          <cell r="J58" t="str">
            <v>Tunja</v>
          </cell>
          <cell r="K58">
            <v>119.21966666666667</v>
          </cell>
          <cell r="L58">
            <v>122.354</v>
          </cell>
          <cell r="M58">
            <v>125.56633333333333</v>
          </cell>
          <cell r="N58">
            <v>128.60566666666668</v>
          </cell>
          <cell r="O58">
            <v>131.44333333333333</v>
          </cell>
        </row>
        <row r="59">
          <cell r="J59" t="str">
            <v>Riohacha</v>
          </cell>
          <cell r="K59">
            <v>104.87533333333333</v>
          </cell>
          <cell r="L59">
            <v>110.23133333333334</v>
          </cell>
          <cell r="M59">
            <v>115.56366666666668</v>
          </cell>
          <cell r="N59">
            <v>121.46333333333332</v>
          </cell>
          <cell r="O59">
            <v>127.78599999999999</v>
          </cell>
        </row>
        <row r="60">
          <cell r="J60" t="str">
            <v>Florencia</v>
          </cell>
          <cell r="K60">
            <v>93.947333333333333</v>
          </cell>
          <cell r="L60">
            <v>96.51433333333334</v>
          </cell>
          <cell r="M60">
            <v>99.144666666666652</v>
          </cell>
          <cell r="N60">
            <v>101.95400000000001</v>
          </cell>
          <cell r="O60">
            <v>104.93433333333333</v>
          </cell>
        </row>
        <row r="61">
          <cell r="J61" t="str">
            <v>Quibdó</v>
          </cell>
          <cell r="K61">
            <v>69.61866666666667</v>
          </cell>
          <cell r="L61">
            <v>70.710666666666668</v>
          </cell>
          <cell r="M61">
            <v>71.62466666666667</v>
          </cell>
          <cell r="N61">
            <v>72.042000000000002</v>
          </cell>
          <cell r="O61">
            <v>72.150333333333336</v>
          </cell>
        </row>
        <row r="62">
          <cell r="J62" t="str">
            <v>San Andrés</v>
          </cell>
          <cell r="K62">
            <v>38.808999999999997</v>
          </cell>
          <cell r="L62">
            <v>39.351999999999997</v>
          </cell>
          <cell r="M62">
            <v>39.847333333333331</v>
          </cell>
          <cell r="N62">
            <v>40.323333333333331</v>
          </cell>
          <cell r="O62">
            <v>40.925666666666665</v>
          </cell>
        </row>
        <row r="70">
          <cell r="J70" t="str">
            <v>Colombia</v>
          </cell>
          <cell r="K70">
            <v>19165.712</v>
          </cell>
          <cell r="L70">
            <v>19671.374</v>
          </cell>
          <cell r="M70">
            <v>20862.889666666666</v>
          </cell>
          <cell r="N70">
            <v>21844.247666666666</v>
          </cell>
          <cell r="O70">
            <v>22361.258333333331</v>
          </cell>
        </row>
        <row r="71">
          <cell r="J71" t="str">
            <v>Bogotá</v>
          </cell>
          <cell r="K71">
            <v>3572.3846666666668</v>
          </cell>
          <cell r="L71">
            <v>3779.5096666666668</v>
          </cell>
          <cell r="M71">
            <v>3870.8083333333338</v>
          </cell>
          <cell r="N71">
            <v>4076.3410000000003</v>
          </cell>
          <cell r="O71">
            <v>4313.0086666666657</v>
          </cell>
        </row>
        <row r="72">
          <cell r="J72" t="str">
            <v>Medellín</v>
          </cell>
          <cell r="K72">
            <v>1601.0446666666667</v>
          </cell>
          <cell r="L72">
            <v>1661.3553333333332</v>
          </cell>
          <cell r="M72">
            <v>1729.7986666666666</v>
          </cell>
          <cell r="N72">
            <v>1822.0159999999998</v>
          </cell>
          <cell r="O72">
            <v>1831.3033333333333</v>
          </cell>
        </row>
        <row r="73">
          <cell r="J73" t="str">
            <v>Cali</v>
          </cell>
          <cell r="K73">
            <v>1157.086</v>
          </cell>
          <cell r="L73">
            <v>1172.1803333333335</v>
          </cell>
          <cell r="M73">
            <v>1249.7390000000003</v>
          </cell>
          <cell r="N73">
            <v>1255.912</v>
          </cell>
          <cell r="O73">
            <v>1226.9463333333333</v>
          </cell>
        </row>
        <row r="74">
          <cell r="J74" t="str">
            <v>Barranquilla</v>
          </cell>
          <cell r="K74">
            <v>716.21166666666659</v>
          </cell>
          <cell r="L74">
            <v>716.70333333333338</v>
          </cell>
          <cell r="M74">
            <v>751.28166666666675</v>
          </cell>
          <cell r="N74">
            <v>800.69366666666667</v>
          </cell>
          <cell r="O74">
            <v>798.73133333333328</v>
          </cell>
        </row>
        <row r="75">
          <cell r="J75" t="str">
            <v>Bucaramanga</v>
          </cell>
          <cell r="K75">
            <v>471.61399999999998</v>
          </cell>
          <cell r="L75">
            <v>520.14833333333343</v>
          </cell>
          <cell r="M75">
            <v>546.5866666666667</v>
          </cell>
          <cell r="N75">
            <v>578.24799999999993</v>
          </cell>
          <cell r="O75">
            <v>586.55233333333342</v>
          </cell>
        </row>
        <row r="76">
          <cell r="J76" t="str">
            <v>Cartagena</v>
          </cell>
          <cell r="K76">
            <v>383.21733333333333</v>
          </cell>
          <cell r="L76">
            <v>355.81766666666664</v>
          </cell>
          <cell r="M76">
            <v>387.49166666666662</v>
          </cell>
          <cell r="N76">
            <v>404.07733333333334</v>
          </cell>
          <cell r="O76">
            <v>402.15466666666663</v>
          </cell>
        </row>
        <row r="77">
          <cell r="J77" t="str">
            <v>Cúcuta</v>
          </cell>
          <cell r="K77">
            <v>350.77233333333334</v>
          </cell>
          <cell r="L77">
            <v>351.82766666666663</v>
          </cell>
          <cell r="M77">
            <v>359.74233333333331</v>
          </cell>
          <cell r="N77">
            <v>372.05033333333336</v>
          </cell>
          <cell r="O77">
            <v>382.63466666666665</v>
          </cell>
        </row>
        <row r="78">
          <cell r="J78" t="str">
            <v>Pereira</v>
          </cell>
          <cell r="K78">
            <v>265.27100000000002</v>
          </cell>
          <cell r="L78">
            <v>278.875</v>
          </cell>
          <cell r="M78">
            <v>311.69733333333335</v>
          </cell>
          <cell r="N78">
            <v>316.22633333333334</v>
          </cell>
          <cell r="O78">
            <v>324.7046666666667</v>
          </cell>
        </row>
        <row r="79">
          <cell r="J79" t="str">
            <v>Ibagué</v>
          </cell>
          <cell r="K79">
            <v>254.04899999999998</v>
          </cell>
          <cell r="L79">
            <v>264.74666666666667</v>
          </cell>
          <cell r="M79">
            <v>266.59199999999998</v>
          </cell>
          <cell r="N79">
            <v>265.69</v>
          </cell>
          <cell r="O79">
            <v>285.91566666666671</v>
          </cell>
        </row>
        <row r="80">
          <cell r="J80" t="str">
            <v>Villavicencio</v>
          </cell>
          <cell r="K80">
            <v>185.95466666666667</v>
          </cell>
          <cell r="L80">
            <v>190.68266666666668</v>
          </cell>
          <cell r="M80">
            <v>205.02966666666666</v>
          </cell>
          <cell r="N80">
            <v>207.66533333333334</v>
          </cell>
          <cell r="O80">
            <v>214.64766666666665</v>
          </cell>
        </row>
        <row r="81">
          <cell r="J81" t="str">
            <v>Manizales</v>
          </cell>
          <cell r="K81">
            <v>181.04133333333334</v>
          </cell>
          <cell r="L81">
            <v>181.11100000000002</v>
          </cell>
          <cell r="M81">
            <v>194.55866666666665</v>
          </cell>
          <cell r="N81">
            <v>193.18299999999999</v>
          </cell>
          <cell r="O81">
            <v>199.01366666666669</v>
          </cell>
        </row>
        <row r="82">
          <cell r="J82" t="str">
            <v>Santa Marta</v>
          </cell>
          <cell r="K82">
            <v>170.64133333333334</v>
          </cell>
          <cell r="L82">
            <v>184.76233333333334</v>
          </cell>
          <cell r="M82">
            <v>183.42866666666669</v>
          </cell>
          <cell r="N82">
            <v>191.50366666666665</v>
          </cell>
          <cell r="O82">
            <v>193.69266666666667</v>
          </cell>
        </row>
        <row r="83">
          <cell r="J83" t="str">
            <v>Pasto</v>
          </cell>
          <cell r="K83">
            <v>158.15733333333336</v>
          </cell>
          <cell r="L83">
            <v>163.79433333333333</v>
          </cell>
          <cell r="M83">
            <v>176.43266666666668</v>
          </cell>
          <cell r="N83">
            <v>184.05733333333333</v>
          </cell>
          <cell r="O83">
            <v>186.89833333333334</v>
          </cell>
        </row>
        <row r="84">
          <cell r="J84" t="str">
            <v>Montería</v>
          </cell>
          <cell r="K84">
            <v>144.39633333333333</v>
          </cell>
          <cell r="L84">
            <v>156.19800000000001</v>
          </cell>
          <cell r="M84">
            <v>165.98166666666668</v>
          </cell>
          <cell r="N84">
            <v>170.99266666666665</v>
          </cell>
          <cell r="O84">
            <v>174.93666666666664</v>
          </cell>
        </row>
        <row r="85">
          <cell r="J85" t="str">
            <v>Neiva</v>
          </cell>
          <cell r="K85">
            <v>141.84966666666665</v>
          </cell>
          <cell r="L85">
            <v>154.01599999999999</v>
          </cell>
          <cell r="M85">
            <v>152.85233333333335</v>
          </cell>
          <cell r="N85">
            <v>159.59366666666665</v>
          </cell>
          <cell r="O85">
            <v>165.07933333333332</v>
          </cell>
        </row>
        <row r="86">
          <cell r="J86" t="str">
            <v>Valledupar</v>
          </cell>
          <cell r="K86">
            <v>133.72933333333333</v>
          </cell>
          <cell r="L86">
            <v>133.60466666666667</v>
          </cell>
          <cell r="M86">
            <v>159.256</v>
          </cell>
          <cell r="N86">
            <v>164.23566666666667</v>
          </cell>
          <cell r="O86">
            <v>159.08933333333334</v>
          </cell>
        </row>
        <row r="87">
          <cell r="J87" t="str">
            <v>Armenia</v>
          </cell>
          <cell r="K87">
            <v>122.66566666666667</v>
          </cell>
          <cell r="L87">
            <v>131.24033333333333</v>
          </cell>
          <cell r="M87">
            <v>132.40833333333333</v>
          </cell>
          <cell r="N87">
            <v>138.88366666666664</v>
          </cell>
          <cell r="O87">
            <v>142.69399999999999</v>
          </cell>
        </row>
        <row r="88">
          <cell r="J88" t="str">
            <v>Popayán</v>
          </cell>
          <cell r="K88">
            <v>112.05166666666666</v>
          </cell>
          <cell r="L88">
            <v>110.66133333333333</v>
          </cell>
          <cell r="M88">
            <v>109.97300000000001</v>
          </cell>
          <cell r="N88">
            <v>116.003</v>
          </cell>
          <cell r="O88">
            <v>116.48566666666666</v>
          </cell>
        </row>
        <row r="89">
          <cell r="J89" t="str">
            <v>Sincelejo</v>
          </cell>
          <cell r="K89">
            <v>104.52233333333334</v>
          </cell>
          <cell r="L89">
            <v>105.92933333333333</v>
          </cell>
          <cell r="M89">
            <v>102.36266666666667</v>
          </cell>
          <cell r="N89">
            <v>109.16233333333332</v>
          </cell>
          <cell r="O89">
            <v>114.19600000000001</v>
          </cell>
        </row>
        <row r="90">
          <cell r="J90" t="str">
            <v>Tunja</v>
          </cell>
          <cell r="K90">
            <v>69.328666666666663</v>
          </cell>
          <cell r="L90">
            <v>73.668666666666653</v>
          </cell>
          <cell r="M90">
            <v>75.004666666666665</v>
          </cell>
          <cell r="N90">
            <v>80.451000000000008</v>
          </cell>
          <cell r="O90">
            <v>81.22</v>
          </cell>
        </row>
        <row r="91">
          <cell r="J91" t="str">
            <v>Riohacha</v>
          </cell>
          <cell r="K91">
            <v>60.407000000000004</v>
          </cell>
          <cell r="L91">
            <v>62.860999999999997</v>
          </cell>
          <cell r="M91">
            <v>74.168333333333337</v>
          </cell>
          <cell r="N91">
            <v>79.523333333333341</v>
          </cell>
          <cell r="O91">
            <v>81.097333333333324</v>
          </cell>
        </row>
        <row r="92">
          <cell r="J92" t="str">
            <v>Florencia</v>
          </cell>
          <cell r="K92">
            <v>57.044333333333327</v>
          </cell>
          <cell r="L92">
            <v>54.104666666666674</v>
          </cell>
          <cell r="M92">
            <v>54.976666666666667</v>
          </cell>
          <cell r="N92">
            <v>60.043666666666667</v>
          </cell>
          <cell r="O92">
            <v>60.637333333333324</v>
          </cell>
        </row>
        <row r="93">
          <cell r="J93" t="str">
            <v>Quibdó</v>
          </cell>
          <cell r="K93">
            <v>33.695666666666661</v>
          </cell>
          <cell r="L93">
            <v>34.678666666666665</v>
          </cell>
          <cell r="M93">
            <v>39.322333333333333</v>
          </cell>
          <cell r="N93">
            <v>40.755333333333333</v>
          </cell>
          <cell r="O93">
            <v>43.527333333333331</v>
          </cell>
        </row>
        <row r="94">
          <cell r="J94" t="str">
            <v>San Andrés</v>
          </cell>
          <cell r="K94">
            <v>24.298000000000002</v>
          </cell>
          <cell r="L94">
            <v>24.125666666666664</v>
          </cell>
          <cell r="M94">
            <v>25.75633333333333</v>
          </cell>
          <cell r="N94">
            <v>25.36</v>
          </cell>
          <cell r="O94">
            <v>26.419666666666668</v>
          </cell>
        </row>
        <row r="102">
          <cell r="J102" t="str">
            <v>Colombia</v>
          </cell>
          <cell r="K102">
            <v>17076.483666666667</v>
          </cell>
          <cell r="L102">
            <v>17425.685333333331</v>
          </cell>
          <cell r="M102">
            <v>18321.36033333333</v>
          </cell>
          <cell r="N102">
            <v>19341.678333333333</v>
          </cell>
          <cell r="O102">
            <v>20024.601333333336</v>
          </cell>
        </row>
        <row r="103">
          <cell r="J103" t="str">
            <v>Bogotá</v>
          </cell>
          <cell r="K103">
            <v>3198.9943333333335</v>
          </cell>
          <cell r="L103">
            <v>3399.15</v>
          </cell>
          <cell r="M103">
            <v>3433.3343333333337</v>
          </cell>
          <cell r="N103">
            <v>3657.5310000000004</v>
          </cell>
          <cell r="O103">
            <v>3956.6709999999998</v>
          </cell>
        </row>
        <row r="104">
          <cell r="J104" t="str">
            <v>Medellín</v>
          </cell>
          <cell r="K104">
            <v>1418.1693333333333</v>
          </cell>
          <cell r="L104">
            <v>1440.9346666666668</v>
          </cell>
          <cell r="M104">
            <v>1461.4673333333333</v>
          </cell>
          <cell r="N104">
            <v>1573.7619999999999</v>
          </cell>
          <cell r="O104">
            <v>1615.2456666666667</v>
          </cell>
        </row>
        <row r="105">
          <cell r="J105" t="str">
            <v>Cali</v>
          </cell>
          <cell r="K105">
            <v>1028.7389999999998</v>
          </cell>
          <cell r="L105">
            <v>1027.9103333333335</v>
          </cell>
          <cell r="M105">
            <v>1081.4546666666668</v>
          </cell>
          <cell r="N105">
            <v>1083.6353333333334</v>
          </cell>
          <cell r="O105">
            <v>1041.2149999999999</v>
          </cell>
        </row>
        <row r="106">
          <cell r="J106" t="str">
            <v>Barranquilla</v>
          </cell>
          <cell r="K106">
            <v>638.02499999999998</v>
          </cell>
          <cell r="L106">
            <v>635.01733333333334</v>
          </cell>
          <cell r="M106">
            <v>667.55166666666662</v>
          </cell>
          <cell r="N106">
            <v>718.48466666666661</v>
          </cell>
          <cell r="O106">
            <v>734.61133333333328</v>
          </cell>
        </row>
        <row r="107">
          <cell r="J107" t="str">
            <v>Bucaramanga</v>
          </cell>
          <cell r="K107">
            <v>431.488</v>
          </cell>
          <cell r="L107">
            <v>471.73133333333334</v>
          </cell>
          <cell r="M107">
            <v>497.11366666666663</v>
          </cell>
          <cell r="N107">
            <v>510.01</v>
          </cell>
          <cell r="O107">
            <v>533.79566666666676</v>
          </cell>
        </row>
        <row r="108">
          <cell r="J108" t="str">
            <v>Cartagena</v>
          </cell>
          <cell r="K108">
            <v>336.37766666666664</v>
          </cell>
          <cell r="L108">
            <v>312.99466666666666</v>
          </cell>
          <cell r="M108">
            <v>336.75099999999998</v>
          </cell>
          <cell r="N108">
            <v>354.88833333333332</v>
          </cell>
          <cell r="O108">
            <v>364.27433333333329</v>
          </cell>
        </row>
        <row r="109">
          <cell r="J109" t="str">
            <v>Cúcuta</v>
          </cell>
          <cell r="K109">
            <v>319.5213333333333</v>
          </cell>
          <cell r="L109">
            <v>321.59200000000004</v>
          </cell>
          <cell r="M109">
            <v>316.46166666666664</v>
          </cell>
          <cell r="N109">
            <v>322.33499999999998</v>
          </cell>
          <cell r="O109">
            <v>329.03299999999996</v>
          </cell>
        </row>
        <row r="110">
          <cell r="J110" t="str">
            <v>Pereira</v>
          </cell>
          <cell r="K110">
            <v>229.71700000000001</v>
          </cell>
          <cell r="L110">
            <v>241.375</v>
          </cell>
          <cell r="M110">
            <v>239.75066666666669</v>
          </cell>
          <cell r="N110">
            <v>251.44766666666669</v>
          </cell>
          <cell r="O110">
            <v>270.94299999999998</v>
          </cell>
        </row>
        <row r="111">
          <cell r="J111" t="str">
            <v>Ibagué</v>
          </cell>
          <cell r="K111">
            <v>216.81033333333335</v>
          </cell>
          <cell r="L111">
            <v>211.41600000000003</v>
          </cell>
          <cell r="M111">
            <v>224.01666666666665</v>
          </cell>
          <cell r="N111">
            <v>213.81366666666668</v>
          </cell>
          <cell r="O111">
            <v>237.59166666666667</v>
          </cell>
        </row>
        <row r="112">
          <cell r="J112" t="str">
            <v>Villavicencio</v>
          </cell>
          <cell r="K112">
            <v>167.35733333333334</v>
          </cell>
          <cell r="L112">
            <v>170.50633333333334</v>
          </cell>
          <cell r="M112">
            <v>184.68433333333334</v>
          </cell>
          <cell r="N112">
            <v>183.45233333333331</v>
          </cell>
          <cell r="O112">
            <v>190.23733333333334</v>
          </cell>
        </row>
        <row r="113">
          <cell r="J113" t="str">
            <v>Manizales</v>
          </cell>
          <cell r="K113">
            <v>156.74299999999999</v>
          </cell>
          <cell r="L113">
            <v>153.87666666666667</v>
          </cell>
          <cell r="M113">
            <v>163.53166666666667</v>
          </cell>
          <cell r="N113">
            <v>160.78</v>
          </cell>
          <cell r="O113">
            <v>175.41266666666664</v>
          </cell>
        </row>
        <row r="114">
          <cell r="J114" t="str">
            <v>Santa Marta</v>
          </cell>
          <cell r="K114">
            <v>152.06199999999998</v>
          </cell>
          <cell r="L114">
            <v>158.10533333333333</v>
          </cell>
          <cell r="M114">
            <v>163.95566666666664</v>
          </cell>
          <cell r="N114">
            <v>172.83500000000001</v>
          </cell>
          <cell r="O114">
            <v>173.78066666666669</v>
          </cell>
        </row>
        <row r="115">
          <cell r="J115" t="str">
            <v>Pasto</v>
          </cell>
          <cell r="K115">
            <v>134.47166666666666</v>
          </cell>
          <cell r="L115">
            <v>140.29866666666666</v>
          </cell>
          <cell r="M115">
            <v>146.42099999999999</v>
          </cell>
          <cell r="N115">
            <v>156.41466666666665</v>
          </cell>
          <cell r="O115">
            <v>162.61966666666669</v>
          </cell>
        </row>
        <row r="116">
          <cell r="J116" t="str">
            <v>Montería</v>
          </cell>
          <cell r="K116">
            <v>126.717</v>
          </cell>
          <cell r="L116">
            <v>136.72566666666668</v>
          </cell>
          <cell r="M116">
            <v>139.66899999999998</v>
          </cell>
          <cell r="N116">
            <v>146.35633333333331</v>
          </cell>
          <cell r="O116">
            <v>153.24</v>
          </cell>
        </row>
        <row r="117">
          <cell r="J117" t="str">
            <v>Neiva</v>
          </cell>
          <cell r="K117">
            <v>122.09633333333333</v>
          </cell>
          <cell r="L117">
            <v>131.828</v>
          </cell>
          <cell r="M117">
            <v>132.22666666666666</v>
          </cell>
          <cell r="N117">
            <v>140.232</v>
          </cell>
          <cell r="O117">
            <v>147.62966666666668</v>
          </cell>
        </row>
        <row r="118">
          <cell r="J118" t="str">
            <v>Valledupar</v>
          </cell>
          <cell r="K118">
            <v>115.45466666666668</v>
          </cell>
          <cell r="L118">
            <v>119.008</v>
          </cell>
          <cell r="M118">
            <v>140.25699999999998</v>
          </cell>
          <cell r="N118">
            <v>144.458</v>
          </cell>
          <cell r="O118">
            <v>143.01400000000001</v>
          </cell>
        </row>
        <row r="119">
          <cell r="J119" t="str">
            <v>Armenia</v>
          </cell>
          <cell r="K119">
            <v>105.82166666666666</v>
          </cell>
          <cell r="L119">
            <v>111.46966666666667</v>
          </cell>
          <cell r="M119">
            <v>108.85033333333332</v>
          </cell>
          <cell r="N119">
            <v>116.85766666666666</v>
          </cell>
          <cell r="O119">
            <v>119.465</v>
          </cell>
        </row>
        <row r="120">
          <cell r="J120" t="str">
            <v>Sincelejo</v>
          </cell>
          <cell r="K120">
            <v>91.791666666666671</v>
          </cell>
          <cell r="L120">
            <v>93.679666666666662</v>
          </cell>
          <cell r="M120">
            <v>91.026666666666657</v>
          </cell>
          <cell r="N120">
            <v>96.212000000000003</v>
          </cell>
          <cell r="O120">
            <v>99.300333333333342</v>
          </cell>
        </row>
        <row r="121">
          <cell r="J121" t="str">
            <v>Popayán</v>
          </cell>
          <cell r="K121">
            <v>91.190333333333342</v>
          </cell>
          <cell r="L121">
            <v>87.180666666666681</v>
          </cell>
          <cell r="M121">
            <v>91.197000000000003</v>
          </cell>
          <cell r="N121">
            <v>94.915666666666667</v>
          </cell>
          <cell r="O121">
            <v>95.978999999999999</v>
          </cell>
        </row>
        <row r="122">
          <cell r="J122" t="str">
            <v>Riohacha</v>
          </cell>
          <cell r="K122">
            <v>51.242333333333335</v>
          </cell>
          <cell r="L122">
            <v>52.24133333333333</v>
          </cell>
          <cell r="M122">
            <v>64.504666666666665</v>
          </cell>
          <cell r="N122">
            <v>71.185333333333347</v>
          </cell>
          <cell r="O122">
            <v>73.278999999999996</v>
          </cell>
        </row>
        <row r="123">
          <cell r="J123" t="str">
            <v>Tunja</v>
          </cell>
          <cell r="K123">
            <v>60.676666666666669</v>
          </cell>
          <cell r="L123">
            <v>65.188666666666663</v>
          </cell>
          <cell r="M123">
            <v>64.838000000000008</v>
          </cell>
          <cell r="N123">
            <v>70.465666666666664</v>
          </cell>
          <cell r="O123">
            <v>72.072000000000003</v>
          </cell>
        </row>
        <row r="124">
          <cell r="J124" t="str">
            <v>Florencia</v>
          </cell>
          <cell r="K124">
            <v>49.445</v>
          </cell>
          <cell r="L124">
            <v>48.231000000000002</v>
          </cell>
          <cell r="M124">
            <v>48.395666666666671</v>
          </cell>
          <cell r="N124">
            <v>52.421333333333337</v>
          </cell>
          <cell r="O124">
            <v>52.605333333333334</v>
          </cell>
        </row>
        <row r="125">
          <cell r="J125" t="str">
            <v>Quibdó</v>
          </cell>
          <cell r="K125">
            <v>24.904666666666667</v>
          </cell>
          <cell r="L125">
            <v>27.430333333333333</v>
          </cell>
          <cell r="M125">
            <v>31.360333333333333</v>
          </cell>
          <cell r="N125">
            <v>34.366</v>
          </cell>
          <cell r="O125">
            <v>35.917999999999999</v>
          </cell>
        </row>
        <row r="126">
          <cell r="J126" t="str">
            <v>San Andrés</v>
          </cell>
          <cell r="K126">
            <v>21.703666666666667</v>
          </cell>
          <cell r="L126">
            <v>21.676999999999996</v>
          </cell>
          <cell r="M126">
            <v>23.334333333333333</v>
          </cell>
          <cell r="N126">
            <v>23.216666666666669</v>
          </cell>
          <cell r="O126">
            <v>24.474666666666668</v>
          </cell>
        </row>
        <row r="134">
          <cell r="J134" t="str">
            <v>Colombia</v>
          </cell>
          <cell r="K134">
            <v>2089.2286666666664</v>
          </cell>
          <cell r="L134">
            <v>2245.6883333333335</v>
          </cell>
          <cell r="M134">
            <v>2541.529</v>
          </cell>
          <cell r="N134">
            <v>2502.5693333333334</v>
          </cell>
          <cell r="O134">
            <v>2336.6560000000004</v>
          </cell>
        </row>
        <row r="135">
          <cell r="J135" t="str">
            <v>Bogotá</v>
          </cell>
          <cell r="K135">
            <v>373.39066666666668</v>
          </cell>
          <cell r="L135">
            <v>380.35966666666667</v>
          </cell>
          <cell r="M135">
            <v>437.47399999999999</v>
          </cell>
          <cell r="N135">
            <v>418.81033333333335</v>
          </cell>
          <cell r="O135">
            <v>356.33800000000002</v>
          </cell>
        </row>
        <row r="136">
          <cell r="J136" t="str">
            <v>Medellín</v>
          </cell>
          <cell r="K136">
            <v>182.87533333333332</v>
          </cell>
          <cell r="L136">
            <v>220.42066666666665</v>
          </cell>
          <cell r="M136">
            <v>268.33199999999999</v>
          </cell>
          <cell r="N136">
            <v>248.25400000000002</v>
          </cell>
          <cell r="O136">
            <v>216.05766666666668</v>
          </cell>
        </row>
        <row r="137">
          <cell r="J137" t="str">
            <v>Cali</v>
          </cell>
          <cell r="K137">
            <v>128.34700000000001</v>
          </cell>
          <cell r="L137">
            <v>144.27000000000001</v>
          </cell>
          <cell r="M137">
            <v>168.28466666666665</v>
          </cell>
          <cell r="N137">
            <v>172.27599999999998</v>
          </cell>
          <cell r="O137">
            <v>185.73133333333331</v>
          </cell>
        </row>
        <row r="138">
          <cell r="J138" t="str">
            <v>Barranquilla</v>
          </cell>
          <cell r="K138">
            <v>78.186999999999998</v>
          </cell>
          <cell r="L138">
            <v>81.685999999999993</v>
          </cell>
          <cell r="M138">
            <v>83.72966666666666</v>
          </cell>
          <cell r="N138">
            <v>82.209000000000003</v>
          </cell>
          <cell r="O138">
            <v>64.12</v>
          </cell>
        </row>
        <row r="139">
          <cell r="J139" t="str">
            <v>Pereira</v>
          </cell>
          <cell r="K139">
            <v>35.553666666666665</v>
          </cell>
          <cell r="L139">
            <v>37.499666666666663</v>
          </cell>
          <cell r="M139">
            <v>71.947000000000003</v>
          </cell>
          <cell r="N139">
            <v>64.778666666666666</v>
          </cell>
          <cell r="O139">
            <v>53.760999999999996</v>
          </cell>
        </row>
        <row r="140">
          <cell r="J140" t="str">
            <v>Cúcuta</v>
          </cell>
          <cell r="K140">
            <v>31.251000000000001</v>
          </cell>
          <cell r="L140">
            <v>30.235666666666663</v>
          </cell>
          <cell r="M140">
            <v>43.281333333333329</v>
          </cell>
          <cell r="N140">
            <v>49.715000000000003</v>
          </cell>
          <cell r="O140">
            <v>53.601999999999997</v>
          </cell>
        </row>
        <row r="141">
          <cell r="J141" t="str">
            <v>Bucaramanga</v>
          </cell>
          <cell r="K141">
            <v>40.125999999999998</v>
          </cell>
          <cell r="L141">
            <v>48.416666666666664</v>
          </cell>
          <cell r="M141">
            <v>49.473333333333336</v>
          </cell>
          <cell r="N141">
            <v>68.236999999999995</v>
          </cell>
          <cell r="O141">
            <v>52.756666666666668</v>
          </cell>
        </row>
        <row r="142">
          <cell r="J142" t="str">
            <v>Ibagué</v>
          </cell>
          <cell r="K142">
            <v>37.238333333333337</v>
          </cell>
          <cell r="L142">
            <v>53.33</v>
          </cell>
          <cell r="M142">
            <v>42.575333333333333</v>
          </cell>
          <cell r="N142">
            <v>51.876666666666665</v>
          </cell>
          <cell r="O142">
            <v>48.324000000000005</v>
          </cell>
        </row>
        <row r="143">
          <cell r="J143" t="str">
            <v>Cartagena</v>
          </cell>
          <cell r="K143">
            <v>46.838999999999999</v>
          </cell>
          <cell r="L143">
            <v>42.823</v>
          </cell>
          <cell r="M143">
            <v>50.740666666666669</v>
          </cell>
          <cell r="N143">
            <v>49.189</v>
          </cell>
          <cell r="O143">
            <v>37.880333333333333</v>
          </cell>
        </row>
        <row r="144">
          <cell r="J144" t="str">
            <v>Villavicencio</v>
          </cell>
          <cell r="K144">
            <v>18.597333333333335</v>
          </cell>
          <cell r="L144">
            <v>20.176666666666666</v>
          </cell>
          <cell r="M144">
            <v>20.345333333333333</v>
          </cell>
          <cell r="N144">
            <v>24.212666666666667</v>
          </cell>
          <cell r="O144">
            <v>24.41</v>
          </cell>
        </row>
        <row r="145">
          <cell r="J145" t="str">
            <v>Pasto</v>
          </cell>
          <cell r="K145">
            <v>23.685999999999996</v>
          </cell>
          <cell r="L145">
            <v>23.495666666666668</v>
          </cell>
          <cell r="M145">
            <v>30.011666666666667</v>
          </cell>
          <cell r="N145">
            <v>27.64233333333333</v>
          </cell>
          <cell r="O145">
            <v>24.278999999999996</v>
          </cell>
        </row>
        <row r="146">
          <cell r="J146" t="str">
            <v>Manizales</v>
          </cell>
          <cell r="K146">
            <v>24.298000000000002</v>
          </cell>
          <cell r="L146">
            <v>27.234333333333336</v>
          </cell>
          <cell r="M146">
            <v>31.026999999999997</v>
          </cell>
          <cell r="N146">
            <v>32.402999999999999</v>
          </cell>
          <cell r="O146">
            <v>23.601333333333333</v>
          </cell>
        </row>
        <row r="147">
          <cell r="J147" t="str">
            <v>Armenia</v>
          </cell>
          <cell r="K147">
            <v>16.843999999999998</v>
          </cell>
          <cell r="L147">
            <v>19.771000000000001</v>
          </cell>
          <cell r="M147">
            <v>23.558000000000003</v>
          </cell>
          <cell r="N147">
            <v>22.026</v>
          </cell>
          <cell r="O147">
            <v>23.228999999999999</v>
          </cell>
        </row>
        <row r="148">
          <cell r="J148" t="str">
            <v>Montería</v>
          </cell>
          <cell r="K148">
            <v>17.67966666666667</v>
          </cell>
          <cell r="L148">
            <v>19.472000000000001</v>
          </cell>
          <cell r="M148">
            <v>26.312333333333331</v>
          </cell>
          <cell r="N148">
            <v>24.636666666666667</v>
          </cell>
          <cell r="O148">
            <v>21.696666666666669</v>
          </cell>
        </row>
        <row r="149">
          <cell r="J149" t="str">
            <v>Popayán</v>
          </cell>
          <cell r="K149">
            <v>20.861000000000001</v>
          </cell>
          <cell r="L149">
            <v>23.480666666666668</v>
          </cell>
          <cell r="M149">
            <v>18.776333333333334</v>
          </cell>
          <cell r="N149">
            <v>21.087666666666667</v>
          </cell>
          <cell r="O149">
            <v>20.506666666666668</v>
          </cell>
        </row>
        <row r="150">
          <cell r="J150" t="str">
            <v>Santa Marta</v>
          </cell>
          <cell r="K150">
            <v>18.579333333333334</v>
          </cell>
          <cell r="L150">
            <v>26.656666666666666</v>
          </cell>
          <cell r="M150">
            <v>19.472999999999999</v>
          </cell>
          <cell r="N150">
            <v>18.668666666666663</v>
          </cell>
          <cell r="O150">
            <v>19.912000000000003</v>
          </cell>
        </row>
        <row r="151">
          <cell r="J151" t="str">
            <v>Neiva</v>
          </cell>
          <cell r="K151">
            <v>19.753333333333334</v>
          </cell>
          <cell r="L151">
            <v>22.188666666666666</v>
          </cell>
          <cell r="M151">
            <v>20.626000000000001</v>
          </cell>
          <cell r="N151">
            <v>19.361666666666668</v>
          </cell>
          <cell r="O151">
            <v>17.449666666666669</v>
          </cell>
        </row>
        <row r="152">
          <cell r="J152" t="str">
            <v>Valledupar</v>
          </cell>
          <cell r="K152">
            <v>18.274666666666665</v>
          </cell>
          <cell r="L152">
            <v>14.597</v>
          </cell>
          <cell r="M152">
            <v>18.998999999999999</v>
          </cell>
          <cell r="N152">
            <v>19.777666666666665</v>
          </cell>
          <cell r="O152">
            <v>16.075333333333333</v>
          </cell>
        </row>
        <row r="153">
          <cell r="J153" t="str">
            <v>Sincelejo</v>
          </cell>
          <cell r="K153">
            <v>12.730666666666666</v>
          </cell>
          <cell r="L153">
            <v>12.249666666666668</v>
          </cell>
          <cell r="M153">
            <v>11.335666666666668</v>
          </cell>
          <cell r="N153">
            <v>12.950666666666669</v>
          </cell>
          <cell r="O153">
            <v>14.896333333333333</v>
          </cell>
        </row>
        <row r="154">
          <cell r="J154" t="str">
            <v>Tunja</v>
          </cell>
          <cell r="K154">
            <v>8.652333333333333</v>
          </cell>
          <cell r="L154">
            <v>8.4803333333333324</v>
          </cell>
          <cell r="M154">
            <v>10.167333333333334</v>
          </cell>
          <cell r="N154">
            <v>9.9856666666666669</v>
          </cell>
          <cell r="O154">
            <v>9.1479999999999997</v>
          </cell>
        </row>
        <row r="155">
          <cell r="J155" t="str">
            <v>Florencia</v>
          </cell>
          <cell r="K155">
            <v>7.6</v>
          </cell>
          <cell r="L155">
            <v>5.8739999999999997</v>
          </cell>
          <cell r="M155">
            <v>6.5813333333333333</v>
          </cell>
          <cell r="N155">
            <v>7.6223333333333336</v>
          </cell>
          <cell r="O155">
            <v>8.032</v>
          </cell>
        </row>
        <row r="156">
          <cell r="J156" t="str">
            <v>Riohacha</v>
          </cell>
          <cell r="K156">
            <v>9.1646666666666672</v>
          </cell>
          <cell r="L156">
            <v>10.619333333333334</v>
          </cell>
          <cell r="M156">
            <v>9.663666666666666</v>
          </cell>
          <cell r="N156">
            <v>8.338000000000001</v>
          </cell>
          <cell r="O156">
            <v>7.8180000000000005</v>
          </cell>
        </row>
        <row r="157">
          <cell r="J157" t="str">
            <v>Quibdó</v>
          </cell>
          <cell r="K157">
            <v>8.7913333333333323</v>
          </cell>
          <cell r="L157">
            <v>7.2489999999999997</v>
          </cell>
          <cell r="M157">
            <v>7.9620000000000006</v>
          </cell>
          <cell r="N157">
            <v>6.3890000000000002</v>
          </cell>
          <cell r="O157">
            <v>7.61</v>
          </cell>
        </row>
        <row r="158">
          <cell r="J158" t="str">
            <v>San Andrés</v>
          </cell>
          <cell r="K158">
            <v>2.5943333333333332</v>
          </cell>
          <cell r="L158">
            <v>2.4493333333333336</v>
          </cell>
          <cell r="M158">
            <v>2.4216666666666669</v>
          </cell>
          <cell r="N158">
            <v>2.1433333333333331</v>
          </cell>
          <cell r="O158">
            <v>1.9446666666666665</v>
          </cell>
        </row>
        <row r="166">
          <cell r="J166" t="str">
            <v>Colombia</v>
          </cell>
          <cell r="K166">
            <v>1886.1736666666666</v>
          </cell>
          <cell r="L166">
            <v>2066.1459999999997</v>
          </cell>
          <cell r="M166">
            <v>2355.1783333333333</v>
          </cell>
          <cell r="N166">
            <v>2293.0009999999997</v>
          </cell>
          <cell r="O166">
            <v>2146.2426666666665</v>
          </cell>
        </row>
        <row r="167">
          <cell r="J167" t="str">
            <v>Bogotá</v>
          </cell>
          <cell r="K167">
            <v>351.80700000000002</v>
          </cell>
          <cell r="L167">
            <v>358.69566666666668</v>
          </cell>
          <cell r="M167">
            <v>418.89133333333331</v>
          </cell>
          <cell r="N167">
            <v>390.88066666666668</v>
          </cell>
          <cell r="O167">
            <v>325.84233333333333</v>
          </cell>
        </row>
        <row r="168">
          <cell r="J168" t="str">
            <v>Medellín</v>
          </cell>
          <cell r="K168">
            <v>169.34433333333331</v>
          </cell>
          <cell r="L168">
            <v>208.50966666666667</v>
          </cell>
          <cell r="M168">
            <v>247.49699999999999</v>
          </cell>
          <cell r="N168">
            <v>232.375</v>
          </cell>
          <cell r="O168">
            <v>195.69166666666669</v>
          </cell>
        </row>
        <row r="169">
          <cell r="J169" t="str">
            <v>Cali</v>
          </cell>
          <cell r="K169">
            <v>117.25699999999999</v>
          </cell>
          <cell r="L169">
            <v>135.14566666666667</v>
          </cell>
          <cell r="M169">
            <v>155.97</v>
          </cell>
          <cell r="N169">
            <v>157.977</v>
          </cell>
          <cell r="O169">
            <v>175.87566666666666</v>
          </cell>
        </row>
        <row r="170">
          <cell r="J170" t="str">
            <v>Barranquilla</v>
          </cell>
          <cell r="K170">
            <v>75.674666666666667</v>
          </cell>
          <cell r="L170">
            <v>80.416333333333327</v>
          </cell>
          <cell r="M170">
            <v>79.900000000000006</v>
          </cell>
          <cell r="N170">
            <v>77.326333333333324</v>
          </cell>
          <cell r="O170">
            <v>62.391666666666673</v>
          </cell>
        </row>
        <row r="171">
          <cell r="J171" t="str">
            <v>Cúcuta</v>
          </cell>
          <cell r="K171">
            <v>27.888333333333335</v>
          </cell>
          <cell r="L171">
            <v>27.221999999999998</v>
          </cell>
          <cell r="M171">
            <v>41.052666666666667</v>
          </cell>
          <cell r="N171">
            <v>45.597666666666669</v>
          </cell>
          <cell r="O171">
            <v>52.329666666666668</v>
          </cell>
        </row>
        <row r="172">
          <cell r="J172" t="str">
            <v>Pereira</v>
          </cell>
          <cell r="K172">
            <v>33.968333333333341</v>
          </cell>
          <cell r="L172">
            <v>36.147666666666666</v>
          </cell>
          <cell r="M172">
            <v>67.160666666666671</v>
          </cell>
          <cell r="N172">
            <v>61.278333333333336</v>
          </cell>
          <cell r="O172">
            <v>51.841333333333331</v>
          </cell>
        </row>
        <row r="173">
          <cell r="J173" t="str">
            <v>Bucaramanga</v>
          </cell>
          <cell r="K173">
            <v>38.69466666666667</v>
          </cell>
          <cell r="L173">
            <v>44.570333333333338</v>
          </cell>
          <cell r="M173">
            <v>46.122999999999998</v>
          </cell>
          <cell r="N173">
            <v>66.085666666666668</v>
          </cell>
          <cell r="O173">
            <v>51.697666666666663</v>
          </cell>
        </row>
        <row r="174">
          <cell r="J174" t="str">
            <v>Ibagué</v>
          </cell>
          <cell r="K174">
            <v>33.777666666666669</v>
          </cell>
          <cell r="L174">
            <v>44.557333333333332</v>
          </cell>
          <cell r="M174">
            <v>41.48</v>
          </cell>
          <cell r="N174">
            <v>47.240999999999993</v>
          </cell>
          <cell r="O174">
            <v>45.499666666666663</v>
          </cell>
        </row>
        <row r="175">
          <cell r="J175" t="str">
            <v>Cartagena</v>
          </cell>
          <cell r="K175">
            <v>42.455666666666666</v>
          </cell>
          <cell r="L175">
            <v>41.302</v>
          </cell>
          <cell r="M175">
            <v>50.07866666666667</v>
          </cell>
          <cell r="N175">
            <v>47.135999999999996</v>
          </cell>
          <cell r="O175">
            <v>34.599000000000004</v>
          </cell>
        </row>
        <row r="176">
          <cell r="J176" t="str">
            <v>Villavicencio</v>
          </cell>
          <cell r="K176">
            <v>17.401666666666667</v>
          </cell>
          <cell r="L176">
            <v>19.82</v>
          </cell>
          <cell r="M176">
            <v>19.587333333333333</v>
          </cell>
          <cell r="N176">
            <v>23.14</v>
          </cell>
          <cell r="O176">
            <v>24</v>
          </cell>
        </row>
        <row r="177">
          <cell r="J177" t="str">
            <v>Pasto</v>
          </cell>
          <cell r="K177">
            <v>22.553333333333331</v>
          </cell>
          <cell r="L177">
            <v>22.906333333333333</v>
          </cell>
          <cell r="M177">
            <v>29.198333333333334</v>
          </cell>
          <cell r="N177">
            <v>26.126000000000001</v>
          </cell>
          <cell r="O177">
            <v>23.103333333333335</v>
          </cell>
        </row>
        <row r="178">
          <cell r="J178" t="str">
            <v>Armenia</v>
          </cell>
          <cell r="K178">
            <v>14.697666666666668</v>
          </cell>
          <cell r="L178">
            <v>18.617000000000001</v>
          </cell>
          <cell r="M178">
            <v>22.152000000000001</v>
          </cell>
          <cell r="N178">
            <v>20.629000000000001</v>
          </cell>
          <cell r="O178">
            <v>22.200333333333333</v>
          </cell>
        </row>
        <row r="179">
          <cell r="J179" t="str">
            <v>Manizales</v>
          </cell>
          <cell r="K179">
            <v>22.123333333333335</v>
          </cell>
          <cell r="L179">
            <v>25.186333333333334</v>
          </cell>
          <cell r="M179">
            <v>29.540333333333336</v>
          </cell>
          <cell r="N179">
            <v>30.588666666666665</v>
          </cell>
          <cell r="O179">
            <v>21.493333333333336</v>
          </cell>
        </row>
        <row r="180">
          <cell r="J180" t="str">
            <v>Montería</v>
          </cell>
          <cell r="K180">
            <v>16.595333333333333</v>
          </cell>
          <cell r="L180">
            <v>18.925333333333334</v>
          </cell>
          <cell r="M180">
            <v>25.631</v>
          </cell>
          <cell r="N180">
            <v>23.353666666666669</v>
          </cell>
          <cell r="O180">
            <v>20.369</v>
          </cell>
        </row>
        <row r="181">
          <cell r="J181" t="str">
            <v>Popayán</v>
          </cell>
          <cell r="K181">
            <v>19.590666666666667</v>
          </cell>
          <cell r="L181">
            <v>23.304666666666666</v>
          </cell>
          <cell r="M181">
            <v>18.322666666666667</v>
          </cell>
          <cell r="N181">
            <v>20.401</v>
          </cell>
          <cell r="O181">
            <v>19.754666666666669</v>
          </cell>
        </row>
        <row r="182">
          <cell r="J182" t="str">
            <v>Santa Marta</v>
          </cell>
          <cell r="K182">
            <v>17.174333333333333</v>
          </cell>
          <cell r="L182">
            <v>25.889666666666667</v>
          </cell>
          <cell r="M182">
            <v>18.171333333333333</v>
          </cell>
          <cell r="N182">
            <v>16.446666666666669</v>
          </cell>
          <cell r="O182">
            <v>18.151666666666667</v>
          </cell>
        </row>
        <row r="183">
          <cell r="J183" t="str">
            <v>Neiva</v>
          </cell>
          <cell r="K183">
            <v>18.169666666666664</v>
          </cell>
          <cell r="L183">
            <v>21.4</v>
          </cell>
          <cell r="M183">
            <v>18.656666666666666</v>
          </cell>
          <cell r="N183">
            <v>18.037000000000003</v>
          </cell>
          <cell r="O183">
            <v>16.143333333333334</v>
          </cell>
        </row>
        <row r="184">
          <cell r="J184" t="str">
            <v>Valledupar</v>
          </cell>
          <cell r="K184">
            <v>16.914333333333332</v>
          </cell>
          <cell r="L184">
            <v>14.017000000000001</v>
          </cell>
          <cell r="M184">
            <v>17.614333333333335</v>
          </cell>
          <cell r="N184">
            <v>17.963666666666665</v>
          </cell>
          <cell r="O184">
            <v>15.784666666666666</v>
          </cell>
        </row>
        <row r="185">
          <cell r="J185" t="str">
            <v>Sincelejo</v>
          </cell>
          <cell r="K185">
            <v>11.366999999999999</v>
          </cell>
          <cell r="L185">
            <v>11.149333333333333</v>
          </cell>
          <cell r="M185">
            <v>10.706333333333333</v>
          </cell>
          <cell r="N185">
            <v>11.911000000000001</v>
          </cell>
          <cell r="O185">
            <v>13.971333333333334</v>
          </cell>
        </row>
        <row r="186">
          <cell r="J186" t="str">
            <v>Tunja</v>
          </cell>
          <cell r="K186">
            <v>8.020999999999999</v>
          </cell>
          <cell r="L186">
            <v>8.2870000000000008</v>
          </cell>
          <cell r="M186">
            <v>9.9796666666666667</v>
          </cell>
          <cell r="N186">
            <v>9.7916666666666661</v>
          </cell>
          <cell r="O186">
            <v>9.1199999999999992</v>
          </cell>
        </row>
        <row r="187">
          <cell r="J187" t="str">
            <v>Florencia</v>
          </cell>
          <cell r="K187">
            <v>6.6906666666666661</v>
          </cell>
          <cell r="L187">
            <v>5.6973333333333329</v>
          </cell>
          <cell r="M187">
            <v>6.2733333333333334</v>
          </cell>
          <cell r="N187">
            <v>7.5173333333333332</v>
          </cell>
          <cell r="O187">
            <v>7.6786666666666674</v>
          </cell>
        </row>
        <row r="188">
          <cell r="J188" t="str">
            <v>Riohacha</v>
          </cell>
          <cell r="K188">
            <v>7.4839999999999991</v>
          </cell>
          <cell r="L188">
            <v>9.761000000000001</v>
          </cell>
          <cell r="M188">
            <v>8.8576666666666668</v>
          </cell>
          <cell r="N188">
            <v>7.7549999999999999</v>
          </cell>
          <cell r="O188">
            <v>7.312666666666666</v>
          </cell>
        </row>
        <row r="189">
          <cell r="J189" t="str">
            <v>Quibdó</v>
          </cell>
          <cell r="K189">
            <v>7.7503333333333337</v>
          </cell>
          <cell r="L189">
            <v>6.2313333333333327</v>
          </cell>
          <cell r="M189">
            <v>7.0333333333333341</v>
          </cell>
          <cell r="N189">
            <v>5.6946666666666665</v>
          </cell>
          <cell r="O189">
            <v>6.8886666666666656</v>
          </cell>
        </row>
        <row r="190">
          <cell r="J190" t="str">
            <v>San Andrés</v>
          </cell>
          <cell r="K190">
            <v>2.331</v>
          </cell>
          <cell r="L190">
            <v>2.2279999999999998</v>
          </cell>
          <cell r="M190">
            <v>2.23</v>
          </cell>
          <cell r="N190">
            <v>1.9829999999999999</v>
          </cell>
          <cell r="O190">
            <v>1.8006666666666666</v>
          </cell>
        </row>
        <row r="198">
          <cell r="J198" t="str">
            <v>Colombia</v>
          </cell>
          <cell r="K198">
            <v>203.05466666666666</v>
          </cell>
          <cell r="L198">
            <v>179.542</v>
          </cell>
          <cell r="M198">
            <v>186.351</v>
          </cell>
          <cell r="N198">
            <v>209.5683333333333</v>
          </cell>
          <cell r="O198">
            <v>190.41333333333333</v>
          </cell>
        </row>
        <row r="199">
          <cell r="J199" t="str">
            <v>Bogotá</v>
          </cell>
          <cell r="K199">
            <v>21.582999999999998</v>
          </cell>
          <cell r="L199">
            <v>21.663666666666668</v>
          </cell>
          <cell r="M199">
            <v>18.582666666666668</v>
          </cell>
          <cell r="N199">
            <v>27.929333333333332</v>
          </cell>
          <cell r="O199">
            <v>30.495333333333331</v>
          </cell>
        </row>
        <row r="200">
          <cell r="J200" t="str">
            <v>Medellín</v>
          </cell>
          <cell r="K200">
            <v>13.531333333333331</v>
          </cell>
          <cell r="L200">
            <v>11.911000000000001</v>
          </cell>
          <cell r="M200">
            <v>20.834666666666667</v>
          </cell>
          <cell r="N200">
            <v>15.879333333333335</v>
          </cell>
          <cell r="O200">
            <v>20.365666666666666</v>
          </cell>
        </row>
        <row r="201">
          <cell r="K201">
            <v>11.09</v>
          </cell>
          <cell r="L201">
            <v>9.1243333333333325</v>
          </cell>
          <cell r="M201">
            <v>12.314666666666668</v>
          </cell>
          <cell r="N201">
            <v>14.299333333333335</v>
          </cell>
          <cell r="O201">
            <v>9.8553333333333342</v>
          </cell>
        </row>
        <row r="202">
          <cell r="K202">
            <v>4.3833333333333329</v>
          </cell>
          <cell r="L202">
            <v>1.5213333333333334</v>
          </cell>
          <cell r="M202">
            <v>0.66166666666666674</v>
          </cell>
          <cell r="N202">
            <v>2.0529999999999999</v>
          </cell>
          <cell r="O202">
            <v>3.2816666666666663</v>
          </cell>
        </row>
        <row r="203">
          <cell r="K203">
            <v>3.4609999999999999</v>
          </cell>
          <cell r="L203">
            <v>8.7730000000000015</v>
          </cell>
          <cell r="M203">
            <v>1.0953333333333333</v>
          </cell>
          <cell r="N203">
            <v>4.6356666666666664</v>
          </cell>
          <cell r="O203">
            <v>2.8253333333333335</v>
          </cell>
        </row>
        <row r="204">
          <cell r="K204">
            <v>2.1749999999999998</v>
          </cell>
          <cell r="L204">
            <v>2.048</v>
          </cell>
          <cell r="M204">
            <v>1.4870000000000001</v>
          </cell>
          <cell r="N204">
            <v>1.8139999999999998</v>
          </cell>
          <cell r="O204">
            <v>2.1080000000000001</v>
          </cell>
        </row>
        <row r="205">
          <cell r="K205">
            <v>1.5853333333333335</v>
          </cell>
          <cell r="L205">
            <v>1.3520000000000001</v>
          </cell>
          <cell r="M205">
            <v>4.7863333333333324</v>
          </cell>
          <cell r="N205">
            <v>3.5003333333333337</v>
          </cell>
          <cell r="O205">
            <v>1.9196666666666669</v>
          </cell>
        </row>
        <row r="206">
          <cell r="K206">
            <v>1.405</v>
          </cell>
          <cell r="L206">
            <v>0.76700000000000002</v>
          </cell>
          <cell r="M206">
            <v>1.3016666666666667</v>
          </cell>
          <cell r="N206">
            <v>2.2223333333333333</v>
          </cell>
          <cell r="O206">
            <v>1.7593333333333332</v>
          </cell>
        </row>
        <row r="207">
          <cell r="K207">
            <v>2.5126666666666666</v>
          </cell>
          <cell r="L207">
            <v>1.2693333333333334</v>
          </cell>
          <cell r="M207">
            <v>3.8296666666666668</v>
          </cell>
          <cell r="N207">
            <v>4.8823333333333334</v>
          </cell>
          <cell r="O207">
            <v>1.7286666666666666</v>
          </cell>
        </row>
        <row r="208">
          <cell r="K208">
            <v>1.0839999999999999</v>
          </cell>
          <cell r="L208">
            <v>0.54666666666666675</v>
          </cell>
          <cell r="M208">
            <v>0.68133333333333335</v>
          </cell>
          <cell r="N208">
            <v>1.2830000000000001</v>
          </cell>
          <cell r="O208">
            <v>1.3276666666666668</v>
          </cell>
        </row>
        <row r="209">
          <cell r="K209">
            <v>1.5833333333333333</v>
          </cell>
          <cell r="L209">
            <v>0.78866666666666652</v>
          </cell>
          <cell r="M209">
            <v>1.9693333333333334</v>
          </cell>
          <cell r="N209">
            <v>1.3246666666666667</v>
          </cell>
          <cell r="O209">
            <v>1.3063333333333333</v>
          </cell>
        </row>
        <row r="210">
          <cell r="K210">
            <v>3.3626666666666662</v>
          </cell>
          <cell r="L210">
            <v>3.0136666666666669</v>
          </cell>
          <cell r="M210">
            <v>2.2286666666666668</v>
          </cell>
          <cell r="N210">
            <v>4.1176666666666675</v>
          </cell>
          <cell r="O210">
            <v>1.2726666666666666</v>
          </cell>
        </row>
        <row r="211">
          <cell r="K211">
            <v>1.1323333333333334</v>
          </cell>
          <cell r="L211">
            <v>0.58933333333333326</v>
          </cell>
          <cell r="M211">
            <v>0.81333333333333346</v>
          </cell>
          <cell r="N211">
            <v>1.5163333333333335</v>
          </cell>
          <cell r="O211">
            <v>1.1753333333333333</v>
          </cell>
        </row>
        <row r="212">
          <cell r="K212">
            <v>1.431</v>
          </cell>
          <cell r="L212">
            <v>3.847</v>
          </cell>
          <cell r="M212">
            <v>3.3509999999999995</v>
          </cell>
          <cell r="N212">
            <v>2.1516666666666668</v>
          </cell>
          <cell r="O212">
            <v>1.0586666666666666</v>
          </cell>
        </row>
        <row r="213">
          <cell r="K213">
            <v>2.1463333333333332</v>
          </cell>
          <cell r="L213">
            <v>1.1536666666666668</v>
          </cell>
          <cell r="M213">
            <v>1.4059999999999999</v>
          </cell>
          <cell r="N213">
            <v>1.3966666666666665</v>
          </cell>
          <cell r="O213">
            <v>1.0283333333333333</v>
          </cell>
        </row>
        <row r="214">
          <cell r="K214">
            <v>1.3639999999999999</v>
          </cell>
          <cell r="L214">
            <v>1.1006666666666665</v>
          </cell>
          <cell r="M214">
            <v>0.62966666666666671</v>
          </cell>
          <cell r="N214">
            <v>1.0393333333333332</v>
          </cell>
          <cell r="O214">
            <v>0.92466666666666664</v>
          </cell>
        </row>
        <row r="215">
          <cell r="K215">
            <v>1.2703333333333335</v>
          </cell>
          <cell r="L215">
            <v>0.17600000000000002</v>
          </cell>
          <cell r="M215">
            <v>0.45366666666666661</v>
          </cell>
          <cell r="N215">
            <v>0.68666666666666665</v>
          </cell>
          <cell r="O215">
            <v>0.75266666666666671</v>
          </cell>
        </row>
        <row r="216">
          <cell r="K216">
            <v>1.0410000000000001</v>
          </cell>
          <cell r="L216">
            <v>1.0170000000000001</v>
          </cell>
          <cell r="M216">
            <v>0.92866666666666664</v>
          </cell>
          <cell r="N216">
            <v>0.69399999999999995</v>
          </cell>
          <cell r="O216">
            <v>0.72100000000000009</v>
          </cell>
        </row>
        <row r="217">
          <cell r="K217">
            <v>1.6806666666666665</v>
          </cell>
          <cell r="L217">
            <v>0.85799999999999998</v>
          </cell>
          <cell r="M217">
            <v>0.80600000000000005</v>
          </cell>
          <cell r="N217">
            <v>0.58300000000000007</v>
          </cell>
          <cell r="O217">
            <v>0.5053333333333333</v>
          </cell>
        </row>
        <row r="218">
          <cell r="K218">
            <v>1.1956666666666667</v>
          </cell>
          <cell r="L218">
            <v>0.35633333333333339</v>
          </cell>
          <cell r="M218">
            <v>0.75800000000000001</v>
          </cell>
          <cell r="N218">
            <v>1.0730000000000002</v>
          </cell>
          <cell r="O218">
            <v>0.41033333333333327</v>
          </cell>
        </row>
        <row r="219">
          <cell r="K219">
            <v>0.90933333333333322</v>
          </cell>
          <cell r="L219">
            <v>0.17666666666666667</v>
          </cell>
          <cell r="M219">
            <v>0.3076666666666667</v>
          </cell>
          <cell r="N219">
            <v>0.105</v>
          </cell>
          <cell r="O219">
            <v>0.35333333333333333</v>
          </cell>
        </row>
        <row r="220">
          <cell r="K220">
            <v>1.3606666666666667</v>
          </cell>
          <cell r="L220">
            <v>0.57966666666666666</v>
          </cell>
          <cell r="M220">
            <v>1.3846666666666667</v>
          </cell>
          <cell r="N220">
            <v>1.8143333333333331</v>
          </cell>
          <cell r="O220">
            <v>0.29066666666666668</v>
          </cell>
        </row>
        <row r="221">
          <cell r="K221">
            <v>0.26333333333333336</v>
          </cell>
          <cell r="L221">
            <v>0.22099999999999997</v>
          </cell>
          <cell r="M221">
            <v>0.19166666666666665</v>
          </cell>
          <cell r="N221">
            <v>0.16066666666666665</v>
          </cell>
          <cell r="O221">
            <v>0.14399999999999999</v>
          </cell>
        </row>
        <row r="222">
          <cell r="K222">
            <v>0.63133333333333341</v>
          </cell>
          <cell r="L222">
            <v>0.19333333333333333</v>
          </cell>
          <cell r="M222">
            <v>0.18733333333333335</v>
          </cell>
          <cell r="N222">
            <v>0.19366666666666665</v>
          </cell>
          <cell r="O222">
            <v>2.8000000000000001E-2</v>
          </cell>
        </row>
        <row r="230">
          <cell r="J230" t="str">
            <v>Colombia</v>
          </cell>
          <cell r="K230">
            <v>13952.216666666667</v>
          </cell>
          <cell r="L230">
            <v>14008.714666666667</v>
          </cell>
          <cell r="M230">
            <v>13377.938333333334</v>
          </cell>
          <cell r="N230">
            <v>12938.663333333332</v>
          </cell>
          <cell r="O230">
            <v>12953.220666666666</v>
          </cell>
        </row>
        <row r="231">
          <cell r="J231" t="str">
            <v>Bogotá</v>
          </cell>
          <cell r="K231">
            <v>2023.758</v>
          </cell>
          <cell r="L231">
            <v>1927.9380000000001</v>
          </cell>
          <cell r="M231">
            <v>1946.3813333333335</v>
          </cell>
          <cell r="N231">
            <v>1848.4896666666666</v>
          </cell>
          <cell r="O231">
            <v>1718.08</v>
          </cell>
        </row>
        <row r="232">
          <cell r="J232" t="str">
            <v>Medellín</v>
          </cell>
          <cell r="K232">
            <v>1052.548</v>
          </cell>
          <cell r="L232">
            <v>1043.8276666666668</v>
          </cell>
          <cell r="M232">
            <v>1026.0916666666667</v>
          </cell>
          <cell r="N232">
            <v>983.71233333333328</v>
          </cell>
          <cell r="O232">
            <v>1023.9446666666666</v>
          </cell>
        </row>
        <row r="233">
          <cell r="K233">
            <v>613.21366666666665</v>
          </cell>
          <cell r="L233">
            <v>628.26333333333332</v>
          </cell>
          <cell r="M233">
            <v>580.92966666666655</v>
          </cell>
          <cell r="N233">
            <v>603.80399999999997</v>
          </cell>
          <cell r="O233">
            <v>661.01433333333318</v>
          </cell>
        </row>
        <row r="234">
          <cell r="K234">
            <v>557.29333333333341</v>
          </cell>
          <cell r="L234">
            <v>580.01900000000001</v>
          </cell>
          <cell r="M234">
            <v>568.76233333333334</v>
          </cell>
          <cell r="N234">
            <v>542.22266666666667</v>
          </cell>
          <cell r="O234">
            <v>566.79999999999995</v>
          </cell>
        </row>
        <row r="235">
          <cell r="K235">
            <v>282.61533333333335</v>
          </cell>
          <cell r="L235">
            <v>321.93833333333333</v>
          </cell>
          <cell r="M235">
            <v>302.69466666666671</v>
          </cell>
          <cell r="N235">
            <v>298.423</v>
          </cell>
          <cell r="O235">
            <v>312.73533333333336</v>
          </cell>
        </row>
        <row r="236">
          <cell r="K236">
            <v>317.32400000000001</v>
          </cell>
          <cell r="L236">
            <v>281.11</v>
          </cell>
          <cell r="M236">
            <v>266.70800000000003</v>
          </cell>
          <cell r="N236">
            <v>246.49</v>
          </cell>
          <cell r="O236">
            <v>249.60400000000001</v>
          </cell>
        </row>
        <row r="237">
          <cell r="K237">
            <v>207.29066666666668</v>
          </cell>
          <cell r="L237">
            <v>216.65033333333335</v>
          </cell>
          <cell r="M237">
            <v>219.53700000000001</v>
          </cell>
          <cell r="N237">
            <v>217.89199999999997</v>
          </cell>
          <cell r="O237">
            <v>218.1393333333333</v>
          </cell>
        </row>
        <row r="238">
          <cell r="K238">
            <v>201.76833333333335</v>
          </cell>
          <cell r="L238">
            <v>194.38033333333337</v>
          </cell>
          <cell r="M238">
            <v>167.52933333333331</v>
          </cell>
          <cell r="N238">
            <v>168.65766666666664</v>
          </cell>
          <cell r="O238">
            <v>165.84899999999999</v>
          </cell>
        </row>
        <row r="239">
          <cell r="K239">
            <v>144.68533333333335</v>
          </cell>
          <cell r="L239">
            <v>147.71900000000002</v>
          </cell>
          <cell r="M239">
            <v>137.26566666666668</v>
          </cell>
          <cell r="N239">
            <v>141.37633333333335</v>
          </cell>
          <cell r="O239">
            <v>138.17166666666668</v>
          </cell>
        </row>
        <row r="240">
          <cell r="K240">
            <v>125.27433333333333</v>
          </cell>
          <cell r="L240">
            <v>118.01566666666668</v>
          </cell>
          <cell r="M240">
            <v>126.49900000000001</v>
          </cell>
          <cell r="N240">
            <v>125.71366666666667</v>
          </cell>
          <cell r="O240">
            <v>130.84399999999999</v>
          </cell>
        </row>
        <row r="241">
          <cell r="K241">
            <v>121</v>
          </cell>
          <cell r="L241">
            <v>116.52033333333334</v>
          </cell>
          <cell r="M241">
            <v>120.86466666666666</v>
          </cell>
          <cell r="N241">
            <v>127.73333333333333</v>
          </cell>
          <cell r="O241">
            <v>113.343</v>
          </cell>
        </row>
        <row r="242">
          <cell r="K242">
            <v>104.42633333333333</v>
          </cell>
          <cell r="L242">
            <v>108.81833333333333</v>
          </cell>
          <cell r="M242">
            <v>103.65933333333334</v>
          </cell>
          <cell r="N242">
            <v>110.08499999999999</v>
          </cell>
          <cell r="O242">
            <v>112.06633333333333</v>
          </cell>
        </row>
        <row r="243">
          <cell r="K243">
            <v>101.22666666666667</v>
          </cell>
          <cell r="L243">
            <v>110.06066666666668</v>
          </cell>
          <cell r="M243">
            <v>93.165000000000006</v>
          </cell>
          <cell r="N243">
            <v>94.727666666666664</v>
          </cell>
          <cell r="O243">
            <v>104.99733333333334</v>
          </cell>
        </row>
        <row r="244">
          <cell r="K244">
            <v>97.375333333333344</v>
          </cell>
          <cell r="L244">
            <v>97.446333333333328</v>
          </cell>
          <cell r="M244">
            <v>90.73566666666666</v>
          </cell>
          <cell r="N244">
            <v>89.172000000000011</v>
          </cell>
          <cell r="O244">
            <v>92.50033333333333</v>
          </cell>
        </row>
        <row r="245">
          <cell r="K245">
            <v>98.199333333333342</v>
          </cell>
          <cell r="L245">
            <v>91.910333333333327</v>
          </cell>
          <cell r="M245">
            <v>92.901333333333341</v>
          </cell>
          <cell r="N245">
            <v>88.370666666666679</v>
          </cell>
          <cell r="O245">
            <v>86.588999999999999</v>
          </cell>
        </row>
        <row r="246">
          <cell r="K246">
            <v>93.466333333333338</v>
          </cell>
          <cell r="L246">
            <v>85.228333333333339</v>
          </cell>
          <cell r="M246">
            <v>90.316333333333333</v>
          </cell>
          <cell r="N246">
            <v>87.507000000000005</v>
          </cell>
          <cell r="O246">
            <v>85.995666666666651</v>
          </cell>
        </row>
        <row r="247">
          <cell r="K247">
            <v>74.927333333333337</v>
          </cell>
          <cell r="L247">
            <v>79.249000000000009</v>
          </cell>
          <cell r="M247">
            <v>82.873000000000005</v>
          </cell>
          <cell r="N247">
            <v>78.897666666666666</v>
          </cell>
          <cell r="O247">
            <v>79.902333333333331</v>
          </cell>
        </row>
        <row r="248">
          <cell r="K248">
            <v>68.541333333333327</v>
          </cell>
          <cell r="L248">
            <v>71.103666666666683</v>
          </cell>
          <cell r="M248">
            <v>78.699333333333342</v>
          </cell>
          <cell r="N248">
            <v>75.72699999999999</v>
          </cell>
          <cell r="O248">
            <v>74.47966666666666</v>
          </cell>
        </row>
        <row r="249">
          <cell r="K249">
            <v>83.546000000000006</v>
          </cell>
          <cell r="L249">
            <v>76.939000000000007</v>
          </cell>
          <cell r="M249">
            <v>72.353999999999999</v>
          </cell>
          <cell r="N249">
            <v>72.468333333333334</v>
          </cell>
          <cell r="O249">
            <v>73.602333333333334</v>
          </cell>
        </row>
        <row r="250">
          <cell r="K250">
            <v>49.890999999999998</v>
          </cell>
          <cell r="L250">
            <v>48.68533333333334</v>
          </cell>
          <cell r="M250">
            <v>50.561666666666667</v>
          </cell>
          <cell r="N250">
            <v>48.154666666666664</v>
          </cell>
          <cell r="O250">
            <v>50.223333333333336</v>
          </cell>
        </row>
        <row r="251">
          <cell r="K251">
            <v>44.468333333333334</v>
          </cell>
          <cell r="L251">
            <v>47.370333333333328</v>
          </cell>
          <cell r="M251">
            <v>41.395333333333333</v>
          </cell>
          <cell r="N251">
            <v>41.94</v>
          </cell>
          <cell r="O251">
            <v>46.68866666666667</v>
          </cell>
        </row>
        <row r="252">
          <cell r="K252">
            <v>36.902999999999999</v>
          </cell>
          <cell r="L252">
            <v>42.409666666666674</v>
          </cell>
          <cell r="M252">
            <v>44.168000000000006</v>
          </cell>
          <cell r="N252">
            <v>41.910333333333334</v>
          </cell>
          <cell r="O252">
            <v>44.296999999999997</v>
          </cell>
        </row>
        <row r="253">
          <cell r="K253">
            <v>35.923000000000002</v>
          </cell>
          <cell r="L253">
            <v>36.032000000000004</v>
          </cell>
          <cell r="M253">
            <v>32.302333333333337</v>
          </cell>
          <cell r="N253">
            <v>31.286666666666665</v>
          </cell>
          <cell r="O253">
            <v>28.623000000000001</v>
          </cell>
        </row>
        <row r="254">
          <cell r="K254">
            <v>14.511000000000001</v>
          </cell>
          <cell r="L254">
            <v>15.226333333333335</v>
          </cell>
          <cell r="M254">
            <v>14.090999999999999</v>
          </cell>
          <cell r="N254">
            <v>14.963333333333333</v>
          </cell>
          <cell r="O254">
            <v>14.506</v>
          </cell>
        </row>
        <row r="262">
          <cell r="J262" t="str">
            <v>Colombia</v>
          </cell>
          <cell r="K262">
            <v>6994.532666666666</v>
          </cell>
          <cell r="L262">
            <v>5692.6589999999997</v>
          </cell>
          <cell r="M262">
            <v>6135.4313333333339</v>
          </cell>
          <cell r="N262">
            <v>7328.9093333333331</v>
          </cell>
          <cell r="O262">
            <v>6968.7669999999998</v>
          </cell>
        </row>
        <row r="263">
          <cell r="J263" t="str">
            <v>Bogotá</v>
          </cell>
          <cell r="K263">
            <v>1122.7863333333332</v>
          </cell>
          <cell r="L263">
            <v>1131.9096666666667</v>
          </cell>
          <cell r="M263">
            <v>893.149</v>
          </cell>
          <cell r="N263">
            <v>1388.046</v>
          </cell>
          <cell r="O263">
            <v>1472.0363333333335</v>
          </cell>
        </row>
        <row r="264">
          <cell r="J264" t="str">
            <v>Medellín</v>
          </cell>
          <cell r="K264">
            <v>455.82866666666661</v>
          </cell>
          <cell r="L264">
            <v>454.53666666666669</v>
          </cell>
          <cell r="M264">
            <v>466.30900000000003</v>
          </cell>
          <cell r="N264">
            <v>554.08066666666662</v>
          </cell>
          <cell r="O264">
            <v>557.14166666666665</v>
          </cell>
        </row>
        <row r="265">
          <cell r="J265" t="str">
            <v>Cali</v>
          </cell>
          <cell r="K265">
            <v>478.23233333333337</v>
          </cell>
          <cell r="L265">
            <v>407.13566666666674</v>
          </cell>
          <cell r="M265">
            <v>485.41366666666664</v>
          </cell>
          <cell r="N265">
            <v>452.07400000000001</v>
          </cell>
          <cell r="O265">
            <v>331.322</v>
          </cell>
        </row>
        <row r="266">
          <cell r="J266" t="str">
            <v>Bucaramanga</v>
          </cell>
          <cell r="K266">
            <v>137.47066666666669</v>
          </cell>
          <cell r="L266">
            <v>138.02533333333335</v>
          </cell>
          <cell r="M266">
            <v>172.12066666666669</v>
          </cell>
          <cell r="N266">
            <v>225.25833333333333</v>
          </cell>
          <cell r="O266">
            <v>200.23299999999998</v>
          </cell>
        </row>
        <row r="267">
          <cell r="J267" t="str">
            <v>Barranquilla</v>
          </cell>
          <cell r="K267">
            <v>184.96100000000001</v>
          </cell>
          <cell r="L267">
            <v>88.85733333333333</v>
          </cell>
          <cell r="M267">
            <v>114.238</v>
          </cell>
          <cell r="N267">
            <v>172.03566666666666</v>
          </cell>
          <cell r="O267">
            <v>136.40833333333333</v>
          </cell>
        </row>
        <row r="268">
          <cell r="J268" t="str">
            <v>Cúcuta</v>
          </cell>
          <cell r="K268">
            <v>157.47999999999999</v>
          </cell>
          <cell r="L268">
            <v>111.83166666666666</v>
          </cell>
          <cell r="M268">
            <v>104.27800000000001</v>
          </cell>
          <cell r="N268">
            <v>156.33133333333333</v>
          </cell>
          <cell r="O268">
            <v>106.97166666666668</v>
          </cell>
        </row>
        <row r="269">
          <cell r="J269" t="str">
            <v>Ibagué</v>
          </cell>
          <cell r="K269">
            <v>103.13200000000001</v>
          </cell>
          <cell r="L269">
            <v>84.676333333333332</v>
          </cell>
          <cell r="M269">
            <v>79.429666666666662</v>
          </cell>
          <cell r="N269">
            <v>83.346333333333334</v>
          </cell>
          <cell r="O269">
            <v>104.95699999999999</v>
          </cell>
        </row>
        <row r="270">
          <cell r="J270" t="str">
            <v>Pereira</v>
          </cell>
          <cell r="K270">
            <v>77.763333333333335</v>
          </cell>
          <cell r="L270">
            <v>72.428333333333327</v>
          </cell>
          <cell r="M270">
            <v>73.913666666666671</v>
          </cell>
          <cell r="N270">
            <v>89.859333333333325</v>
          </cell>
          <cell r="O270">
            <v>86.875</v>
          </cell>
        </row>
        <row r="271">
          <cell r="J271" t="str">
            <v>Cartagena</v>
          </cell>
          <cell r="K271">
            <v>106.89433333333334</v>
          </cell>
          <cell r="L271">
            <v>64.364999999999995</v>
          </cell>
          <cell r="M271">
            <v>91.173000000000002</v>
          </cell>
          <cell r="N271">
            <v>111.41699999999999</v>
          </cell>
          <cell r="O271">
            <v>77.099666666666678</v>
          </cell>
        </row>
        <row r="272">
          <cell r="J272" t="str">
            <v>Pasto</v>
          </cell>
          <cell r="K272">
            <v>66.159666666666666</v>
          </cell>
          <cell r="L272">
            <v>57.276666666666664</v>
          </cell>
          <cell r="M272">
            <v>65.088666666666668</v>
          </cell>
          <cell r="N272">
            <v>69.749333333333325</v>
          </cell>
          <cell r="O272">
            <v>71.086333333333329</v>
          </cell>
        </row>
        <row r="273">
          <cell r="J273" t="str">
            <v>Manizales</v>
          </cell>
          <cell r="K273">
            <v>58.131</v>
          </cell>
          <cell r="L273">
            <v>49.291000000000004</v>
          </cell>
          <cell r="M273">
            <v>50.194333333333333</v>
          </cell>
          <cell r="N273">
            <v>49.68566666666667</v>
          </cell>
          <cell r="O273">
            <v>63.806999999999995</v>
          </cell>
        </row>
        <row r="274">
          <cell r="J274" t="str">
            <v>Santa Marta</v>
          </cell>
          <cell r="K274">
            <v>60.971666666666664</v>
          </cell>
          <cell r="L274">
            <v>56.759333333333338</v>
          </cell>
          <cell r="M274">
            <v>55.795666666666669</v>
          </cell>
          <cell r="N274">
            <v>62.065333333333335</v>
          </cell>
          <cell r="O274">
            <v>61.562333333333335</v>
          </cell>
        </row>
        <row r="275">
          <cell r="J275" t="str">
            <v>Neiva</v>
          </cell>
          <cell r="K275">
            <v>66.269333333333336</v>
          </cell>
          <cell r="L275">
            <v>57.306666666666665</v>
          </cell>
          <cell r="M275">
            <v>51.737000000000002</v>
          </cell>
          <cell r="N275">
            <v>60.879333333333335</v>
          </cell>
          <cell r="O275">
            <v>56.831333333333333</v>
          </cell>
        </row>
        <row r="276">
          <cell r="J276" t="str">
            <v>Villavicencio</v>
          </cell>
          <cell r="K276">
            <v>63.300333333333334</v>
          </cell>
          <cell r="L276">
            <v>55.027999999999999</v>
          </cell>
          <cell r="M276">
            <v>65.309000000000012</v>
          </cell>
          <cell r="N276">
            <v>52.657000000000004</v>
          </cell>
          <cell r="O276">
            <v>47.434333333333335</v>
          </cell>
        </row>
        <row r="277">
          <cell r="J277" t="str">
            <v>Montería</v>
          </cell>
          <cell r="K277">
            <v>59.18033333333333</v>
          </cell>
          <cell r="L277">
            <v>52.136666666666663</v>
          </cell>
          <cell r="M277">
            <v>50.312666666666665</v>
          </cell>
          <cell r="N277">
            <v>60.254666666666672</v>
          </cell>
          <cell r="O277">
            <v>42.07866666666667</v>
          </cell>
        </row>
        <row r="278">
          <cell r="J278" t="str">
            <v>Sincelejo</v>
          </cell>
          <cell r="K278">
            <v>46.365333333333332</v>
          </cell>
          <cell r="L278">
            <v>28.162000000000003</v>
          </cell>
          <cell r="M278">
            <v>32.901666666666671</v>
          </cell>
          <cell r="N278">
            <v>47.878666666666668</v>
          </cell>
          <cell r="O278">
            <v>39.609333333333332</v>
          </cell>
        </row>
        <row r="279">
          <cell r="J279" t="str">
            <v>Armenia</v>
          </cell>
          <cell r="K279">
            <v>43.166333333333341</v>
          </cell>
          <cell r="L279">
            <v>37.577666666666666</v>
          </cell>
          <cell r="M279">
            <v>41.936666666666667</v>
          </cell>
          <cell r="N279">
            <v>31.76733333333333</v>
          </cell>
          <cell r="O279">
            <v>36.545000000000002</v>
          </cell>
        </row>
        <row r="280">
          <cell r="J280" t="str">
            <v>Popayán</v>
          </cell>
          <cell r="K280">
            <v>52.674666666666667</v>
          </cell>
          <cell r="L280">
            <v>38.584000000000003</v>
          </cell>
          <cell r="M280">
            <v>39.297666666666665</v>
          </cell>
          <cell r="N280">
            <v>40.476666666666667</v>
          </cell>
          <cell r="O280">
            <v>35.532666666666664</v>
          </cell>
        </row>
        <row r="281">
          <cell r="J281" t="str">
            <v>Valledupar</v>
          </cell>
          <cell r="K281">
            <v>50.660666666666664</v>
          </cell>
          <cell r="L281">
            <v>34.196999999999996</v>
          </cell>
          <cell r="M281">
            <v>36.06466666666666</v>
          </cell>
          <cell r="N281">
            <v>59.323666666666668</v>
          </cell>
          <cell r="O281">
            <v>30.816000000000003</v>
          </cell>
        </row>
        <row r="282">
          <cell r="J282" t="str">
            <v>Riohacha</v>
          </cell>
          <cell r="K282">
            <v>25.898666666666667</v>
          </cell>
          <cell r="L282">
            <v>22.553000000000001</v>
          </cell>
          <cell r="M282">
            <v>28.660666666666668</v>
          </cell>
          <cell r="N282">
            <v>35.020333333333333</v>
          </cell>
          <cell r="O282">
            <v>19.600000000000001</v>
          </cell>
        </row>
        <row r="283">
          <cell r="J283" t="str">
            <v>Tunja</v>
          </cell>
          <cell r="K283">
            <v>22.442333333333334</v>
          </cell>
          <cell r="L283">
            <v>14.960333333333333</v>
          </cell>
          <cell r="M283">
            <v>7.0846666666666671</v>
          </cell>
          <cell r="N283">
            <v>26.737333333333336</v>
          </cell>
          <cell r="O283">
            <v>15.799333333333331</v>
          </cell>
        </row>
        <row r="284">
          <cell r="J284" t="str">
            <v>Florencia</v>
          </cell>
          <cell r="K284">
            <v>24.042333333333335</v>
          </cell>
          <cell r="L284">
            <v>8.634666666666666</v>
          </cell>
          <cell r="M284">
            <v>8.1033333333333335</v>
          </cell>
          <cell r="N284">
            <v>10.991666666666667</v>
          </cell>
          <cell r="O284">
            <v>12.946</v>
          </cell>
        </row>
        <row r="285">
          <cell r="J285" t="str">
            <v>Quibdó</v>
          </cell>
          <cell r="K285">
            <v>9.0269999999999992</v>
          </cell>
          <cell r="L285">
            <v>6.3836666666666666</v>
          </cell>
          <cell r="M285">
            <v>8.5743333333333336</v>
          </cell>
          <cell r="N285">
            <v>8.7303333333333324</v>
          </cell>
          <cell r="O285">
            <v>9.0363333333333333</v>
          </cell>
        </row>
        <row r="286">
          <cell r="J286" t="str">
            <v>San Andrés</v>
          </cell>
          <cell r="K286">
            <v>4.2873333333333337</v>
          </cell>
          <cell r="L286">
            <v>2.1823333333333332</v>
          </cell>
          <cell r="M286">
            <v>2.7549999999999999</v>
          </cell>
          <cell r="N286">
            <v>1.2003333333333333</v>
          </cell>
          <cell r="O286">
            <v>1.7173333333333334</v>
          </cell>
        </row>
        <row r="294">
          <cell r="J294" t="str">
            <v>Colombia</v>
          </cell>
          <cell r="K294">
            <v>1951.2186666666666</v>
          </cell>
          <cell r="L294">
            <v>1628.2329999999999</v>
          </cell>
          <cell r="M294">
            <v>1916.4776666666667</v>
          </cell>
          <cell r="N294">
            <v>2352.127</v>
          </cell>
          <cell r="O294">
            <v>2188.3863333333334</v>
          </cell>
        </row>
        <row r="295">
          <cell r="J295" t="str">
            <v>Bogotá</v>
          </cell>
          <cell r="K295">
            <v>306.56666666666666</v>
          </cell>
          <cell r="L295">
            <v>303.4496666666667</v>
          </cell>
          <cell r="M295">
            <v>244.429</v>
          </cell>
          <cell r="N295">
            <v>550.6966666666666</v>
          </cell>
          <cell r="O295">
            <v>488.55733333333336</v>
          </cell>
        </row>
        <row r="296">
          <cell r="J296" t="str">
            <v>Medellín</v>
          </cell>
          <cell r="K296">
            <v>143.22899999999998</v>
          </cell>
          <cell r="L296">
            <v>153.04966666666667</v>
          </cell>
          <cell r="M296">
            <v>167.21266666666668</v>
          </cell>
          <cell r="N296">
            <v>224.50566666666668</v>
          </cell>
          <cell r="O296">
            <v>203.97</v>
          </cell>
        </row>
        <row r="297">
          <cell r="J297" t="str">
            <v>Cali</v>
          </cell>
          <cell r="K297">
            <v>164.066</v>
          </cell>
          <cell r="L297">
            <v>151.90633333333335</v>
          </cell>
          <cell r="M297">
            <v>183.94666666666663</v>
          </cell>
          <cell r="N297">
            <v>176.24366666666666</v>
          </cell>
          <cell r="O297">
            <v>93.766666666666666</v>
          </cell>
        </row>
        <row r="298">
          <cell r="J298" t="str">
            <v>Bucaramanga</v>
          </cell>
          <cell r="K298">
            <v>24.676333333333332</v>
          </cell>
          <cell r="L298">
            <v>24.943000000000001</v>
          </cell>
          <cell r="M298">
            <v>40.523666666666664</v>
          </cell>
          <cell r="N298">
            <v>59.548000000000002</v>
          </cell>
          <cell r="O298">
            <v>68.894666666666652</v>
          </cell>
        </row>
        <row r="299">
          <cell r="J299" t="str">
            <v>Ibagué</v>
          </cell>
          <cell r="K299">
            <v>35.253333333333337</v>
          </cell>
          <cell r="L299">
            <v>27.328333333333333</v>
          </cell>
          <cell r="M299">
            <v>33.704333333333331</v>
          </cell>
          <cell r="N299">
            <v>28.610666666666663</v>
          </cell>
          <cell r="O299">
            <v>33.518666666666668</v>
          </cell>
        </row>
        <row r="300">
          <cell r="J300" t="str">
            <v>Cúcuta</v>
          </cell>
          <cell r="K300">
            <v>47.260666666666673</v>
          </cell>
          <cell r="L300">
            <v>25.203333333333333</v>
          </cell>
          <cell r="M300">
            <v>27.939333333333334</v>
          </cell>
          <cell r="N300">
            <v>62.986333333333334</v>
          </cell>
          <cell r="O300">
            <v>33.412333333333329</v>
          </cell>
        </row>
        <row r="301">
          <cell r="J301" t="str">
            <v>Barranquilla</v>
          </cell>
          <cell r="K301">
            <v>22.870666666666665</v>
          </cell>
          <cell r="L301">
            <v>14.513</v>
          </cell>
          <cell r="M301">
            <v>22.677333333333333</v>
          </cell>
          <cell r="N301">
            <v>46.708333333333336</v>
          </cell>
          <cell r="O301">
            <v>32.836666666666666</v>
          </cell>
        </row>
        <row r="302">
          <cell r="J302" t="str">
            <v>Pasto</v>
          </cell>
          <cell r="K302">
            <v>18.314</v>
          </cell>
          <cell r="L302">
            <v>18.762</v>
          </cell>
          <cell r="M302">
            <v>21.874666666666666</v>
          </cell>
          <cell r="N302">
            <v>21.654666666666667</v>
          </cell>
          <cell r="O302">
            <v>21.954999999999998</v>
          </cell>
        </row>
        <row r="303">
          <cell r="J303" t="str">
            <v>Pereira</v>
          </cell>
          <cell r="K303">
            <v>17.885333333333335</v>
          </cell>
          <cell r="L303">
            <v>18.224333333333334</v>
          </cell>
          <cell r="M303">
            <v>20.316333333333336</v>
          </cell>
          <cell r="N303">
            <v>28.751666666666665</v>
          </cell>
          <cell r="O303">
            <v>21.127333333333336</v>
          </cell>
        </row>
        <row r="304">
          <cell r="J304" t="str">
            <v>Manizales</v>
          </cell>
          <cell r="K304">
            <v>21.069333333333333</v>
          </cell>
          <cell r="L304">
            <v>17.261666666666667</v>
          </cell>
          <cell r="M304">
            <v>17.796333333333333</v>
          </cell>
          <cell r="N304">
            <v>18.878</v>
          </cell>
          <cell r="O304">
            <v>19.934999999999999</v>
          </cell>
        </row>
        <row r="305">
          <cell r="J305" t="str">
            <v>Neiva</v>
          </cell>
          <cell r="K305">
            <v>21.996666666666666</v>
          </cell>
          <cell r="L305">
            <v>18.718999999999998</v>
          </cell>
          <cell r="M305">
            <v>14.026000000000002</v>
          </cell>
          <cell r="N305">
            <v>21.908666666666665</v>
          </cell>
          <cell r="O305">
            <v>17.709666666666667</v>
          </cell>
        </row>
        <row r="306">
          <cell r="J306" t="str">
            <v>Armenia</v>
          </cell>
          <cell r="K306">
            <v>16.116333333333333</v>
          </cell>
          <cell r="L306">
            <v>14.850333333333332</v>
          </cell>
          <cell r="M306">
            <v>18.212</v>
          </cell>
          <cell r="N306">
            <v>12.921666666666667</v>
          </cell>
          <cell r="O306">
            <v>12.262</v>
          </cell>
        </row>
        <row r="307">
          <cell r="J307" t="str">
            <v>Cartagena</v>
          </cell>
          <cell r="K307">
            <v>18.348333333333333</v>
          </cell>
          <cell r="L307">
            <v>8.7490000000000006</v>
          </cell>
          <cell r="M307">
            <v>8.7866666666666671</v>
          </cell>
          <cell r="N307">
            <v>12.781000000000001</v>
          </cell>
          <cell r="O307">
            <v>10.737666666666664</v>
          </cell>
        </row>
        <row r="308">
          <cell r="J308" t="str">
            <v>Villavicencio</v>
          </cell>
          <cell r="K308">
            <v>16.944666666666667</v>
          </cell>
          <cell r="L308">
            <v>8.266</v>
          </cell>
          <cell r="M308">
            <v>15.500666666666666</v>
          </cell>
          <cell r="N308">
            <v>11.120666666666665</v>
          </cell>
          <cell r="O308">
            <v>8.2693333333333339</v>
          </cell>
        </row>
        <row r="309">
          <cell r="J309" t="str">
            <v>Popayán</v>
          </cell>
          <cell r="K309">
            <v>16.663333333333334</v>
          </cell>
          <cell r="L309">
            <v>7.2109999999999994</v>
          </cell>
          <cell r="M309">
            <v>10.799333333333335</v>
          </cell>
          <cell r="N309">
            <v>8.6173333333333346</v>
          </cell>
          <cell r="O309">
            <v>7.8553333333333342</v>
          </cell>
        </row>
        <row r="310">
          <cell r="J310" t="str">
            <v>Santa Marta</v>
          </cell>
          <cell r="K310">
            <v>16.157666666666668</v>
          </cell>
          <cell r="L310">
            <v>7.969666666666666</v>
          </cell>
          <cell r="M310">
            <v>6.6680000000000001</v>
          </cell>
          <cell r="N310">
            <v>8.1436666666666664</v>
          </cell>
          <cell r="O310">
            <v>7.8146666666666675</v>
          </cell>
        </row>
        <row r="311">
          <cell r="J311" t="str">
            <v>Sincelejo</v>
          </cell>
          <cell r="K311">
            <v>13.423</v>
          </cell>
          <cell r="L311">
            <v>5.182666666666667</v>
          </cell>
          <cell r="M311">
            <v>4.6429999999999998</v>
          </cell>
          <cell r="N311">
            <v>9.8706666666666667</v>
          </cell>
          <cell r="O311">
            <v>6.4533333333333331</v>
          </cell>
        </row>
        <row r="312">
          <cell r="J312" t="str">
            <v>Montería</v>
          </cell>
          <cell r="K312">
            <v>15.806333333333333</v>
          </cell>
          <cell r="L312">
            <v>9.2156666666666656</v>
          </cell>
          <cell r="M312">
            <v>5.586666666666666</v>
          </cell>
          <cell r="N312">
            <v>11.865666666666668</v>
          </cell>
          <cell r="O312">
            <v>6.2190000000000003</v>
          </cell>
        </row>
        <row r="313">
          <cell r="J313" t="str">
            <v>Tunja</v>
          </cell>
          <cell r="K313">
            <v>7.030333333333334</v>
          </cell>
          <cell r="L313">
            <v>3.2326666666666668</v>
          </cell>
          <cell r="M313">
            <v>1.6776666666666664</v>
          </cell>
          <cell r="N313">
            <v>6.2996666666666661</v>
          </cell>
          <cell r="O313">
            <v>4.3109999999999999</v>
          </cell>
        </row>
        <row r="314">
          <cell r="J314" t="str">
            <v>Valledupar</v>
          </cell>
          <cell r="K314">
            <v>8.06</v>
          </cell>
          <cell r="L314">
            <v>1.6526666666666667</v>
          </cell>
          <cell r="M314">
            <v>4.155333333333334</v>
          </cell>
          <cell r="N314">
            <v>14.458</v>
          </cell>
          <cell r="O314">
            <v>4.0869999999999997</v>
          </cell>
        </row>
        <row r="315">
          <cell r="J315" t="str">
            <v>Riohacha</v>
          </cell>
          <cell r="K315">
            <v>7.0473333333333343</v>
          </cell>
          <cell r="L315">
            <v>5.293333333333333</v>
          </cell>
          <cell r="M315">
            <v>7.0523333333333333</v>
          </cell>
          <cell r="N315">
            <v>6.7330000000000005</v>
          </cell>
          <cell r="O315">
            <v>2.96</v>
          </cell>
        </row>
        <row r="316">
          <cell r="J316" t="str">
            <v>Florencia</v>
          </cell>
          <cell r="K316">
            <v>7.4676666666666662</v>
          </cell>
          <cell r="L316">
            <v>1.6876666666666666</v>
          </cell>
          <cell r="M316">
            <v>1.1320000000000001</v>
          </cell>
          <cell r="N316">
            <v>1.4023333333333332</v>
          </cell>
          <cell r="O316">
            <v>2.5233333333333334</v>
          </cell>
        </row>
        <row r="317">
          <cell r="J317" t="str">
            <v>Quibdó</v>
          </cell>
          <cell r="K317">
            <v>1.014</v>
          </cell>
          <cell r="L317">
            <v>0.90800000000000003</v>
          </cell>
          <cell r="M317">
            <v>1.0773333333333335</v>
          </cell>
          <cell r="N317">
            <v>0.81933333333333336</v>
          </cell>
          <cell r="O317">
            <v>1.498</v>
          </cell>
        </row>
        <row r="318">
          <cell r="J318" t="str">
            <v>San Andrés</v>
          </cell>
          <cell r="K318">
            <v>1.0516666666666667</v>
          </cell>
          <cell r="L318">
            <v>0.58866666666666667</v>
          </cell>
          <cell r="M318">
            <v>0.58066666666666666</v>
          </cell>
          <cell r="N318">
            <v>0.33666666666666667</v>
          </cell>
          <cell r="O318">
            <v>0.34866666666666668</v>
          </cell>
        </row>
        <row r="326">
          <cell r="J326" t="str">
            <v>Colombia</v>
          </cell>
          <cell r="K326">
            <v>3741.0679999999998</v>
          </cell>
          <cell r="L326">
            <v>3113.7993333333329</v>
          </cell>
          <cell r="M326">
            <v>3074.6016666666669</v>
          </cell>
          <cell r="N326">
            <v>3777.0720000000001</v>
          </cell>
          <cell r="O326">
            <v>3703.8839999999996</v>
          </cell>
        </row>
        <row r="327">
          <cell r="J327" t="str">
            <v>Bogotá</v>
          </cell>
          <cell r="K327">
            <v>803.61633333333339</v>
          </cell>
          <cell r="L327">
            <v>812.09799999999996</v>
          </cell>
          <cell r="M327">
            <v>601.54833333333329</v>
          </cell>
          <cell r="N327">
            <v>858.98199999999997</v>
          </cell>
          <cell r="O327">
            <v>924.54433333333327</v>
          </cell>
        </row>
        <row r="328">
          <cell r="J328" t="str">
            <v>Medellín</v>
          </cell>
          <cell r="K328">
            <v>224.90933333333336</v>
          </cell>
          <cell r="L328">
            <v>184.07966666666667</v>
          </cell>
          <cell r="M328">
            <v>256.28833333333336</v>
          </cell>
          <cell r="N328">
            <v>308.22966666666667</v>
          </cell>
          <cell r="O328">
            <v>310.27866666666665</v>
          </cell>
        </row>
        <row r="329">
          <cell r="J329" t="str">
            <v>Cali</v>
          </cell>
          <cell r="K329">
            <v>232.50933333333333</v>
          </cell>
          <cell r="L329">
            <v>240.10466666666665</v>
          </cell>
          <cell r="M329">
            <v>289.38399999999996</v>
          </cell>
          <cell r="N329">
            <v>234.51</v>
          </cell>
          <cell r="O329">
            <v>174.809</v>
          </cell>
        </row>
        <row r="330">
          <cell r="J330" t="str">
            <v>Bucaramanga</v>
          </cell>
          <cell r="K330">
            <v>78.071000000000012</v>
          </cell>
          <cell r="L330">
            <v>122.71566666666668</v>
          </cell>
          <cell r="M330">
            <v>89.18</v>
          </cell>
          <cell r="N330">
            <v>140.75766666666667</v>
          </cell>
          <cell r="O330">
            <v>109.11800000000001</v>
          </cell>
        </row>
        <row r="331">
          <cell r="J331" t="str">
            <v>Barranquilla</v>
          </cell>
          <cell r="K331">
            <v>91.754999999999995</v>
          </cell>
          <cell r="L331">
            <v>39.660333333333334</v>
          </cell>
          <cell r="M331">
            <v>62.591666666666669</v>
          </cell>
          <cell r="N331">
            <v>67.000666666666675</v>
          </cell>
          <cell r="O331">
            <v>100.87366666666667</v>
          </cell>
        </row>
        <row r="332">
          <cell r="J332" t="str">
            <v>Ibagué</v>
          </cell>
          <cell r="K332">
            <v>65.343000000000004</v>
          </cell>
          <cell r="L332">
            <v>42.118666666666662</v>
          </cell>
          <cell r="M332">
            <v>52.29666666666666</v>
          </cell>
          <cell r="N332">
            <v>41.891333333333336</v>
          </cell>
          <cell r="O332">
            <v>66.542000000000002</v>
          </cell>
        </row>
        <row r="333">
          <cell r="J333" t="str">
            <v>Cúcuta</v>
          </cell>
          <cell r="K333">
            <v>87.906000000000006</v>
          </cell>
          <cell r="L333">
            <v>54.112000000000002</v>
          </cell>
          <cell r="M333">
            <v>44.535666666666664</v>
          </cell>
          <cell r="N333">
            <v>109.158</v>
          </cell>
          <cell r="O333">
            <v>60.814</v>
          </cell>
        </row>
        <row r="334">
          <cell r="J334" t="str">
            <v>Manizales</v>
          </cell>
          <cell r="K334">
            <v>34.911333333333332</v>
          </cell>
          <cell r="L334">
            <v>29.372333333333334</v>
          </cell>
          <cell r="M334">
            <v>33.44166666666667</v>
          </cell>
          <cell r="N334">
            <v>30.855</v>
          </cell>
          <cell r="O334">
            <v>44.67766666666666</v>
          </cell>
        </row>
        <row r="335">
          <cell r="J335" t="str">
            <v>Neiva</v>
          </cell>
          <cell r="K335">
            <v>46.282333333333334</v>
          </cell>
          <cell r="L335">
            <v>41.86366666666666</v>
          </cell>
          <cell r="M335">
            <v>36.775333333333329</v>
          </cell>
          <cell r="N335">
            <v>44.513666666666666</v>
          </cell>
          <cell r="O335">
            <v>39.527333333333331</v>
          </cell>
        </row>
        <row r="336">
          <cell r="J336" t="str">
            <v>Pasto</v>
          </cell>
          <cell r="K336">
            <v>29.901333333333337</v>
          </cell>
          <cell r="L336">
            <v>24.492999999999999</v>
          </cell>
          <cell r="M336">
            <v>25.028333333333336</v>
          </cell>
          <cell r="N336">
            <v>28.10766666666667</v>
          </cell>
          <cell r="O336">
            <v>36.844666666666662</v>
          </cell>
        </row>
        <row r="337">
          <cell r="J337" t="str">
            <v>Pereira</v>
          </cell>
          <cell r="K337">
            <v>31.891000000000002</v>
          </cell>
          <cell r="L337">
            <v>27.069333333333333</v>
          </cell>
          <cell r="M337">
            <v>15.469333333333333</v>
          </cell>
          <cell r="N337">
            <v>32.257333333333328</v>
          </cell>
          <cell r="O337">
            <v>35.225333333333332</v>
          </cell>
        </row>
        <row r="338">
          <cell r="J338" t="str">
            <v>Villavicencio</v>
          </cell>
          <cell r="K338">
            <v>37.363999999999997</v>
          </cell>
          <cell r="L338">
            <v>31.496333333333336</v>
          </cell>
          <cell r="M338">
            <v>48.989666666666665</v>
          </cell>
          <cell r="N338">
            <v>28.849</v>
          </cell>
          <cell r="O338">
            <v>30.330333333333339</v>
          </cell>
        </row>
        <row r="339">
          <cell r="J339" t="str">
            <v>Valledupar</v>
          </cell>
          <cell r="K339">
            <v>35.762333333333338</v>
          </cell>
          <cell r="L339">
            <v>26.18</v>
          </cell>
          <cell r="M339">
            <v>29.891999999999999</v>
          </cell>
          <cell r="N339">
            <v>52.305666666666667</v>
          </cell>
          <cell r="O339">
            <v>27.479333333333333</v>
          </cell>
        </row>
        <row r="340">
          <cell r="J340" t="str">
            <v>Armenia</v>
          </cell>
          <cell r="K340">
            <v>25.212</v>
          </cell>
          <cell r="L340">
            <v>20.911999999999999</v>
          </cell>
          <cell r="M340">
            <v>24.692333333333334</v>
          </cell>
          <cell r="N340">
            <v>24.695</v>
          </cell>
          <cell r="O340">
            <v>27.120999999999999</v>
          </cell>
        </row>
        <row r="341">
          <cell r="J341" t="str">
            <v>Cartagena</v>
          </cell>
          <cell r="K341">
            <v>59.63366666666667</v>
          </cell>
          <cell r="L341">
            <v>19.645333333333337</v>
          </cell>
          <cell r="M341">
            <v>21.338666666666668</v>
          </cell>
          <cell r="N341">
            <v>35.555</v>
          </cell>
          <cell r="O341">
            <v>23.737333333333329</v>
          </cell>
        </row>
        <row r="342">
          <cell r="J342" t="str">
            <v>Popayán</v>
          </cell>
          <cell r="K342">
            <v>27.506</v>
          </cell>
          <cell r="L342">
            <v>13.284000000000001</v>
          </cell>
          <cell r="M342">
            <v>20.364333333333331</v>
          </cell>
          <cell r="N342">
            <v>26.478666666666669</v>
          </cell>
          <cell r="O342">
            <v>23.680666666666667</v>
          </cell>
        </row>
        <row r="343">
          <cell r="J343" t="str">
            <v>Santa Marta</v>
          </cell>
          <cell r="K343">
            <v>35.881333333333338</v>
          </cell>
          <cell r="L343">
            <v>17.556000000000001</v>
          </cell>
          <cell r="M343">
            <v>22.447333333333333</v>
          </cell>
          <cell r="N343">
            <v>12.991666666666667</v>
          </cell>
          <cell r="O343">
            <v>15.031666666666666</v>
          </cell>
        </row>
        <row r="344">
          <cell r="J344" t="str">
            <v>Riohacha</v>
          </cell>
          <cell r="K344">
            <v>21.323333333333334</v>
          </cell>
          <cell r="L344">
            <v>17.503333333333334</v>
          </cell>
          <cell r="M344">
            <v>16.579666666666668</v>
          </cell>
          <cell r="N344">
            <v>15.444666666666665</v>
          </cell>
          <cell r="O344">
            <v>14.110333333333335</v>
          </cell>
        </row>
        <row r="345">
          <cell r="J345" t="str">
            <v>Sincelejo</v>
          </cell>
          <cell r="K345">
            <v>32.150333333333329</v>
          </cell>
          <cell r="L345">
            <v>12.413333333333332</v>
          </cell>
          <cell r="M345">
            <v>14.861666666666666</v>
          </cell>
          <cell r="N345">
            <v>27.934666666666669</v>
          </cell>
          <cell r="O345">
            <v>13.697000000000001</v>
          </cell>
        </row>
        <row r="346">
          <cell r="J346" t="str">
            <v>Tunja</v>
          </cell>
          <cell r="K346">
            <v>14.117666666666667</v>
          </cell>
          <cell r="L346">
            <v>11.359666666666667</v>
          </cell>
          <cell r="M346">
            <v>5.676333333333333</v>
          </cell>
          <cell r="N346">
            <v>19.519333333333332</v>
          </cell>
          <cell r="O346">
            <v>12.144666666666666</v>
          </cell>
        </row>
        <row r="347">
          <cell r="J347" t="str">
            <v>Montería</v>
          </cell>
          <cell r="K347">
            <v>17.966666666666669</v>
          </cell>
          <cell r="L347">
            <v>24.163</v>
          </cell>
          <cell r="M347">
            <v>9.7846666666666664</v>
          </cell>
          <cell r="N347">
            <v>14.453000000000001</v>
          </cell>
          <cell r="O347">
            <v>10.077999999999999</v>
          </cell>
        </row>
        <row r="348">
          <cell r="J348" t="str">
            <v>Florencia</v>
          </cell>
          <cell r="K348">
            <v>10.842666666666666</v>
          </cell>
          <cell r="L348">
            <v>6.6479999999999997</v>
          </cell>
          <cell r="M348">
            <v>4.9569999999999999</v>
          </cell>
          <cell r="N348">
            <v>2.609</v>
          </cell>
          <cell r="O348">
            <v>7.2113333333333332</v>
          </cell>
        </row>
        <row r="349">
          <cell r="J349" t="str">
            <v>Quibdó</v>
          </cell>
          <cell r="K349">
            <v>6.2249999999999996</v>
          </cell>
          <cell r="L349">
            <v>4.5989999999999993</v>
          </cell>
          <cell r="M349">
            <v>7.1070000000000002</v>
          </cell>
          <cell r="N349">
            <v>6.9390000000000001</v>
          </cell>
          <cell r="O349">
            <v>6.6926666666666668</v>
          </cell>
        </row>
        <row r="350">
          <cell r="J350" t="str">
            <v>San Andrés</v>
          </cell>
          <cell r="K350">
            <v>2.1343333333333332</v>
          </cell>
          <cell r="L350">
            <v>1.4973333333333334</v>
          </cell>
          <cell r="M350">
            <v>1.083</v>
          </cell>
          <cell r="N350">
            <v>0.88233333333333341</v>
          </cell>
          <cell r="O350">
            <v>0.501</v>
          </cell>
        </row>
        <row r="358">
          <cell r="J358" t="str">
            <v>Colombia</v>
          </cell>
          <cell r="K358">
            <v>6246.059666666667</v>
          </cell>
          <cell r="L358">
            <v>5037.9956666666667</v>
          </cell>
          <cell r="M358">
            <v>5420.8296666666665</v>
          </cell>
          <cell r="N358">
            <v>6393.6606666666667</v>
          </cell>
          <cell r="O358">
            <v>6102.717333333334</v>
          </cell>
        </row>
        <row r="359">
          <cell r="J359" t="str">
            <v>Bogotá</v>
          </cell>
          <cell r="K359">
            <v>958.63733333333323</v>
          </cell>
          <cell r="L359">
            <v>990.91533333333336</v>
          </cell>
          <cell r="M359">
            <v>763.01499999999999</v>
          </cell>
          <cell r="N359">
            <v>1129.6576666666667</v>
          </cell>
          <cell r="O359">
            <v>1236.2913333333333</v>
          </cell>
        </row>
        <row r="360">
          <cell r="J360" t="str">
            <v>Medellín</v>
          </cell>
          <cell r="K360">
            <v>385.52966666666663</v>
          </cell>
          <cell r="L360">
            <v>381.92633333333333</v>
          </cell>
          <cell r="M360">
            <v>394.55</v>
          </cell>
          <cell r="N360">
            <v>443.79599999999999</v>
          </cell>
          <cell r="O360">
            <v>472.97233333333332</v>
          </cell>
        </row>
        <row r="361">
          <cell r="J361" t="str">
            <v>Cali</v>
          </cell>
          <cell r="K361">
            <v>416.92733333333337</v>
          </cell>
          <cell r="L361">
            <v>346.70599999999996</v>
          </cell>
          <cell r="M361">
            <v>412.4783333333333</v>
          </cell>
          <cell r="N361">
            <v>373.65366666666665</v>
          </cell>
          <cell r="O361">
            <v>284.87899999999996</v>
          </cell>
        </row>
        <row r="362">
          <cell r="J362" t="str">
            <v>Bucaramanga</v>
          </cell>
          <cell r="K362">
            <v>124.72133333333333</v>
          </cell>
          <cell r="L362">
            <v>127.86799999999999</v>
          </cell>
          <cell r="M362">
            <v>155.36966666666669</v>
          </cell>
          <cell r="N362">
            <v>201.59700000000001</v>
          </cell>
          <cell r="O362">
            <v>170.53466666666668</v>
          </cell>
        </row>
        <row r="363">
          <cell r="J363" t="str">
            <v>Barranquilla</v>
          </cell>
          <cell r="K363">
            <v>178.62066666666666</v>
          </cell>
          <cell r="L363">
            <v>83.145666666666671</v>
          </cell>
          <cell r="M363">
            <v>104.675</v>
          </cell>
          <cell r="N363">
            <v>156.38033333333331</v>
          </cell>
          <cell r="O363">
            <v>123.28466666666668</v>
          </cell>
        </row>
        <row r="364">
          <cell r="J364" t="str">
            <v>Ibagué</v>
          </cell>
          <cell r="K364">
            <v>91.065333333333342</v>
          </cell>
          <cell r="L364">
            <v>73.670666666666662</v>
          </cell>
          <cell r="M364">
            <v>69.013333333333335</v>
          </cell>
          <cell r="N364">
            <v>72.685000000000002</v>
          </cell>
          <cell r="O364">
            <v>92.689666666666668</v>
          </cell>
        </row>
        <row r="365">
          <cell r="J365" t="str">
            <v>Cúcuta</v>
          </cell>
          <cell r="K365">
            <v>139.37</v>
          </cell>
          <cell r="L365">
            <v>100.47766666666666</v>
          </cell>
          <cell r="M365">
            <v>90.397666666666666</v>
          </cell>
          <cell r="N365">
            <v>129.07933333333332</v>
          </cell>
          <cell r="O365">
            <v>92.216000000000008</v>
          </cell>
        </row>
        <row r="366">
          <cell r="J366" t="str">
            <v>Pereira</v>
          </cell>
          <cell r="K366">
            <v>70.083333333333329</v>
          </cell>
          <cell r="L366">
            <v>65.308666666666667</v>
          </cell>
          <cell r="M366">
            <v>65.820666666666668</v>
          </cell>
          <cell r="N366">
            <v>78.473666666666659</v>
          </cell>
          <cell r="O366">
            <v>79.398666666666657</v>
          </cell>
        </row>
        <row r="367">
          <cell r="J367" t="str">
            <v>Cartagena</v>
          </cell>
          <cell r="K367">
            <v>101.91833333333334</v>
          </cell>
          <cell r="L367">
            <v>61.082666666666661</v>
          </cell>
          <cell r="M367">
            <v>89.222666666666669</v>
          </cell>
          <cell r="N367">
            <v>107.12333333333333</v>
          </cell>
          <cell r="O367">
            <v>75.77</v>
          </cell>
        </row>
        <row r="368">
          <cell r="J368" t="str">
            <v>Pasto</v>
          </cell>
          <cell r="K368">
            <v>58.990666666666662</v>
          </cell>
          <cell r="L368">
            <v>49.723666666666666</v>
          </cell>
          <cell r="M368">
            <v>56.203666666666663</v>
          </cell>
          <cell r="N368">
            <v>60.61633333333333</v>
          </cell>
          <cell r="O368">
            <v>61.502333333333333</v>
          </cell>
        </row>
        <row r="369">
          <cell r="J369" t="str">
            <v>Santa Marta</v>
          </cell>
          <cell r="K369">
            <v>55.151666666666671</v>
          </cell>
          <cell r="L369">
            <v>53.885333333333335</v>
          </cell>
          <cell r="M369">
            <v>53.417666666666662</v>
          </cell>
          <cell r="N369">
            <v>59.764333333333333</v>
          </cell>
          <cell r="O369">
            <v>58.200333333333333</v>
          </cell>
        </row>
        <row r="370">
          <cell r="J370" t="str">
            <v>Manizales</v>
          </cell>
          <cell r="K370">
            <v>49.461999999999996</v>
          </cell>
          <cell r="L370">
            <v>40.832666666666668</v>
          </cell>
          <cell r="M370">
            <v>42.090666666666664</v>
          </cell>
          <cell r="N370">
            <v>42.042666666666669</v>
          </cell>
          <cell r="O370">
            <v>55.659666666666659</v>
          </cell>
        </row>
        <row r="371">
          <cell r="J371" t="str">
            <v>Neiva</v>
          </cell>
          <cell r="K371">
            <v>59.646999999999998</v>
          </cell>
          <cell r="L371">
            <v>49.748999999999995</v>
          </cell>
          <cell r="M371">
            <v>46.441666666666663</v>
          </cell>
          <cell r="N371">
            <v>51.917000000000002</v>
          </cell>
          <cell r="O371">
            <v>49.202666666666666</v>
          </cell>
        </row>
        <row r="372">
          <cell r="J372" t="str">
            <v>Villavicencio</v>
          </cell>
          <cell r="K372">
            <v>55.414666666666669</v>
          </cell>
          <cell r="L372">
            <v>50.572333333333326</v>
          </cell>
          <cell r="M372">
            <v>58.634000000000007</v>
          </cell>
          <cell r="N372">
            <v>47.664666666666669</v>
          </cell>
          <cell r="O372">
            <v>42.295999999999999</v>
          </cell>
        </row>
        <row r="373">
          <cell r="J373" t="str">
            <v>Montería</v>
          </cell>
          <cell r="K373">
            <v>54.336333333333336</v>
          </cell>
          <cell r="L373">
            <v>48.2</v>
          </cell>
          <cell r="M373">
            <v>48.738666666666667</v>
          </cell>
          <cell r="N373">
            <v>57.088333333333338</v>
          </cell>
          <cell r="O373">
            <v>40.192</v>
          </cell>
        </row>
        <row r="374">
          <cell r="J374" t="str">
            <v>Sincelejo</v>
          </cell>
          <cell r="K374">
            <v>41.599333333333334</v>
          </cell>
          <cell r="L374">
            <v>27.036999999999995</v>
          </cell>
          <cell r="M374">
            <v>31.602</v>
          </cell>
          <cell r="N374">
            <v>46.05766666666667</v>
          </cell>
          <cell r="O374">
            <v>38.245666666666665</v>
          </cell>
        </row>
        <row r="375">
          <cell r="J375" t="str">
            <v>Armenia</v>
          </cell>
          <cell r="K375">
            <v>36.402666666666669</v>
          </cell>
          <cell r="L375">
            <v>31.360333333333333</v>
          </cell>
          <cell r="M375">
            <v>34.49133333333333</v>
          </cell>
          <cell r="N375">
            <v>26.360666666666663</v>
          </cell>
          <cell r="O375">
            <v>32.57</v>
          </cell>
        </row>
        <row r="376">
          <cell r="J376" t="str">
            <v>Popayán</v>
          </cell>
          <cell r="K376">
            <v>47.25</v>
          </cell>
          <cell r="L376">
            <v>35.893333333333338</v>
          </cell>
          <cell r="M376">
            <v>36.431333333333328</v>
          </cell>
          <cell r="N376">
            <v>37.217333333333336</v>
          </cell>
          <cell r="O376">
            <v>32.56633333333334</v>
          </cell>
        </row>
        <row r="377">
          <cell r="J377" t="str">
            <v>Valledupar</v>
          </cell>
          <cell r="K377">
            <v>48.461333333333336</v>
          </cell>
          <cell r="L377">
            <v>33.588666666666661</v>
          </cell>
          <cell r="M377">
            <v>34.300666666666665</v>
          </cell>
          <cell r="N377">
            <v>54.095333333333336</v>
          </cell>
          <cell r="O377">
            <v>28.998999999999999</v>
          </cell>
        </row>
        <row r="378">
          <cell r="J378" t="str">
            <v>Riohacha</v>
          </cell>
          <cell r="K378">
            <v>23.787000000000003</v>
          </cell>
          <cell r="L378">
            <v>20.287333333333333</v>
          </cell>
          <cell r="M378">
            <v>26.539333333333332</v>
          </cell>
          <cell r="N378">
            <v>32.700000000000003</v>
          </cell>
          <cell r="O378">
            <v>18.888666666666666</v>
          </cell>
        </row>
        <row r="379">
          <cell r="J379" t="str">
            <v>Tunja</v>
          </cell>
          <cell r="K379">
            <v>19.526666666666667</v>
          </cell>
          <cell r="L379">
            <v>13.452333333333334</v>
          </cell>
          <cell r="M379">
            <v>6.5746666666666664</v>
          </cell>
          <cell r="N379">
            <v>24.897000000000002</v>
          </cell>
          <cell r="O379">
            <v>14.578333333333333</v>
          </cell>
        </row>
        <row r="380">
          <cell r="J380" t="str">
            <v>Florencia</v>
          </cell>
          <cell r="K380">
            <v>20.939666666666668</v>
          </cell>
          <cell r="L380">
            <v>7.9036666666666662</v>
          </cell>
          <cell r="M380">
            <v>7.5123333333333333</v>
          </cell>
          <cell r="N380">
            <v>10.419666666666666</v>
          </cell>
          <cell r="O380">
            <v>12.048999999999999</v>
          </cell>
        </row>
        <row r="381">
          <cell r="J381" t="str">
            <v>Quibdó</v>
          </cell>
          <cell r="K381">
            <v>8.3023333333333351</v>
          </cell>
          <cell r="L381">
            <v>6.2139999999999995</v>
          </cell>
          <cell r="M381">
            <v>8.1076666666666668</v>
          </cell>
          <cell r="N381">
            <v>8.2803333333333331</v>
          </cell>
          <cell r="O381">
            <v>8.4926666666666666</v>
          </cell>
        </row>
        <row r="382">
          <cell r="J382" t="str">
            <v>San Andrés</v>
          </cell>
          <cell r="K382">
            <v>3.7159999999999997</v>
          </cell>
          <cell r="L382">
            <v>1.8393333333333333</v>
          </cell>
          <cell r="M382">
            <v>2.4043333333333332</v>
          </cell>
          <cell r="N382">
            <v>1.0256666666666667</v>
          </cell>
          <cell r="O382">
            <v>1.4346666666666668</v>
          </cell>
        </row>
        <row r="390">
          <cell r="J390" t="str">
            <v>Colombia</v>
          </cell>
          <cell r="K390">
            <v>1804.0613333333333</v>
          </cell>
          <cell r="L390">
            <v>1860.7533333333333</v>
          </cell>
          <cell r="M390">
            <v>2316.1776666666669</v>
          </cell>
          <cell r="N390">
            <v>2835.2916666666665</v>
          </cell>
          <cell r="O390">
            <v>2605.6166666666668</v>
          </cell>
        </row>
        <row r="391">
          <cell r="J391" t="str">
            <v>Bogotá</v>
          </cell>
          <cell r="K391">
            <v>348.30866666666662</v>
          </cell>
          <cell r="L391">
            <v>503.2906666666666</v>
          </cell>
          <cell r="M391">
            <v>397.67</v>
          </cell>
          <cell r="N391">
            <v>622.73300000000006</v>
          </cell>
          <cell r="O391">
            <v>576.29100000000005</v>
          </cell>
        </row>
        <row r="392">
          <cell r="J392" t="str">
            <v>Medellín</v>
          </cell>
          <cell r="K392">
            <v>149.18266666666668</v>
          </cell>
          <cell r="L392">
            <v>175.14066666666668</v>
          </cell>
          <cell r="M392">
            <v>216.09333333333333</v>
          </cell>
          <cell r="N392">
            <v>247.36399999999995</v>
          </cell>
          <cell r="O392">
            <v>220.49</v>
          </cell>
        </row>
        <row r="393">
          <cell r="J393" t="str">
            <v>Cali</v>
          </cell>
          <cell r="K393">
            <v>153.45066666666665</v>
          </cell>
          <cell r="L393">
            <v>121.82666666666667</v>
          </cell>
          <cell r="M393">
            <v>212.68700000000001</v>
          </cell>
          <cell r="N393">
            <v>185.41533333333334</v>
          </cell>
          <cell r="O393">
            <v>140.06300000000002</v>
          </cell>
        </row>
        <row r="394">
          <cell r="J394" t="str">
            <v>Barranquilla</v>
          </cell>
          <cell r="K394">
            <v>55.025333333333329</v>
          </cell>
          <cell r="L394">
            <v>39.647666666666666</v>
          </cell>
          <cell r="M394">
            <v>55.886333333333333</v>
          </cell>
          <cell r="N394">
            <v>76.526333333333341</v>
          </cell>
          <cell r="O394">
            <v>89.965666666666664</v>
          </cell>
        </row>
        <row r="395">
          <cell r="J395" t="str">
            <v>Bucaramanga</v>
          </cell>
          <cell r="K395">
            <v>28.686000000000003</v>
          </cell>
          <cell r="L395">
            <v>34.640666666666668</v>
          </cell>
          <cell r="M395">
            <v>56.509666666666668</v>
          </cell>
          <cell r="N395">
            <v>79.153333333333322</v>
          </cell>
          <cell r="O395">
            <v>77.438666666666663</v>
          </cell>
        </row>
        <row r="396">
          <cell r="J396" t="str">
            <v>Ibagué</v>
          </cell>
          <cell r="K396">
            <v>46.226666666666667</v>
          </cell>
          <cell r="L396">
            <v>46.172666666666665</v>
          </cell>
          <cell r="M396">
            <v>43.350999999999999</v>
          </cell>
          <cell r="N396">
            <v>38.676666666666669</v>
          </cell>
          <cell r="O396">
            <v>52.639333333333333</v>
          </cell>
        </row>
        <row r="397">
          <cell r="J397" t="str">
            <v>Cúcuta</v>
          </cell>
          <cell r="K397">
            <v>40.37233333333333</v>
          </cell>
          <cell r="L397">
            <v>31.823333333333334</v>
          </cell>
          <cell r="M397">
            <v>37.097666666666669</v>
          </cell>
          <cell r="N397">
            <v>49.990333333333332</v>
          </cell>
          <cell r="O397">
            <v>42.330333333333336</v>
          </cell>
        </row>
        <row r="398">
          <cell r="J398" t="str">
            <v>Pereira</v>
          </cell>
          <cell r="K398">
            <v>19.931333333333331</v>
          </cell>
          <cell r="L398">
            <v>28.66333333333333</v>
          </cell>
          <cell r="M398">
            <v>29.446666666666669</v>
          </cell>
          <cell r="N398">
            <v>38.919000000000004</v>
          </cell>
          <cell r="O398">
            <v>38.345666666666666</v>
          </cell>
        </row>
        <row r="399">
          <cell r="J399" t="str">
            <v>Pasto</v>
          </cell>
          <cell r="K399">
            <v>20.364666666666665</v>
          </cell>
          <cell r="L399">
            <v>23.494333333333334</v>
          </cell>
          <cell r="M399">
            <v>32.870333333333335</v>
          </cell>
          <cell r="N399">
            <v>36.165666666666674</v>
          </cell>
          <cell r="O399">
            <v>31.738</v>
          </cell>
        </row>
        <row r="400">
          <cell r="J400" t="str">
            <v>Cartagena</v>
          </cell>
          <cell r="K400">
            <v>36.610999999999997</v>
          </cell>
          <cell r="L400">
            <v>32.437666666666665</v>
          </cell>
          <cell r="M400">
            <v>65.650666666666666</v>
          </cell>
          <cell r="N400">
            <v>51.461333333333336</v>
          </cell>
          <cell r="O400">
            <v>30.010999999999999</v>
          </cell>
        </row>
        <row r="401">
          <cell r="J401" t="str">
            <v>Manizales</v>
          </cell>
          <cell r="K401">
            <v>18.895333333333333</v>
          </cell>
          <cell r="L401">
            <v>17.243333333333336</v>
          </cell>
          <cell r="M401">
            <v>21.765000000000001</v>
          </cell>
          <cell r="N401">
            <v>24.398</v>
          </cell>
          <cell r="O401">
            <v>27.099666666666668</v>
          </cell>
        </row>
        <row r="402">
          <cell r="J402" t="str">
            <v>Montería</v>
          </cell>
          <cell r="K402">
            <v>22.071000000000002</v>
          </cell>
          <cell r="L402">
            <v>20.501333333333331</v>
          </cell>
          <cell r="M402">
            <v>19.850999999999999</v>
          </cell>
          <cell r="N402">
            <v>32.335666666666668</v>
          </cell>
          <cell r="O402">
            <v>26.803666666666668</v>
          </cell>
        </row>
        <row r="403">
          <cell r="J403" t="str">
            <v>Villavicencio</v>
          </cell>
          <cell r="K403">
            <v>19.102666666666664</v>
          </cell>
          <cell r="L403">
            <v>24.117000000000001</v>
          </cell>
          <cell r="M403">
            <v>28.37166666666667</v>
          </cell>
          <cell r="N403">
            <v>26.430333333333333</v>
          </cell>
          <cell r="O403">
            <v>26.258666666666667</v>
          </cell>
        </row>
        <row r="404">
          <cell r="J404" t="str">
            <v>Santa Marta</v>
          </cell>
          <cell r="K404">
            <v>21.84866666666667</v>
          </cell>
          <cell r="L404">
            <v>28.778333333333332</v>
          </cell>
          <cell r="M404">
            <v>27.308666666666667</v>
          </cell>
          <cell r="N404">
            <v>18.494333333333334</v>
          </cell>
          <cell r="O404">
            <v>23.72666666666667</v>
          </cell>
        </row>
        <row r="405">
          <cell r="J405" t="str">
            <v>Neiva</v>
          </cell>
          <cell r="K405">
            <v>20.312666666666669</v>
          </cell>
          <cell r="L405">
            <v>21.038333333333334</v>
          </cell>
          <cell r="M405">
            <v>23.651</v>
          </cell>
          <cell r="N405">
            <v>25.727333333333334</v>
          </cell>
          <cell r="O405">
            <v>23.285</v>
          </cell>
        </row>
        <row r="406">
          <cell r="J406" t="str">
            <v>Armenia</v>
          </cell>
          <cell r="K406">
            <v>12.094333333333333</v>
          </cell>
          <cell r="L406">
            <v>10.412999999999998</v>
          </cell>
          <cell r="M406">
            <v>16.257666666666669</v>
          </cell>
          <cell r="N406">
            <v>15.616999999999999</v>
          </cell>
          <cell r="O406">
            <v>20.678000000000001</v>
          </cell>
        </row>
        <row r="407">
          <cell r="J407" t="str">
            <v>Popayán</v>
          </cell>
          <cell r="K407">
            <v>19.541333333333334</v>
          </cell>
          <cell r="L407">
            <v>19.894000000000002</v>
          </cell>
          <cell r="M407">
            <v>19.274999999999999</v>
          </cell>
          <cell r="N407">
            <v>20.948333333333334</v>
          </cell>
          <cell r="O407">
            <v>17.836000000000002</v>
          </cell>
        </row>
        <row r="408">
          <cell r="J408" t="str">
            <v>Sincelejo</v>
          </cell>
          <cell r="K408">
            <v>11.892666666666665</v>
          </cell>
          <cell r="L408">
            <v>10.665333333333335</v>
          </cell>
          <cell r="M408">
            <v>8.1626666666666665</v>
          </cell>
          <cell r="N408">
            <v>14.302666666666667</v>
          </cell>
          <cell r="O408">
            <v>14.534333333333334</v>
          </cell>
        </row>
        <row r="409">
          <cell r="J409" t="str">
            <v>Valledupar</v>
          </cell>
          <cell r="K409">
            <v>12.738999999999999</v>
          </cell>
          <cell r="L409">
            <v>13.268333333333333</v>
          </cell>
          <cell r="M409">
            <v>15.963666666666667</v>
          </cell>
          <cell r="N409">
            <v>24.114999999999998</v>
          </cell>
          <cell r="O409">
            <v>14.238999999999999</v>
          </cell>
        </row>
        <row r="410">
          <cell r="J410" t="str">
            <v>Tunja</v>
          </cell>
          <cell r="K410">
            <v>7.0973333333333342</v>
          </cell>
          <cell r="L410">
            <v>7.0216666666666656</v>
          </cell>
          <cell r="M410">
            <v>3.0130000000000003</v>
          </cell>
          <cell r="N410">
            <v>10.945</v>
          </cell>
          <cell r="O410">
            <v>7.4716666666666667</v>
          </cell>
        </row>
        <row r="411">
          <cell r="J411" t="str">
            <v>Riohacha</v>
          </cell>
          <cell r="K411">
            <v>8.0103333333333335</v>
          </cell>
          <cell r="L411">
            <v>9.5966666666666658</v>
          </cell>
          <cell r="M411">
            <v>12.361666666666665</v>
          </cell>
          <cell r="N411">
            <v>13.243666666666664</v>
          </cell>
          <cell r="O411">
            <v>6.1296666666666679</v>
          </cell>
        </row>
        <row r="412">
          <cell r="J412" t="str">
            <v>Florencia</v>
          </cell>
          <cell r="K412">
            <v>5.2973333333333334</v>
          </cell>
          <cell r="L412">
            <v>2.4260000000000002</v>
          </cell>
          <cell r="M412">
            <v>2.5876666666666668</v>
          </cell>
          <cell r="N412">
            <v>4.0333333333333341</v>
          </cell>
          <cell r="O412">
            <v>5.3626666666666667</v>
          </cell>
        </row>
        <row r="413">
          <cell r="J413" t="str">
            <v>Quibdó</v>
          </cell>
          <cell r="K413">
            <v>1.5616666666666665</v>
          </cell>
          <cell r="L413">
            <v>1.1646666666666667</v>
          </cell>
          <cell r="M413">
            <v>2.1313333333333335</v>
          </cell>
          <cell r="N413">
            <v>2.0453333333333332</v>
          </cell>
          <cell r="O413">
            <v>2.569</v>
          </cell>
        </row>
        <row r="414">
          <cell r="J414" t="str">
            <v>San Andrés</v>
          </cell>
          <cell r="K414">
            <v>1.5106666666666666</v>
          </cell>
          <cell r="L414">
            <v>0.65966666666666673</v>
          </cell>
          <cell r="M414">
            <v>1.2696666666666667</v>
          </cell>
          <cell r="N414">
            <v>0.91566666666666663</v>
          </cell>
          <cell r="O414">
            <v>0.625</v>
          </cell>
        </row>
        <row r="422">
          <cell r="J422" t="str">
            <v>Colombia</v>
          </cell>
          <cell r="K422">
            <v>617.35733333333326</v>
          </cell>
          <cell r="L422">
            <v>606.61433333333332</v>
          </cell>
          <cell r="M422">
            <v>835.6823333333333</v>
          </cell>
          <cell r="N422">
            <v>1055.2486666666666</v>
          </cell>
          <cell r="O422">
            <v>938.6873333333333</v>
          </cell>
        </row>
        <row r="423">
          <cell r="J423" t="str">
            <v>Bogotá</v>
          </cell>
          <cell r="K423">
            <v>104.56066666666668</v>
          </cell>
          <cell r="L423">
            <v>139.77700000000002</v>
          </cell>
          <cell r="M423">
            <v>132.71833333333333</v>
          </cell>
          <cell r="N423">
            <v>273.33300000000003</v>
          </cell>
          <cell r="O423">
            <v>230.61</v>
          </cell>
        </row>
        <row r="424">
          <cell r="J424" t="str">
            <v>Medellín</v>
          </cell>
          <cell r="K424">
            <v>50.740333333333332</v>
          </cell>
          <cell r="L424">
            <v>67.846666666666664</v>
          </cell>
          <cell r="M424">
            <v>91.314999999999998</v>
          </cell>
          <cell r="N424">
            <v>116.28466666666667</v>
          </cell>
          <cell r="O424">
            <v>83.700999999999993</v>
          </cell>
        </row>
        <row r="425">
          <cell r="J425" t="str">
            <v>Cali</v>
          </cell>
          <cell r="K425">
            <v>60.342999999999996</v>
          </cell>
          <cell r="L425">
            <v>52.035333333333334</v>
          </cell>
          <cell r="M425">
            <v>82.278333333333322</v>
          </cell>
          <cell r="N425">
            <v>67.427333333333337</v>
          </cell>
          <cell r="O425">
            <v>39.925333333333327</v>
          </cell>
        </row>
        <row r="426">
          <cell r="J426" t="str">
            <v>Bucaramanga</v>
          </cell>
          <cell r="K426">
            <v>8.2889999999999997</v>
          </cell>
          <cell r="L426">
            <v>9.6696666666666662</v>
          </cell>
          <cell r="M426">
            <v>15.879</v>
          </cell>
          <cell r="N426">
            <v>24.786000000000001</v>
          </cell>
          <cell r="O426">
            <v>27.853666666666669</v>
          </cell>
        </row>
        <row r="427">
          <cell r="J427" t="str">
            <v>Barranquilla</v>
          </cell>
          <cell r="K427">
            <v>10.712333333333333</v>
          </cell>
          <cell r="L427">
            <v>9.0476666666666663</v>
          </cell>
          <cell r="M427">
            <v>12.416333333333334</v>
          </cell>
          <cell r="N427">
            <v>22.390666666666664</v>
          </cell>
          <cell r="O427">
            <v>22.235666666666663</v>
          </cell>
        </row>
        <row r="428">
          <cell r="J428" t="str">
            <v>Ibagué</v>
          </cell>
          <cell r="K428">
            <v>15.492333333333333</v>
          </cell>
          <cell r="L428">
            <v>14.964666666666666</v>
          </cell>
          <cell r="M428">
            <v>19.732333333333333</v>
          </cell>
          <cell r="N428">
            <v>15.231666666666664</v>
          </cell>
          <cell r="O428">
            <v>18.645</v>
          </cell>
        </row>
        <row r="429">
          <cell r="J429" t="str">
            <v>Cúcuta</v>
          </cell>
          <cell r="K429">
            <v>17.114000000000001</v>
          </cell>
          <cell r="L429">
            <v>8.8756666666666675</v>
          </cell>
          <cell r="M429">
            <v>11.763333333333334</v>
          </cell>
          <cell r="N429">
            <v>26.293000000000003</v>
          </cell>
          <cell r="O429">
            <v>14.585666666666668</v>
          </cell>
        </row>
        <row r="430">
          <cell r="J430" t="str">
            <v>Pasto</v>
          </cell>
          <cell r="K430">
            <v>6.7073333333333336</v>
          </cell>
          <cell r="L430">
            <v>8.9213333333333349</v>
          </cell>
          <cell r="M430">
            <v>10.710666666666668</v>
          </cell>
          <cell r="N430">
            <v>13.615333333333332</v>
          </cell>
          <cell r="O430">
            <v>11.243666666666664</v>
          </cell>
        </row>
        <row r="431">
          <cell r="J431" t="str">
            <v>Manizales</v>
          </cell>
          <cell r="K431">
            <v>7.3140000000000001</v>
          </cell>
          <cell r="L431">
            <v>6.833333333333333</v>
          </cell>
          <cell r="M431">
            <v>8.3640000000000008</v>
          </cell>
          <cell r="N431">
            <v>9.8800000000000008</v>
          </cell>
          <cell r="O431">
            <v>10.018666666666666</v>
          </cell>
        </row>
        <row r="432">
          <cell r="J432" t="str">
            <v>Neiva</v>
          </cell>
          <cell r="K432">
            <v>8.8070000000000004</v>
          </cell>
          <cell r="L432">
            <v>7.2376666666666667</v>
          </cell>
          <cell r="M432">
            <v>7.0763333333333334</v>
          </cell>
          <cell r="N432">
            <v>10.786999999999999</v>
          </cell>
          <cell r="O432">
            <v>8.5156666666666663</v>
          </cell>
        </row>
        <row r="433">
          <cell r="J433" t="str">
            <v>Pereira</v>
          </cell>
          <cell r="K433">
            <v>5.7073333333333336</v>
          </cell>
          <cell r="L433">
            <v>8.5116666666666667</v>
          </cell>
          <cell r="M433">
            <v>9.0693333333333328</v>
          </cell>
          <cell r="N433">
            <v>14.600999999999999</v>
          </cell>
          <cell r="O433">
            <v>8.4540000000000006</v>
          </cell>
        </row>
        <row r="434">
          <cell r="J434" t="str">
            <v>Armenia</v>
          </cell>
          <cell r="K434">
            <v>4.726</v>
          </cell>
          <cell r="L434">
            <v>5.2706666666666671</v>
          </cell>
          <cell r="M434">
            <v>8.01</v>
          </cell>
          <cell r="N434">
            <v>7.3706666666666676</v>
          </cell>
          <cell r="O434">
            <v>7.562666666666666</v>
          </cell>
        </row>
        <row r="435">
          <cell r="J435" t="str">
            <v>Popayán</v>
          </cell>
          <cell r="K435">
            <v>6.7783333333333333</v>
          </cell>
          <cell r="L435">
            <v>3.8496666666666663</v>
          </cell>
          <cell r="M435">
            <v>6.8373333333333335</v>
          </cell>
          <cell r="N435">
            <v>5.2869999999999999</v>
          </cell>
          <cell r="O435">
            <v>5.181</v>
          </cell>
        </row>
        <row r="436">
          <cell r="J436" t="str">
            <v>Villavicencio</v>
          </cell>
          <cell r="K436">
            <v>6.8186666666666662</v>
          </cell>
          <cell r="L436">
            <v>4.5066666666666668</v>
          </cell>
          <cell r="M436">
            <v>8.26</v>
          </cell>
          <cell r="N436">
            <v>6.4920000000000009</v>
          </cell>
          <cell r="O436">
            <v>4.9493333333333327</v>
          </cell>
        </row>
        <row r="437">
          <cell r="J437" t="str">
            <v>Cartagena</v>
          </cell>
          <cell r="K437">
            <v>9.2686666666666664</v>
          </cell>
          <cell r="L437">
            <v>5.6626666666666665</v>
          </cell>
          <cell r="M437">
            <v>5.0390000000000006</v>
          </cell>
          <cell r="N437">
            <v>5.9063333333333334</v>
          </cell>
          <cell r="O437">
            <v>3.8743333333333339</v>
          </cell>
        </row>
        <row r="438">
          <cell r="J438" t="str">
            <v>Santa Marta</v>
          </cell>
          <cell r="K438">
            <v>6.6353333333333326</v>
          </cell>
          <cell r="L438">
            <v>4.048</v>
          </cell>
          <cell r="M438">
            <v>4.7953333333333328</v>
          </cell>
          <cell r="N438">
            <v>4.0710000000000006</v>
          </cell>
          <cell r="O438">
            <v>3.6920000000000002</v>
          </cell>
        </row>
        <row r="439">
          <cell r="J439" t="str">
            <v>Montería</v>
          </cell>
          <cell r="K439">
            <v>6.730999999999999</v>
          </cell>
          <cell r="L439">
            <v>4.2610000000000001</v>
          </cell>
          <cell r="M439">
            <v>3.2866666666666666</v>
          </cell>
          <cell r="N439">
            <v>6.5036666666666667</v>
          </cell>
          <cell r="O439">
            <v>3.5333333333333332</v>
          </cell>
        </row>
        <row r="440">
          <cell r="J440" t="str">
            <v>Sincelejo</v>
          </cell>
          <cell r="K440">
            <v>3.5446666666666666</v>
          </cell>
          <cell r="L440">
            <v>2.0276666666666667</v>
          </cell>
          <cell r="M440">
            <v>1.4556666666666667</v>
          </cell>
          <cell r="N440">
            <v>3.0903333333333332</v>
          </cell>
          <cell r="O440">
            <v>1.9159999999999997</v>
          </cell>
        </row>
        <row r="441">
          <cell r="J441" t="str">
            <v>Valledupar</v>
          </cell>
          <cell r="K441">
            <v>3.0960000000000001</v>
          </cell>
          <cell r="L441">
            <v>0.64133333333333331</v>
          </cell>
          <cell r="M441">
            <v>1.9263333333333332</v>
          </cell>
          <cell r="N441">
            <v>5.63</v>
          </cell>
          <cell r="O441">
            <v>1.6416666666666668</v>
          </cell>
        </row>
        <row r="442">
          <cell r="J442" t="str">
            <v>Tunja</v>
          </cell>
          <cell r="K442">
            <v>2.5626666666666669</v>
          </cell>
          <cell r="L442">
            <v>1.7246666666666666</v>
          </cell>
          <cell r="M442">
            <v>0.68766666666666654</v>
          </cell>
          <cell r="N442">
            <v>2.65</v>
          </cell>
          <cell r="O442">
            <v>1.5616666666666668</v>
          </cell>
        </row>
        <row r="443">
          <cell r="J443" t="str">
            <v>Riohacha</v>
          </cell>
          <cell r="K443">
            <v>2.5553333333333335</v>
          </cell>
          <cell r="L443">
            <v>2.6646666666666667</v>
          </cell>
          <cell r="M443">
            <v>3.3003333333333331</v>
          </cell>
          <cell r="N443">
            <v>2.9826666666666668</v>
          </cell>
          <cell r="O443">
            <v>1.4086666666666667</v>
          </cell>
        </row>
        <row r="444">
          <cell r="J444" t="str">
            <v>Florencia</v>
          </cell>
          <cell r="K444">
            <v>2.2126666666666668</v>
          </cell>
          <cell r="L444">
            <v>0.58633333333333326</v>
          </cell>
          <cell r="M444">
            <v>0.57533333333333336</v>
          </cell>
          <cell r="N444">
            <v>0.66</v>
          </cell>
          <cell r="O444">
            <v>1.109</v>
          </cell>
        </row>
        <row r="445">
          <cell r="J445" t="str">
            <v>Quibdó</v>
          </cell>
          <cell r="K445">
            <v>0.36199999999999993</v>
          </cell>
          <cell r="L445">
            <v>0.28466666666666668</v>
          </cell>
          <cell r="M445">
            <v>0.35633333333333334</v>
          </cell>
          <cell r="N445">
            <v>0.42533333333333334</v>
          </cell>
          <cell r="O445">
            <v>0.78233333333333333</v>
          </cell>
        </row>
        <row r="446">
          <cell r="J446" t="str">
            <v>San Andrés</v>
          </cell>
          <cell r="K446">
            <v>0.46433333333333326</v>
          </cell>
          <cell r="L446">
            <v>0.11966666666666666</v>
          </cell>
          <cell r="M446">
            <v>0.32266666666666671</v>
          </cell>
          <cell r="N446">
            <v>0.27500000000000002</v>
          </cell>
          <cell r="O446">
            <v>0.13500000000000001</v>
          </cell>
        </row>
        <row r="454">
          <cell r="J454" t="str">
            <v>Colombia</v>
          </cell>
          <cell r="K454">
            <v>1025.9813333333334</v>
          </cell>
          <cell r="L454">
            <v>1080.1166666666668</v>
          </cell>
          <cell r="M454">
            <v>1212.4753333333335</v>
          </cell>
          <cell r="N454">
            <v>1559.3990000000001</v>
          </cell>
          <cell r="O454">
            <v>1463.4866666666667</v>
          </cell>
        </row>
        <row r="455">
          <cell r="J455" t="str">
            <v>Bogotá</v>
          </cell>
          <cell r="K455">
            <v>268.22900000000004</v>
          </cell>
          <cell r="L455">
            <v>362.87</v>
          </cell>
          <cell r="M455">
            <v>259.79599999999999</v>
          </cell>
          <cell r="N455">
            <v>392.39733333333334</v>
          </cell>
          <cell r="O455">
            <v>359.79899999999998</v>
          </cell>
        </row>
        <row r="456">
          <cell r="J456" t="str">
            <v>Medellín</v>
          </cell>
          <cell r="K456">
            <v>73.75033333333333</v>
          </cell>
          <cell r="L456">
            <v>79.797666666666657</v>
          </cell>
          <cell r="M456">
            <v>118.479</v>
          </cell>
          <cell r="N456">
            <v>146.45099999999999</v>
          </cell>
          <cell r="O456">
            <v>131.95366666666669</v>
          </cell>
        </row>
        <row r="457">
          <cell r="J457" t="str">
            <v>Cali</v>
          </cell>
          <cell r="K457">
            <v>76.789333333333332</v>
          </cell>
          <cell r="L457">
            <v>70.599666666666664</v>
          </cell>
          <cell r="M457">
            <v>131.06266666666667</v>
          </cell>
          <cell r="N457">
            <v>101.53433333333334</v>
          </cell>
          <cell r="O457">
            <v>81.26966666666668</v>
          </cell>
        </row>
        <row r="458">
          <cell r="J458" t="str">
            <v>Barranquilla</v>
          </cell>
          <cell r="K458">
            <v>26.265666666666664</v>
          </cell>
          <cell r="L458">
            <v>15.876333333333333</v>
          </cell>
          <cell r="M458">
            <v>33.341999999999999</v>
          </cell>
          <cell r="N458">
            <v>31.464333333333332</v>
          </cell>
          <cell r="O458">
            <v>69.699333333333342</v>
          </cell>
        </row>
        <row r="459">
          <cell r="J459" t="str">
            <v>Bucaramanga</v>
          </cell>
          <cell r="K459">
            <v>16.230333333333334</v>
          </cell>
          <cell r="L459">
            <v>29.172666666666668</v>
          </cell>
          <cell r="M459">
            <v>33.24666666666667</v>
          </cell>
          <cell r="N459">
            <v>51.93933333333333</v>
          </cell>
          <cell r="O459">
            <v>43.43</v>
          </cell>
        </row>
        <row r="460">
          <cell r="J460" t="str">
            <v>Ibagué</v>
          </cell>
          <cell r="K460">
            <v>28.335666666666668</v>
          </cell>
          <cell r="L460">
            <v>23.459666666666664</v>
          </cell>
          <cell r="M460">
            <v>27.961000000000002</v>
          </cell>
          <cell r="N460">
            <v>20.648333333333337</v>
          </cell>
          <cell r="O460">
            <v>34.949333333333335</v>
          </cell>
        </row>
        <row r="461">
          <cell r="J461" t="str">
            <v>Cúcuta</v>
          </cell>
          <cell r="K461">
            <v>20.206333333333333</v>
          </cell>
          <cell r="L461">
            <v>17.452666666666669</v>
          </cell>
          <cell r="M461">
            <v>18.219666666666665</v>
          </cell>
          <cell r="N461">
            <v>31.963333333333335</v>
          </cell>
          <cell r="O461">
            <v>23.807333333333332</v>
          </cell>
        </row>
        <row r="462">
          <cell r="J462" t="str">
            <v>Manizales</v>
          </cell>
          <cell r="K462">
            <v>11.572333333333333</v>
          </cell>
          <cell r="L462">
            <v>10.071</v>
          </cell>
          <cell r="M462">
            <v>15.057666666666668</v>
          </cell>
          <cell r="N462">
            <v>16.575333333333333</v>
          </cell>
          <cell r="O462">
            <v>19.318000000000001</v>
          </cell>
        </row>
        <row r="463">
          <cell r="J463" t="str">
            <v>Villavicencio</v>
          </cell>
          <cell r="K463">
            <v>11.228333333333333</v>
          </cell>
          <cell r="L463">
            <v>14.719333333333333</v>
          </cell>
          <cell r="M463">
            <v>19.920333333333332</v>
          </cell>
          <cell r="N463">
            <v>15.007333333333333</v>
          </cell>
          <cell r="O463">
            <v>17.592333333333332</v>
          </cell>
        </row>
        <row r="464">
          <cell r="J464" t="str">
            <v>Pereira</v>
          </cell>
          <cell r="K464">
            <v>9.6696666666666662</v>
          </cell>
          <cell r="L464">
            <v>10.034666666666666</v>
          </cell>
          <cell r="M464">
            <v>7.4733333333333336</v>
          </cell>
          <cell r="N464">
            <v>14.394333333333334</v>
          </cell>
          <cell r="O464">
            <v>17.025333333333332</v>
          </cell>
        </row>
        <row r="465">
          <cell r="J465" t="str">
            <v>Neiva</v>
          </cell>
          <cell r="K465">
            <v>12.594000000000001</v>
          </cell>
          <cell r="L465">
            <v>14.973333333333334</v>
          </cell>
          <cell r="M465">
            <v>17.419333333333338</v>
          </cell>
          <cell r="N465">
            <v>17.996666666666666</v>
          </cell>
          <cell r="O465">
            <v>16.141333333333332</v>
          </cell>
        </row>
        <row r="466">
          <cell r="J466" t="str">
            <v>Armenia</v>
          </cell>
          <cell r="K466">
            <v>7.0583333333333336</v>
          </cell>
          <cell r="L466">
            <v>5.9466666666666663</v>
          </cell>
          <cell r="M466">
            <v>9.0259999999999998</v>
          </cell>
          <cell r="N466">
            <v>11.671666666666667</v>
          </cell>
          <cell r="O466">
            <v>15.836666666666666</v>
          </cell>
        </row>
        <row r="467">
          <cell r="J467" t="str">
            <v>Pasto</v>
          </cell>
          <cell r="K467">
            <v>9.2036666666666669</v>
          </cell>
          <cell r="L467">
            <v>9.961666666666666</v>
          </cell>
          <cell r="M467">
            <v>13.045999999999999</v>
          </cell>
          <cell r="N467">
            <v>14.283000000000001</v>
          </cell>
          <cell r="O467">
            <v>15.337666666666669</v>
          </cell>
        </row>
        <row r="468">
          <cell r="J468" t="str">
            <v>Valledupar</v>
          </cell>
          <cell r="K468">
            <v>9.0323333333333338</v>
          </cell>
          <cell r="L468">
            <v>11.097333333333333</v>
          </cell>
          <cell r="M468">
            <v>13.642000000000001</v>
          </cell>
          <cell r="N468">
            <v>21.172999999999998</v>
          </cell>
          <cell r="O468">
            <v>12.626666666666667</v>
          </cell>
        </row>
        <row r="469">
          <cell r="J469" t="str">
            <v>Cartagena</v>
          </cell>
          <cell r="K469">
            <v>26.407</v>
          </cell>
          <cell r="L469">
            <v>11.363333333333335</v>
          </cell>
          <cell r="M469">
            <v>13.453000000000001</v>
          </cell>
          <cell r="N469">
            <v>18.563666666666666</v>
          </cell>
          <cell r="O469">
            <v>11.822666666666668</v>
          </cell>
        </row>
        <row r="470">
          <cell r="J470" t="str">
            <v>Popayán</v>
          </cell>
          <cell r="K470">
            <v>10.063000000000001</v>
          </cell>
          <cell r="L470">
            <v>6.5023333333333335</v>
          </cell>
          <cell r="M470">
            <v>9.4079999999999995</v>
          </cell>
          <cell r="N470">
            <v>12.623666666666667</v>
          </cell>
          <cell r="O470">
            <v>10.199666666666667</v>
          </cell>
        </row>
        <row r="471">
          <cell r="J471" t="str">
            <v>Sincelejo</v>
          </cell>
          <cell r="K471">
            <v>7.7246666666666668</v>
          </cell>
          <cell r="L471">
            <v>6.7093333333333334</v>
          </cell>
          <cell r="M471">
            <v>3.9939999999999998</v>
          </cell>
          <cell r="N471">
            <v>10.645666666666665</v>
          </cell>
          <cell r="O471">
            <v>9.1043333333333329</v>
          </cell>
        </row>
        <row r="472">
          <cell r="J472" t="str">
            <v>Santa Marta</v>
          </cell>
          <cell r="K472">
            <v>13.895666666666665</v>
          </cell>
          <cell r="L472">
            <v>11.194666666666668</v>
          </cell>
          <cell r="M472">
            <v>13.026000000000002</v>
          </cell>
          <cell r="N472">
            <v>5.67</v>
          </cell>
          <cell r="O472">
            <v>8.2653333333333325</v>
          </cell>
        </row>
        <row r="473">
          <cell r="J473" t="str">
            <v>Montería</v>
          </cell>
          <cell r="K473">
            <v>7.9433333333333325</v>
          </cell>
          <cell r="L473">
            <v>9.9769999999999985</v>
          </cell>
          <cell r="M473">
            <v>5.3539999999999992</v>
          </cell>
          <cell r="N473">
            <v>9.982666666666665</v>
          </cell>
          <cell r="O473">
            <v>6.9210000000000003</v>
          </cell>
        </row>
        <row r="474">
          <cell r="J474" t="str">
            <v>Tunja</v>
          </cell>
          <cell r="K474">
            <v>4.426333333333333</v>
          </cell>
          <cell r="L474">
            <v>5.7183333333333337</v>
          </cell>
          <cell r="M474">
            <v>2.6196666666666668</v>
          </cell>
          <cell r="N474">
            <v>7.5326666666666666</v>
          </cell>
          <cell r="O474">
            <v>5.6546666666666665</v>
          </cell>
        </row>
        <row r="475">
          <cell r="J475" t="str">
            <v>Riohacha</v>
          </cell>
          <cell r="K475">
            <v>6.6386666666666665</v>
          </cell>
          <cell r="L475">
            <v>7.4213333333333331</v>
          </cell>
          <cell r="M475">
            <v>7.76</v>
          </cell>
          <cell r="N475">
            <v>7.5060000000000002</v>
          </cell>
          <cell r="O475">
            <v>5.1360000000000001</v>
          </cell>
        </row>
        <row r="476">
          <cell r="J476" t="str">
            <v>Florencia</v>
          </cell>
          <cell r="K476">
            <v>2.6703333333333337</v>
          </cell>
          <cell r="L476">
            <v>1.8293333333333333</v>
          </cell>
          <cell r="M476">
            <v>1.2633333333333334</v>
          </cell>
          <cell r="N476">
            <v>0.63266666666666671</v>
          </cell>
          <cell r="O476">
            <v>2.2706666666666666</v>
          </cell>
        </row>
        <row r="477">
          <cell r="J477" t="str">
            <v>Quibdó</v>
          </cell>
          <cell r="K477">
            <v>1.0960000000000001</v>
          </cell>
          <cell r="L477">
            <v>1.0010000000000001</v>
          </cell>
          <cell r="M477">
            <v>1.7383333333333333</v>
          </cell>
          <cell r="N477">
            <v>1.5973333333333333</v>
          </cell>
          <cell r="O477">
            <v>1.73</v>
          </cell>
        </row>
        <row r="478">
          <cell r="J478" t="str">
            <v>San Andrés</v>
          </cell>
          <cell r="K478">
            <v>0.7583333333333333</v>
          </cell>
          <cell r="L478">
            <v>0.48200000000000004</v>
          </cell>
          <cell r="M478">
            <v>0.63100000000000001</v>
          </cell>
          <cell r="N478">
            <v>0.7423333333333334</v>
          </cell>
          <cell r="O478">
            <v>0.19066666666666668</v>
          </cell>
        </row>
        <row r="486">
          <cell r="J486" t="str">
            <v>Colombia</v>
          </cell>
          <cell r="K486">
            <v>1527.0546666666667</v>
          </cell>
          <cell r="L486">
            <v>1594.1476666666667</v>
          </cell>
          <cell r="M486">
            <v>1960.1603333333333</v>
          </cell>
          <cell r="N486">
            <v>2366.2636666666663</v>
          </cell>
          <cell r="O486">
            <v>2199.1116666666662</v>
          </cell>
        </row>
        <row r="487">
          <cell r="J487" t="str">
            <v>Bogotá</v>
          </cell>
          <cell r="K487">
            <v>299.17366666666663</v>
          </cell>
          <cell r="L487">
            <v>428.14066666666668</v>
          </cell>
          <cell r="M487">
            <v>317.95866666666666</v>
          </cell>
          <cell r="N487">
            <v>495.35733333333332</v>
          </cell>
          <cell r="O487">
            <v>456.61200000000002</v>
          </cell>
        </row>
        <row r="488">
          <cell r="J488" t="str">
            <v>Medellín</v>
          </cell>
          <cell r="K488">
            <v>122.30466666666666</v>
          </cell>
          <cell r="L488">
            <v>141.85566666666668</v>
          </cell>
          <cell r="M488">
            <v>178.91566666666668</v>
          </cell>
          <cell r="N488">
            <v>188.58633333333333</v>
          </cell>
          <cell r="O488">
            <v>188.98966666666669</v>
          </cell>
        </row>
        <row r="489">
          <cell r="J489" t="str">
            <v>Cali</v>
          </cell>
          <cell r="K489">
            <v>128.64066666666668</v>
          </cell>
          <cell r="L489">
            <v>99.043000000000006</v>
          </cell>
          <cell r="M489">
            <v>179.28399999999999</v>
          </cell>
          <cell r="N489">
            <v>151.34299999999999</v>
          </cell>
          <cell r="O489">
            <v>118.11900000000001</v>
          </cell>
        </row>
        <row r="490">
          <cell r="J490" t="str">
            <v>Barranquilla</v>
          </cell>
          <cell r="K490">
            <v>51.469333333333338</v>
          </cell>
          <cell r="L490">
            <v>34.58</v>
          </cell>
          <cell r="M490">
            <v>48.045666666666669</v>
          </cell>
          <cell r="N490">
            <v>68.132000000000005</v>
          </cell>
          <cell r="O490">
            <v>80.981666666666669</v>
          </cell>
        </row>
        <row r="491">
          <cell r="J491" t="str">
            <v>Bucaramanga</v>
          </cell>
          <cell r="K491">
            <v>23.653666666666666</v>
          </cell>
          <cell r="L491">
            <v>29.889333333333337</v>
          </cell>
          <cell r="M491">
            <v>49.898666666666664</v>
          </cell>
          <cell r="N491">
            <v>69.24466666666666</v>
          </cell>
          <cell r="O491">
            <v>63.827333333333343</v>
          </cell>
        </row>
        <row r="492">
          <cell r="J492" t="str">
            <v>Ibagué</v>
          </cell>
          <cell r="K492">
            <v>41.5</v>
          </cell>
          <cell r="L492">
            <v>39.222999999999999</v>
          </cell>
          <cell r="M492">
            <v>37.67766666666666</v>
          </cell>
          <cell r="N492">
            <v>33.996333333333332</v>
          </cell>
          <cell r="O492">
            <v>45.991999999999997</v>
          </cell>
        </row>
        <row r="493">
          <cell r="J493" t="str">
            <v>Pereira</v>
          </cell>
          <cell r="K493">
            <v>17.519000000000002</v>
          </cell>
          <cell r="L493">
            <v>25.876333333333335</v>
          </cell>
          <cell r="M493">
            <v>26.302999999999997</v>
          </cell>
          <cell r="N493">
            <v>33.470999999999997</v>
          </cell>
          <cell r="O493">
            <v>36.432333333333332</v>
          </cell>
        </row>
        <row r="494">
          <cell r="J494" t="str">
            <v>Cúcuta</v>
          </cell>
          <cell r="K494">
            <v>31.645</v>
          </cell>
          <cell r="L494">
            <v>27.433000000000003</v>
          </cell>
          <cell r="M494">
            <v>30.223000000000003</v>
          </cell>
          <cell r="N494">
            <v>35.354999999999997</v>
          </cell>
          <cell r="O494">
            <v>34.018333333333331</v>
          </cell>
        </row>
        <row r="495">
          <cell r="J495" t="str">
            <v>Cartagena</v>
          </cell>
          <cell r="K495">
            <v>33.198</v>
          </cell>
          <cell r="L495">
            <v>29.297000000000001</v>
          </cell>
          <cell r="M495">
            <v>64.333333333333329</v>
          </cell>
          <cell r="N495">
            <v>48.145999999999994</v>
          </cell>
          <cell r="O495">
            <v>29.587666666666667</v>
          </cell>
        </row>
        <row r="496">
          <cell r="J496" t="str">
            <v>Pasto</v>
          </cell>
          <cell r="K496">
            <v>17.2</v>
          </cell>
          <cell r="L496">
            <v>19.931333333333331</v>
          </cell>
          <cell r="M496">
            <v>27.587</v>
          </cell>
          <cell r="N496">
            <v>28.798000000000002</v>
          </cell>
          <cell r="O496">
            <v>26.792666666666666</v>
          </cell>
        </row>
        <row r="497">
          <cell r="J497" t="str">
            <v>Montería</v>
          </cell>
          <cell r="K497">
            <v>19.953333333333333</v>
          </cell>
          <cell r="L497">
            <v>18.121333333333332</v>
          </cell>
          <cell r="M497">
            <v>19.062333333333331</v>
          </cell>
          <cell r="N497">
            <v>30.281666666666666</v>
          </cell>
          <cell r="O497">
            <v>25.855333333333334</v>
          </cell>
        </row>
        <row r="498">
          <cell r="J498" t="str">
            <v>Manizales</v>
          </cell>
          <cell r="K498">
            <v>16.122999999999998</v>
          </cell>
          <cell r="L498">
            <v>14.045999999999999</v>
          </cell>
          <cell r="M498">
            <v>18.343333333333334</v>
          </cell>
          <cell r="N498">
            <v>20.751000000000001</v>
          </cell>
          <cell r="O498">
            <v>23.934333333333331</v>
          </cell>
        </row>
        <row r="499">
          <cell r="J499" t="str">
            <v>Villavicencio</v>
          </cell>
          <cell r="K499">
            <v>15.476333333333335</v>
          </cell>
          <cell r="L499">
            <v>22.274333333333331</v>
          </cell>
          <cell r="M499">
            <v>24.512</v>
          </cell>
          <cell r="N499">
            <v>23.734333333333336</v>
          </cell>
          <cell r="O499">
            <v>23.361666666666665</v>
          </cell>
        </row>
        <row r="500">
          <cell r="J500" t="str">
            <v>Santa Marta</v>
          </cell>
          <cell r="K500">
            <v>19.399333333333335</v>
          </cell>
          <cell r="L500">
            <v>27.111666666666668</v>
          </cell>
          <cell r="M500">
            <v>25.271666666666665</v>
          </cell>
          <cell r="N500">
            <v>16.761666666666667</v>
          </cell>
          <cell r="O500">
            <v>22.065333333333331</v>
          </cell>
        </row>
        <row r="501">
          <cell r="J501" t="str">
            <v>Neiva</v>
          </cell>
          <cell r="K501">
            <v>16.45</v>
          </cell>
          <cell r="L501">
            <v>17.644333333333332</v>
          </cell>
          <cell r="M501">
            <v>20.825999999999997</v>
          </cell>
          <cell r="N501">
            <v>20.835333333333335</v>
          </cell>
          <cell r="O501">
            <v>19.227333333333334</v>
          </cell>
        </row>
        <row r="502">
          <cell r="J502" t="str">
            <v>Armenia</v>
          </cell>
          <cell r="K502">
            <v>9.8016666666666676</v>
          </cell>
          <cell r="L502">
            <v>8.2123333333333335</v>
          </cell>
          <cell r="M502">
            <v>12.316333333333333</v>
          </cell>
          <cell r="N502">
            <v>12.308999999999999</v>
          </cell>
          <cell r="O502">
            <v>18.063666666666666</v>
          </cell>
        </row>
        <row r="503">
          <cell r="J503" t="str">
            <v>Popayán</v>
          </cell>
          <cell r="K503">
            <v>16.698666666666668</v>
          </cell>
          <cell r="L503">
            <v>18.481666666666666</v>
          </cell>
          <cell r="M503">
            <v>17.324666666666669</v>
          </cell>
          <cell r="N503">
            <v>19.167666666666669</v>
          </cell>
          <cell r="O503">
            <v>15.92</v>
          </cell>
        </row>
        <row r="504">
          <cell r="J504" t="str">
            <v>Sincelejo</v>
          </cell>
          <cell r="K504">
            <v>10.403333333333334</v>
          </cell>
          <cell r="L504">
            <v>10.030666666666667</v>
          </cell>
          <cell r="M504">
            <v>7.5086666666666666</v>
          </cell>
          <cell r="N504">
            <v>13.483666666666666</v>
          </cell>
          <cell r="O504">
            <v>13.707666666666666</v>
          </cell>
        </row>
        <row r="505">
          <cell r="J505" t="str">
            <v>Valledupar</v>
          </cell>
          <cell r="K505">
            <v>11.699</v>
          </cell>
          <cell r="L505">
            <v>12.906333333333334</v>
          </cell>
          <cell r="M505">
            <v>15.001333333333333</v>
          </cell>
          <cell r="N505">
            <v>21.675666666666668</v>
          </cell>
          <cell r="O505">
            <v>13.313000000000001</v>
          </cell>
        </row>
        <row r="506">
          <cell r="J506" t="str">
            <v>Tunja</v>
          </cell>
          <cell r="K506">
            <v>5.8706666666666658</v>
          </cell>
          <cell r="L506">
            <v>6.2160000000000002</v>
          </cell>
          <cell r="M506">
            <v>2.7723333333333335</v>
          </cell>
          <cell r="N506">
            <v>10.190666666666667</v>
          </cell>
          <cell r="O506">
            <v>7.030666666666666</v>
          </cell>
        </row>
        <row r="507">
          <cell r="J507" t="str">
            <v>Riohacha</v>
          </cell>
          <cell r="K507">
            <v>7.0756666666666668</v>
          </cell>
          <cell r="L507">
            <v>8.1416666666666675</v>
          </cell>
          <cell r="M507">
            <v>11.183333333333332</v>
          </cell>
          <cell r="N507">
            <v>12.311999999999999</v>
          </cell>
          <cell r="O507">
            <v>5.6843333333333321</v>
          </cell>
        </row>
        <row r="508">
          <cell r="J508" t="str">
            <v>Florencia</v>
          </cell>
          <cell r="K508">
            <v>4.3103333333333333</v>
          </cell>
          <cell r="L508">
            <v>2.1033333333333335</v>
          </cell>
          <cell r="M508">
            <v>2.2146666666666666</v>
          </cell>
          <cell r="N508">
            <v>3.7643333333333331</v>
          </cell>
          <cell r="O508">
            <v>4.8739999999999997</v>
          </cell>
        </row>
        <row r="509">
          <cell r="J509" t="str">
            <v>Quibdó</v>
          </cell>
          <cell r="K509">
            <v>1.37</v>
          </cell>
          <cell r="L509">
            <v>1.0563333333333333</v>
          </cell>
          <cell r="M509">
            <v>1.9410000000000001</v>
          </cell>
          <cell r="N509">
            <v>1.8333333333333333</v>
          </cell>
          <cell r="O509">
            <v>2.19</v>
          </cell>
        </row>
        <row r="510">
          <cell r="J510" t="str">
            <v>San Andrés</v>
          </cell>
          <cell r="K510">
            <v>1.2256666666666665</v>
          </cell>
          <cell r="L510">
            <v>0.58499999999999996</v>
          </cell>
          <cell r="M510">
            <v>1.1260000000000001</v>
          </cell>
          <cell r="N510">
            <v>0.82133333333333336</v>
          </cell>
          <cell r="O510">
            <v>0.53400000000000003</v>
          </cell>
        </row>
        <row r="518">
          <cell r="J518" t="str">
            <v>Colombia</v>
          </cell>
          <cell r="K518">
            <v>6847.6953333333331</v>
          </cell>
          <cell r="L518">
            <v>6246.6670000000004</v>
          </cell>
          <cell r="M518">
            <v>6396.3033333333333</v>
          </cell>
          <cell r="N518">
            <v>6690.9996666666675</v>
          </cell>
          <cell r="O518">
            <v>6929.6349999999993</v>
          </cell>
        </row>
        <row r="519">
          <cell r="J519" t="str">
            <v>Bogotá</v>
          </cell>
          <cell r="K519">
            <v>1834.4373333333333</v>
          </cell>
          <cell r="L519">
            <v>1732.0023333333331</v>
          </cell>
          <cell r="M519">
            <v>1776.4756666666665</v>
          </cell>
          <cell r="N519">
            <v>1873.7393333333332</v>
          </cell>
          <cell r="O519">
            <v>1966.895</v>
          </cell>
        </row>
        <row r="520">
          <cell r="J520" t="str">
            <v>Medellín</v>
          </cell>
          <cell r="K520">
            <v>796.96900000000005</v>
          </cell>
          <cell r="L520">
            <v>729.7206666666666</v>
          </cell>
          <cell r="M520">
            <v>782.87133333333338</v>
          </cell>
          <cell r="N520">
            <v>799.57200000000012</v>
          </cell>
          <cell r="O520">
            <v>858.61099999999999</v>
          </cell>
        </row>
        <row r="521">
          <cell r="J521" t="str">
            <v>Cali</v>
          </cell>
          <cell r="K521">
            <v>496.37</v>
          </cell>
          <cell r="L521">
            <v>448.83166666666665</v>
          </cell>
          <cell r="M521">
            <v>479.94233333333335</v>
          </cell>
          <cell r="N521">
            <v>486.22433333333328</v>
          </cell>
          <cell r="O521">
            <v>472.36133333333328</v>
          </cell>
        </row>
        <row r="522">
          <cell r="J522" t="str">
            <v>Barranquilla</v>
          </cell>
          <cell r="K522">
            <v>244.03566666666666</v>
          </cell>
          <cell r="L522">
            <v>237.58699999999999</v>
          </cell>
          <cell r="M522">
            <v>261.23899999999998</v>
          </cell>
          <cell r="N522">
            <v>282.55200000000008</v>
          </cell>
          <cell r="O522">
            <v>278.22033333333331</v>
          </cell>
        </row>
        <row r="523">
          <cell r="J523" t="str">
            <v>Bucaramanga</v>
          </cell>
          <cell r="K523">
            <v>209.09033333333332</v>
          </cell>
          <cell r="L523">
            <v>185.78100000000003</v>
          </cell>
          <cell r="M523">
            <v>187.49233333333333</v>
          </cell>
          <cell r="N523">
            <v>184.595</v>
          </cell>
          <cell r="O523">
            <v>193.7893333333333</v>
          </cell>
        </row>
        <row r="524">
          <cell r="J524" t="str">
            <v>Pereira</v>
          </cell>
          <cell r="K524">
            <v>115.73166666666667</v>
          </cell>
          <cell r="L524">
            <v>117.93733333333334</v>
          </cell>
          <cell r="M524">
            <v>117.21433333333334</v>
          </cell>
          <cell r="N524">
            <v>122.932</v>
          </cell>
          <cell r="O524">
            <v>118.71133333333334</v>
          </cell>
        </row>
        <row r="525">
          <cell r="J525" t="str">
            <v>Cúcuta</v>
          </cell>
          <cell r="K525">
            <v>142.75133333333335</v>
          </cell>
          <cell r="L525">
            <v>81.065666666666672</v>
          </cell>
          <cell r="M525">
            <v>121.99633333333334</v>
          </cell>
          <cell r="N525">
            <v>125.416</v>
          </cell>
          <cell r="O525">
            <v>105.83566666666667</v>
          </cell>
        </row>
        <row r="526">
          <cell r="J526" t="str">
            <v>Cartagena</v>
          </cell>
          <cell r="K526">
            <v>108.687</v>
          </cell>
          <cell r="L526">
            <v>92.963333333333324</v>
          </cell>
          <cell r="M526">
            <v>122.57766666666667</v>
          </cell>
          <cell r="N526">
            <v>117.633</v>
          </cell>
          <cell r="O526">
            <v>103.938</v>
          </cell>
        </row>
        <row r="527">
          <cell r="J527" t="str">
            <v>Ibagué</v>
          </cell>
          <cell r="K527">
            <v>96.028666666666666</v>
          </cell>
          <cell r="L527">
            <v>92.402666666666661</v>
          </cell>
          <cell r="M527">
            <v>85.401666666666685</v>
          </cell>
          <cell r="N527">
            <v>87.065666666666672</v>
          </cell>
          <cell r="O527">
            <v>94.086666666666659</v>
          </cell>
        </row>
        <row r="528">
          <cell r="J528" t="str">
            <v>Manizales</v>
          </cell>
          <cell r="K528">
            <v>79.418666666666667</v>
          </cell>
          <cell r="L528">
            <v>82.01133333333334</v>
          </cell>
          <cell r="M528">
            <v>79.163666666666657</v>
          </cell>
          <cell r="N528">
            <v>80.100999999999999</v>
          </cell>
          <cell r="O528">
            <v>91.206333333333347</v>
          </cell>
        </row>
        <row r="529">
          <cell r="J529" t="str">
            <v>Villavicencio</v>
          </cell>
          <cell r="K529">
            <v>64.63</v>
          </cell>
          <cell r="L529">
            <v>62.488999999999997</v>
          </cell>
          <cell r="M529">
            <v>68.265333333333331</v>
          </cell>
          <cell r="N529">
            <v>66.055000000000007</v>
          </cell>
          <cell r="O529">
            <v>70.411999999999992</v>
          </cell>
        </row>
        <row r="530">
          <cell r="J530" t="str">
            <v>Pasto</v>
          </cell>
          <cell r="K530">
            <v>48.621333333333325</v>
          </cell>
          <cell r="L530">
            <v>52.187333333333335</v>
          </cell>
          <cell r="M530">
            <v>54.138666666666666</v>
          </cell>
          <cell r="N530">
            <v>57.901333333333334</v>
          </cell>
          <cell r="O530">
            <v>59.98</v>
          </cell>
        </row>
        <row r="531">
          <cell r="J531" t="str">
            <v>Montería</v>
          </cell>
          <cell r="K531">
            <v>42.068000000000005</v>
          </cell>
          <cell r="L531">
            <v>43.053333333333335</v>
          </cell>
          <cell r="M531">
            <v>41.723666666666666</v>
          </cell>
          <cell r="N531">
            <v>42.580333333333336</v>
          </cell>
          <cell r="O531">
            <v>45.888666666666666</v>
          </cell>
        </row>
        <row r="550">
          <cell r="J550" t="str">
            <v>Colombia</v>
          </cell>
          <cell r="K550">
            <v>985.2113333333333</v>
          </cell>
          <cell r="L550">
            <v>953.63966666666659</v>
          </cell>
          <cell r="M550">
            <v>871.01699999999994</v>
          </cell>
          <cell r="N550">
            <v>821.20833333333337</v>
          </cell>
          <cell r="O550">
            <v>855.86866666666663</v>
          </cell>
        </row>
        <row r="551">
          <cell r="J551" t="str">
            <v>Bogotá</v>
          </cell>
          <cell r="K551">
            <v>155.73466666666664</v>
          </cell>
          <cell r="L551">
            <v>179.84766666666667</v>
          </cell>
          <cell r="M551">
            <v>149.88333333333335</v>
          </cell>
          <cell r="N551">
            <v>148.01933333333332</v>
          </cell>
          <cell r="O551">
            <v>177.01133333333337</v>
          </cell>
        </row>
        <row r="552">
          <cell r="J552" t="str">
            <v>Medellín</v>
          </cell>
          <cell r="K552">
            <v>60.589333333333336</v>
          </cell>
          <cell r="L552">
            <v>60.118666666666662</v>
          </cell>
          <cell r="M552">
            <v>59.668666666666667</v>
          </cell>
          <cell r="N552">
            <v>57.048999999999999</v>
          </cell>
          <cell r="O552">
            <v>61.478333333333332</v>
          </cell>
        </row>
        <row r="553">
          <cell r="J553" t="str">
            <v>Cali</v>
          </cell>
          <cell r="K553">
            <v>34.68533333333334</v>
          </cell>
          <cell r="L553">
            <v>28.073999999999998</v>
          </cell>
          <cell r="M553">
            <v>26.443333333333332</v>
          </cell>
          <cell r="N553">
            <v>34.058</v>
          </cell>
          <cell r="O553">
            <v>29.346333333333334</v>
          </cell>
        </row>
        <row r="554">
          <cell r="J554" t="str">
            <v>Barranquilla</v>
          </cell>
          <cell r="K554">
            <v>28.234333333333336</v>
          </cell>
          <cell r="L554">
            <v>27.722333333333335</v>
          </cell>
          <cell r="M554">
            <v>25.997</v>
          </cell>
          <cell r="N554">
            <v>26.23233333333333</v>
          </cell>
          <cell r="O554">
            <v>20.442666666666664</v>
          </cell>
        </row>
        <row r="555">
          <cell r="J555" t="str">
            <v>Cartagena</v>
          </cell>
          <cell r="K555">
            <v>22.843666666666667</v>
          </cell>
          <cell r="L555">
            <v>21.8</v>
          </cell>
          <cell r="M555">
            <v>24.09866666666667</v>
          </cell>
          <cell r="N555">
            <v>19.510333333333332</v>
          </cell>
          <cell r="O555">
            <v>17.491</v>
          </cell>
        </row>
        <row r="556">
          <cell r="J556" t="str">
            <v>Cúcuta</v>
          </cell>
          <cell r="K556">
            <v>12.507666666666665</v>
          </cell>
          <cell r="L556">
            <v>14.866</v>
          </cell>
          <cell r="M556">
            <v>13.230333333333334</v>
          </cell>
          <cell r="N556">
            <v>14.411666666666667</v>
          </cell>
          <cell r="O556">
            <v>16.993333333333336</v>
          </cell>
        </row>
        <row r="557">
          <cell r="J557" t="str">
            <v>Bucaramanga</v>
          </cell>
          <cell r="K557">
            <v>23.410666666666668</v>
          </cell>
          <cell r="L557">
            <v>18.073666666666668</v>
          </cell>
          <cell r="M557">
            <v>20.193000000000001</v>
          </cell>
          <cell r="N557">
            <v>20.480999999999998</v>
          </cell>
          <cell r="O557">
            <v>15.915333333333335</v>
          </cell>
        </row>
        <row r="558">
          <cell r="J558" t="str">
            <v>Pereira</v>
          </cell>
          <cell r="K558">
            <v>13.178000000000003</v>
          </cell>
          <cell r="L558">
            <v>18.417000000000002</v>
          </cell>
          <cell r="M558">
            <v>11.428333333333333</v>
          </cell>
          <cell r="N558">
            <v>10.593999999999999</v>
          </cell>
          <cell r="O558">
            <v>14.083999999999998</v>
          </cell>
        </row>
        <row r="559">
          <cell r="J559" t="str">
            <v>Ibagué</v>
          </cell>
          <cell r="K559">
            <v>11.573</v>
          </cell>
          <cell r="L559">
            <v>11.630666666666668</v>
          </cell>
          <cell r="M559">
            <v>12.981999999999999</v>
          </cell>
          <cell r="N559">
            <v>11.449</v>
          </cell>
          <cell r="O559">
            <v>11.308999999999999</v>
          </cell>
        </row>
        <row r="560">
          <cell r="J560" t="str">
            <v>Manizales</v>
          </cell>
          <cell r="K560">
            <v>9.4049999999999994</v>
          </cell>
          <cell r="L560">
            <v>10.189</v>
          </cell>
          <cell r="M560">
            <v>12.171333333333331</v>
          </cell>
          <cell r="N560">
            <v>9.6576666666666657</v>
          </cell>
          <cell r="O560">
            <v>11.110999999999999</v>
          </cell>
        </row>
        <row r="561">
          <cell r="J561" t="str">
            <v>Villavicencio</v>
          </cell>
          <cell r="K561">
            <v>12.712000000000002</v>
          </cell>
          <cell r="L561">
            <v>11.478333333333333</v>
          </cell>
          <cell r="M561">
            <v>9.3263333333333325</v>
          </cell>
          <cell r="N561">
            <v>9.5953333333333344</v>
          </cell>
          <cell r="O561">
            <v>10.885666666666667</v>
          </cell>
        </row>
        <row r="562">
          <cell r="J562" t="str">
            <v>Pasto</v>
          </cell>
          <cell r="K562">
            <v>11.151000000000002</v>
          </cell>
          <cell r="L562">
            <v>10.741</v>
          </cell>
          <cell r="M562">
            <v>8.1726666666666663</v>
          </cell>
          <cell r="N562">
            <v>8.7330000000000005</v>
          </cell>
          <cell r="O562">
            <v>10.064</v>
          </cell>
        </row>
        <row r="563">
          <cell r="J563" t="str">
            <v>Montería</v>
          </cell>
          <cell r="K563">
            <v>8.5570000000000004</v>
          </cell>
          <cell r="L563">
            <v>7.0696666666666674</v>
          </cell>
          <cell r="M563">
            <v>7.8306666666666658</v>
          </cell>
          <cell r="N563">
            <v>8.463000000000001</v>
          </cell>
          <cell r="O563">
            <v>8.3006666666666664</v>
          </cell>
        </row>
        <row r="582">
          <cell r="J582" t="str">
            <v>Colombia</v>
          </cell>
          <cell r="K582">
            <v>615.33500000000004</v>
          </cell>
          <cell r="L582">
            <v>582.59633333333329</v>
          </cell>
          <cell r="M582">
            <v>688.51533333333339</v>
          </cell>
          <cell r="N582">
            <v>709.3223333333334</v>
          </cell>
          <cell r="O582">
            <v>670.58333333333326</v>
          </cell>
        </row>
        <row r="583">
          <cell r="J583" t="str">
            <v>Bogotá</v>
          </cell>
          <cell r="K583">
            <v>122.92966666666666</v>
          </cell>
          <cell r="L583">
            <v>123.84333333333335</v>
          </cell>
          <cell r="M583">
            <v>143.89200000000002</v>
          </cell>
          <cell r="N583">
            <v>155.53533333333334</v>
          </cell>
          <cell r="O583">
            <v>136.25700000000001</v>
          </cell>
        </row>
        <row r="584">
          <cell r="J584" t="str">
            <v>Medellín</v>
          </cell>
          <cell r="K584">
            <v>55.161000000000001</v>
          </cell>
          <cell r="L584">
            <v>56.548000000000002</v>
          </cell>
          <cell r="M584">
            <v>50.152999999999999</v>
          </cell>
          <cell r="N584">
            <v>69.116</v>
          </cell>
          <cell r="O584">
            <v>58.493333333333339</v>
          </cell>
        </row>
        <row r="585">
          <cell r="J585" t="str">
            <v>Cali</v>
          </cell>
          <cell r="K585">
            <v>48.774666666666661</v>
          </cell>
          <cell r="L585">
            <v>51.223999999999997</v>
          </cell>
          <cell r="M585">
            <v>57.326666666666661</v>
          </cell>
          <cell r="N585">
            <v>42.628</v>
          </cell>
          <cell r="O585">
            <v>42.761333333333333</v>
          </cell>
        </row>
        <row r="586">
          <cell r="J586" t="str">
            <v>Barranquilla</v>
          </cell>
          <cell r="K586">
            <v>32.511000000000003</v>
          </cell>
          <cell r="L586">
            <v>32.896999999999998</v>
          </cell>
          <cell r="M586">
            <v>28.22</v>
          </cell>
          <cell r="N586">
            <v>31.507666666666665</v>
          </cell>
          <cell r="O586">
            <v>32.716666666666669</v>
          </cell>
        </row>
        <row r="587">
          <cell r="J587" t="str">
            <v>Cartagena</v>
          </cell>
          <cell r="K587">
            <v>19.66</v>
          </cell>
          <cell r="L587">
            <v>17.587333333333333</v>
          </cell>
          <cell r="M587">
            <v>17.537000000000003</v>
          </cell>
          <cell r="N587">
            <v>19.035</v>
          </cell>
          <cell r="O587">
            <v>17.750666666666667</v>
          </cell>
        </row>
        <row r="588">
          <cell r="J588" t="str">
            <v>Bucaramanga</v>
          </cell>
          <cell r="K588">
            <v>15.566666666666668</v>
          </cell>
          <cell r="L588">
            <v>17.498333333333335</v>
          </cell>
          <cell r="M588">
            <v>14.790333333333331</v>
          </cell>
          <cell r="N588">
            <v>19.403666666666666</v>
          </cell>
          <cell r="O588">
            <v>16.356333333333335</v>
          </cell>
        </row>
        <row r="589">
          <cell r="J589" t="str">
            <v>Montería</v>
          </cell>
          <cell r="K589">
            <v>10.191333333333334</v>
          </cell>
          <cell r="L589">
            <v>9.5516666666666659</v>
          </cell>
          <cell r="M589">
            <v>11.728999999999999</v>
          </cell>
          <cell r="N589">
            <v>10.272</v>
          </cell>
          <cell r="O589">
            <v>12.088333333333333</v>
          </cell>
        </row>
        <row r="590">
          <cell r="J590" t="str">
            <v>Pereira</v>
          </cell>
          <cell r="K590">
            <v>10.170333333333334</v>
          </cell>
          <cell r="L590">
            <v>9.325333333333333</v>
          </cell>
          <cell r="M590">
            <v>9.4426666666666659</v>
          </cell>
          <cell r="N590">
            <v>9.2146666666666679</v>
          </cell>
          <cell r="O590">
            <v>9.2783333333333342</v>
          </cell>
        </row>
        <row r="591">
          <cell r="J591" t="str">
            <v>Cúcuta</v>
          </cell>
          <cell r="K591">
            <v>11.877000000000001</v>
          </cell>
          <cell r="L591">
            <v>9.2106666666666666</v>
          </cell>
          <cell r="M591">
            <v>10.669666666666666</v>
          </cell>
          <cell r="N591">
            <v>10.293666666666667</v>
          </cell>
          <cell r="O591">
            <v>9.1513333333333335</v>
          </cell>
        </row>
        <row r="592">
          <cell r="J592" t="str">
            <v>Ibagué</v>
          </cell>
          <cell r="K592">
            <v>9.3983333333333334</v>
          </cell>
          <cell r="L592">
            <v>7.7056666666666667</v>
          </cell>
          <cell r="M592">
            <v>8.9646666666666661</v>
          </cell>
          <cell r="N592">
            <v>7.0376666666666665</v>
          </cell>
          <cell r="O592">
            <v>8.1533333333333324</v>
          </cell>
        </row>
        <row r="593">
          <cell r="J593" t="str">
            <v>Pasto</v>
          </cell>
          <cell r="K593">
            <v>6.5643333333333329</v>
          </cell>
          <cell r="L593">
            <v>7.4379999999999997</v>
          </cell>
          <cell r="M593">
            <v>7.5706666666666669</v>
          </cell>
          <cell r="N593">
            <v>8.299666666666667</v>
          </cell>
          <cell r="O593">
            <v>8.1396666666666668</v>
          </cell>
        </row>
        <row r="594">
          <cell r="J594" t="str">
            <v>Manizales</v>
          </cell>
          <cell r="K594">
            <v>7.2949999999999999</v>
          </cell>
          <cell r="L594">
            <v>8.4376666666666669</v>
          </cell>
          <cell r="M594">
            <v>8.7780000000000005</v>
          </cell>
          <cell r="N594">
            <v>6.5236666666666663</v>
          </cell>
          <cell r="O594">
            <v>7.98</v>
          </cell>
        </row>
        <row r="595">
          <cell r="J595" t="str">
            <v>Villavicencio</v>
          </cell>
          <cell r="K595">
            <v>4.4836666666666671</v>
          </cell>
          <cell r="L595">
            <v>4.6493333333333338</v>
          </cell>
          <cell r="M595">
            <v>5.63</v>
          </cell>
          <cell r="N595">
            <v>5.4720000000000004</v>
          </cell>
          <cell r="O595">
            <v>5.0256666666666669</v>
          </cell>
        </row>
        <row r="614">
          <cell r="J614" t="str">
            <v>Colombia</v>
          </cell>
          <cell r="K614">
            <v>6180.4</v>
          </cell>
          <cell r="L614">
            <v>7373.4850000000006</v>
          </cell>
          <cell r="M614">
            <v>7745.7033333333338</v>
          </cell>
          <cell r="N614">
            <v>8252.9063333333324</v>
          </cell>
          <cell r="O614">
            <v>8681.4706666666661</v>
          </cell>
        </row>
        <row r="615">
          <cell r="J615" t="str">
            <v>Bogotá</v>
          </cell>
          <cell r="K615">
            <v>855.85566666666671</v>
          </cell>
          <cell r="L615">
            <v>1091.4066666666665</v>
          </cell>
          <cell r="M615">
            <v>1129.6163333333334</v>
          </cell>
          <cell r="N615">
            <v>1191.316</v>
          </cell>
          <cell r="O615">
            <v>1396.9146666666668</v>
          </cell>
        </row>
        <row r="616">
          <cell r="J616" t="str">
            <v>Medellín</v>
          </cell>
          <cell r="K616">
            <v>409.61400000000003</v>
          </cell>
          <cell r="L616">
            <v>507.63600000000002</v>
          </cell>
          <cell r="M616">
            <v>471.76766666666663</v>
          </cell>
          <cell r="N616">
            <v>522.86466666666661</v>
          </cell>
          <cell r="O616">
            <v>533.07100000000003</v>
          </cell>
        </row>
        <row r="617">
          <cell r="J617" t="str">
            <v>Cali</v>
          </cell>
          <cell r="K617">
            <v>368.44699999999995</v>
          </cell>
          <cell r="L617">
            <v>410.84633333333335</v>
          </cell>
          <cell r="M617">
            <v>428.46199999999999</v>
          </cell>
          <cell r="N617">
            <v>424.51066666666674</v>
          </cell>
          <cell r="O617">
            <v>412.89566666666661</v>
          </cell>
        </row>
        <row r="618">
          <cell r="J618" t="str">
            <v>Barranquilla</v>
          </cell>
          <cell r="K618">
            <v>300.01933333333335</v>
          </cell>
          <cell r="L618">
            <v>301.03399999999999</v>
          </cell>
          <cell r="M618">
            <v>311.20133333333331</v>
          </cell>
          <cell r="N618">
            <v>323.69866666666667</v>
          </cell>
          <cell r="O618">
            <v>352.45766666666668</v>
          </cell>
        </row>
        <row r="619">
          <cell r="J619" t="str">
            <v>Bucaramanga</v>
          </cell>
          <cell r="K619">
            <v>156.667</v>
          </cell>
          <cell r="L619">
            <v>203.04899999999998</v>
          </cell>
          <cell r="M619">
            <v>212.14933333333332</v>
          </cell>
          <cell r="N619">
            <v>227.59066666666669</v>
          </cell>
          <cell r="O619">
            <v>241.42100000000002</v>
          </cell>
        </row>
        <row r="620">
          <cell r="J620" t="str">
            <v>Cartagena</v>
          </cell>
          <cell r="K620">
            <v>173.44633333333331</v>
          </cell>
          <cell r="L620">
            <v>170.40900000000002</v>
          </cell>
          <cell r="M620">
            <v>159.86533333333333</v>
          </cell>
          <cell r="N620">
            <v>184.53466666666668</v>
          </cell>
          <cell r="O620">
            <v>208.45400000000004</v>
          </cell>
        </row>
        <row r="621">
          <cell r="J621" t="str">
            <v>Cúcuta</v>
          </cell>
          <cell r="K621">
            <v>119.45733333333334</v>
          </cell>
          <cell r="L621">
            <v>190.54566666666665</v>
          </cell>
          <cell r="M621">
            <v>141.15866666666668</v>
          </cell>
          <cell r="N621">
            <v>142.87733333333333</v>
          </cell>
          <cell r="O621">
            <v>165.51933333333332</v>
          </cell>
        </row>
        <row r="622">
          <cell r="J622" t="str">
            <v>Pereira</v>
          </cell>
          <cell r="K622">
            <v>72.939333333333337</v>
          </cell>
          <cell r="L622">
            <v>74.875999999999991</v>
          </cell>
          <cell r="M622">
            <v>80.721999999999994</v>
          </cell>
          <cell r="N622">
            <v>87.175666666666658</v>
          </cell>
          <cell r="O622">
            <v>102.75833333333333</v>
          </cell>
        </row>
        <row r="623">
          <cell r="J623" t="str">
            <v>Ibagué</v>
          </cell>
          <cell r="K623">
            <v>73.071333333333328</v>
          </cell>
          <cell r="L623">
            <v>72.591999999999999</v>
          </cell>
          <cell r="M623">
            <v>86.212666666666664</v>
          </cell>
          <cell r="N623">
            <v>85.087666666666664</v>
          </cell>
          <cell r="O623">
            <v>94.220333333333329</v>
          </cell>
        </row>
        <row r="624">
          <cell r="J624" t="str">
            <v>Villavicencio</v>
          </cell>
          <cell r="K624">
            <v>66.903999999999996</v>
          </cell>
          <cell r="L624">
            <v>71.195666666666668</v>
          </cell>
          <cell r="M624">
            <v>77.850333333333325</v>
          </cell>
          <cell r="N624">
            <v>77.074666666666658</v>
          </cell>
          <cell r="O624">
            <v>80.696333333333342</v>
          </cell>
        </row>
        <row r="625">
          <cell r="J625" t="str">
            <v>Pasto</v>
          </cell>
          <cell r="K625">
            <v>53.233000000000004</v>
          </cell>
          <cell r="L625">
            <v>56.305666666666667</v>
          </cell>
          <cell r="M625">
            <v>63.459333333333326</v>
          </cell>
          <cell r="N625">
            <v>66.331666666666663</v>
          </cell>
          <cell r="O625">
            <v>69.266666666666666</v>
          </cell>
        </row>
        <row r="626">
          <cell r="J626" t="str">
            <v>Montería</v>
          </cell>
          <cell r="K626">
            <v>50.749333333333333</v>
          </cell>
          <cell r="L626">
            <v>57.68933333333333</v>
          </cell>
          <cell r="M626">
            <v>58.826999999999998</v>
          </cell>
          <cell r="N626">
            <v>67.12</v>
          </cell>
          <cell r="O626">
            <v>66.443333333333328</v>
          </cell>
        </row>
        <row r="627">
          <cell r="J627" t="str">
            <v>Manizales</v>
          </cell>
          <cell r="K627">
            <v>50.228000000000009</v>
          </cell>
          <cell r="L627">
            <v>42.216666666666669</v>
          </cell>
          <cell r="M627">
            <v>50.713333333333331</v>
          </cell>
          <cell r="N627">
            <v>52.207333333333338</v>
          </cell>
          <cell r="O627">
            <v>52.087666666666671</v>
          </cell>
        </row>
        <row r="646">
          <cell r="J646" t="str">
            <v>Colombia</v>
          </cell>
          <cell r="K646">
            <v>761.60766666666677</v>
          </cell>
          <cell r="L646">
            <v>807.0956666666666</v>
          </cell>
          <cell r="M646">
            <v>901.22433333333322</v>
          </cell>
          <cell r="N646">
            <v>955.01433333333318</v>
          </cell>
          <cell r="O646">
            <v>994.61366666666663</v>
          </cell>
        </row>
        <row r="647">
          <cell r="J647" t="str">
            <v>Bogotá</v>
          </cell>
          <cell r="K647">
            <v>163.53</v>
          </cell>
          <cell r="L647">
            <v>192.08733333333331</v>
          </cell>
          <cell r="M647">
            <v>170.3</v>
          </cell>
          <cell r="N647">
            <v>184.18600000000001</v>
          </cell>
          <cell r="O647">
            <v>183.97400000000002</v>
          </cell>
        </row>
        <row r="648">
          <cell r="J648" t="str">
            <v>Medellín</v>
          </cell>
          <cell r="K648">
            <v>62.790333333333336</v>
          </cell>
          <cell r="L648">
            <v>57.646999999999991</v>
          </cell>
          <cell r="M648">
            <v>71.075999999999993</v>
          </cell>
          <cell r="N648">
            <v>90.050666666666658</v>
          </cell>
          <cell r="O648">
            <v>73.082666666666668</v>
          </cell>
        </row>
        <row r="649">
          <cell r="J649" t="str">
            <v>Cali</v>
          </cell>
          <cell r="K649">
            <v>50.92433333333333</v>
          </cell>
          <cell r="L649">
            <v>50.936000000000007</v>
          </cell>
          <cell r="M649">
            <v>49.726333333333322</v>
          </cell>
          <cell r="N649">
            <v>45.55533333333333</v>
          </cell>
          <cell r="O649">
            <v>50.583666666666659</v>
          </cell>
        </row>
        <row r="650">
          <cell r="J650" t="str">
            <v>Bucaramanga</v>
          </cell>
          <cell r="K650">
            <v>13.066333333333333</v>
          </cell>
          <cell r="L650">
            <v>28.776666666666667</v>
          </cell>
          <cell r="M650">
            <v>42.137333333333338</v>
          </cell>
          <cell r="N650">
            <v>38.199333333333335</v>
          </cell>
          <cell r="O650">
            <v>47.557333333333332</v>
          </cell>
        </row>
        <row r="651">
          <cell r="J651" t="str">
            <v>Barranquilla</v>
          </cell>
          <cell r="K651">
            <v>17.466333333333335</v>
          </cell>
          <cell r="L651">
            <v>22.596666666666664</v>
          </cell>
          <cell r="M651">
            <v>24.301666666666666</v>
          </cell>
          <cell r="N651">
            <v>21.414666666666665</v>
          </cell>
          <cell r="O651">
            <v>26.04</v>
          </cell>
        </row>
        <row r="652">
          <cell r="J652" t="str">
            <v>Ibagué</v>
          </cell>
          <cell r="K652">
            <v>10.742333333333335</v>
          </cell>
          <cell r="L652">
            <v>13.281000000000001</v>
          </cell>
          <cell r="M652">
            <v>11.208333333333334</v>
          </cell>
          <cell r="N652">
            <v>11.427666666666667</v>
          </cell>
          <cell r="O652">
            <v>16.421333333333333</v>
          </cell>
        </row>
        <row r="653">
          <cell r="J653" t="str">
            <v>Cúcuta</v>
          </cell>
          <cell r="K653">
            <v>17.687333333333331</v>
          </cell>
          <cell r="L653">
            <v>13.002000000000001</v>
          </cell>
          <cell r="M653">
            <v>20.062333333333331</v>
          </cell>
          <cell r="N653">
            <v>17.637999999999998</v>
          </cell>
          <cell r="O653">
            <v>15.687333333333333</v>
          </cell>
        </row>
        <row r="654">
          <cell r="J654" t="str">
            <v>Pereira</v>
          </cell>
          <cell r="K654">
            <v>10.099666666666666</v>
          </cell>
          <cell r="L654">
            <v>11.327</v>
          </cell>
          <cell r="M654">
            <v>10.300666666666666</v>
          </cell>
          <cell r="N654">
            <v>10.432</v>
          </cell>
          <cell r="O654">
            <v>15.225333333333333</v>
          </cell>
        </row>
        <row r="655">
          <cell r="J655" t="str">
            <v>Villavicencio</v>
          </cell>
          <cell r="K655">
            <v>8.923</v>
          </cell>
          <cell r="L655">
            <v>11.796333333333335</v>
          </cell>
          <cell r="M655">
            <v>12.122999999999999</v>
          </cell>
          <cell r="N655">
            <v>13.066333333333333</v>
          </cell>
          <cell r="O655">
            <v>12.650666666666666</v>
          </cell>
        </row>
        <row r="656">
          <cell r="J656" t="str">
            <v>Montería</v>
          </cell>
          <cell r="K656">
            <v>7.4313333333333338</v>
          </cell>
          <cell r="L656">
            <v>8.5709999999999997</v>
          </cell>
          <cell r="M656">
            <v>8.783666666666667</v>
          </cell>
          <cell r="N656">
            <v>8.7239999999999984</v>
          </cell>
          <cell r="O656">
            <v>10.274333333333333</v>
          </cell>
        </row>
        <row r="657">
          <cell r="J657" t="str">
            <v>Cartagena</v>
          </cell>
          <cell r="K657">
            <v>4.817333333333333</v>
          </cell>
          <cell r="L657">
            <v>5.4366666666666665</v>
          </cell>
          <cell r="M657">
            <v>6.9393333333333329</v>
          </cell>
          <cell r="N657">
            <v>7.1410000000000009</v>
          </cell>
          <cell r="O657">
            <v>9.033666666666667</v>
          </cell>
        </row>
        <row r="658">
          <cell r="J658" t="str">
            <v>Manizales</v>
          </cell>
          <cell r="K658">
            <v>5.7549999999999999</v>
          </cell>
          <cell r="L658">
            <v>6.5053333333333336</v>
          </cell>
          <cell r="M658">
            <v>7.7310000000000008</v>
          </cell>
          <cell r="N658">
            <v>6.4869999999999992</v>
          </cell>
          <cell r="O658">
            <v>8.23</v>
          </cell>
        </row>
        <row r="659">
          <cell r="J659" t="str">
            <v>Pasto</v>
          </cell>
          <cell r="K659">
            <v>8.7899999999999991</v>
          </cell>
          <cell r="L659">
            <v>9.1646666666666672</v>
          </cell>
          <cell r="M659">
            <v>7.6103333333333332</v>
          </cell>
          <cell r="N659">
            <v>8.3623333333333338</v>
          </cell>
          <cell r="O659">
            <v>7.6079999999999997</v>
          </cell>
        </row>
        <row r="678">
          <cell r="J678" t="str">
            <v>Colombia</v>
          </cell>
          <cell r="K678">
            <v>668.79266666666661</v>
          </cell>
          <cell r="L678">
            <v>644.96799999999996</v>
          </cell>
          <cell r="M678">
            <v>735.98700000000008</v>
          </cell>
          <cell r="N678">
            <v>914.96966666666674</v>
          </cell>
          <cell r="O678">
            <v>876.524</v>
          </cell>
        </row>
        <row r="679">
          <cell r="J679" t="str">
            <v>Bogotá</v>
          </cell>
          <cell r="K679">
            <v>55.114666666666665</v>
          </cell>
          <cell r="L679">
            <v>69.262666666666675</v>
          </cell>
          <cell r="M679">
            <v>57.676333333333332</v>
          </cell>
          <cell r="N679">
            <v>94.456999999999994</v>
          </cell>
          <cell r="O679">
            <v>83.256666666666675</v>
          </cell>
        </row>
        <row r="680">
          <cell r="J680" t="str">
            <v>Cali</v>
          </cell>
          <cell r="K680">
            <v>21.834666666666664</v>
          </cell>
          <cell r="L680">
            <v>29.295666666666666</v>
          </cell>
          <cell r="M680">
            <v>31.234999999999999</v>
          </cell>
          <cell r="N680">
            <v>36.794666666666664</v>
          </cell>
          <cell r="O680">
            <v>30.064333333333334</v>
          </cell>
        </row>
        <row r="681">
          <cell r="J681" t="str">
            <v>Barranquilla</v>
          </cell>
          <cell r="K681">
            <v>14.402000000000001</v>
          </cell>
          <cell r="L681">
            <v>13.066000000000001</v>
          </cell>
          <cell r="M681">
            <v>15.636333333333333</v>
          </cell>
          <cell r="N681">
            <v>30.827666666666669</v>
          </cell>
          <cell r="O681">
            <v>23.026</v>
          </cell>
        </row>
        <row r="682">
          <cell r="J682" t="str">
            <v>Medellín</v>
          </cell>
          <cell r="K682">
            <v>27.184333333333331</v>
          </cell>
          <cell r="L682">
            <v>26.957333333333334</v>
          </cell>
          <cell r="M682">
            <v>21.691000000000003</v>
          </cell>
          <cell r="N682">
            <v>28.497</v>
          </cell>
          <cell r="O682">
            <v>22.879666666666669</v>
          </cell>
        </row>
        <row r="683">
          <cell r="J683" t="str">
            <v>Bucaramanga</v>
          </cell>
          <cell r="K683">
            <v>11.835333333333333</v>
          </cell>
          <cell r="L683">
            <v>16.343666666666667</v>
          </cell>
          <cell r="M683">
            <v>18.28533333333333</v>
          </cell>
          <cell r="N683">
            <v>16.647000000000002</v>
          </cell>
          <cell r="O683">
            <v>14.635333333333334</v>
          </cell>
        </row>
        <row r="684">
          <cell r="J684" t="str">
            <v>Cúcuta</v>
          </cell>
          <cell r="K684">
            <v>10.258666666666668</v>
          </cell>
          <cell r="L684">
            <v>10.914000000000001</v>
          </cell>
          <cell r="M684">
            <v>5.9756666666666662</v>
          </cell>
          <cell r="N684">
            <v>8.9410000000000007</v>
          </cell>
          <cell r="O684">
            <v>13.164666666666667</v>
          </cell>
        </row>
        <row r="685">
          <cell r="J685" t="str">
            <v>Ibagué</v>
          </cell>
          <cell r="K685">
            <v>12.836999999999998</v>
          </cell>
          <cell r="L685">
            <v>11.488333333333335</v>
          </cell>
          <cell r="M685">
            <v>15.86766666666667</v>
          </cell>
          <cell r="N685">
            <v>10.061</v>
          </cell>
          <cell r="O685">
            <v>11.804</v>
          </cell>
        </row>
        <row r="686">
          <cell r="J686" t="str">
            <v>Villavicencio</v>
          </cell>
          <cell r="K686">
            <v>8.9276666666666671</v>
          </cell>
          <cell r="L686">
            <v>7.887666666666667</v>
          </cell>
          <cell r="M686">
            <v>9.3593333333333337</v>
          </cell>
          <cell r="N686">
            <v>11.269666666666668</v>
          </cell>
          <cell r="O686">
            <v>9.8523333333333341</v>
          </cell>
        </row>
        <row r="687">
          <cell r="J687" t="str">
            <v>Montería</v>
          </cell>
          <cell r="K687">
            <v>6.8390000000000013</v>
          </cell>
          <cell r="L687">
            <v>9.9846666666666675</v>
          </cell>
          <cell r="M687">
            <v>10.140666666666666</v>
          </cell>
          <cell r="N687">
            <v>8.2993333333333332</v>
          </cell>
          <cell r="O687">
            <v>9.2249999999999996</v>
          </cell>
        </row>
        <row r="688">
          <cell r="J688" t="str">
            <v>Pereira</v>
          </cell>
          <cell r="K688">
            <v>5.5990000000000002</v>
          </cell>
          <cell r="L688">
            <v>7.5783333333333331</v>
          </cell>
          <cell r="M688">
            <v>7.2276666666666669</v>
          </cell>
          <cell r="N688">
            <v>7.1023333333333341</v>
          </cell>
          <cell r="O688">
            <v>8.5930000000000017</v>
          </cell>
        </row>
        <row r="689">
          <cell r="J689" t="str">
            <v>Pasto</v>
          </cell>
          <cell r="K689">
            <v>4.9746666666666668</v>
          </cell>
          <cell r="L689">
            <v>3.9933333333333336</v>
          </cell>
          <cell r="M689">
            <v>4.9046666666666665</v>
          </cell>
          <cell r="N689">
            <v>5.924666666666667</v>
          </cell>
          <cell r="O689">
            <v>6.8049999999999997</v>
          </cell>
        </row>
        <row r="690">
          <cell r="J690" t="str">
            <v>Cartagena</v>
          </cell>
          <cell r="K690">
            <v>6.3486666666666665</v>
          </cell>
          <cell r="L690">
            <v>4.7976666666666672</v>
          </cell>
          <cell r="M690">
            <v>5.2396666666666665</v>
          </cell>
          <cell r="N690">
            <v>6.6653333333333338</v>
          </cell>
          <cell r="O690">
            <v>6.7890000000000006</v>
          </cell>
        </row>
        <row r="691">
          <cell r="J691" t="str">
            <v>Manizales</v>
          </cell>
          <cell r="K691">
            <v>3.3496666666666663</v>
          </cell>
          <cell r="L691">
            <v>3.950333333333333</v>
          </cell>
          <cell r="M691">
            <v>3.829333333333333</v>
          </cell>
          <cell r="N691">
            <v>3.9256666666666669</v>
          </cell>
          <cell r="O691">
            <v>3.4853333333333332</v>
          </cell>
        </row>
        <row r="710">
          <cell r="J710" t="str">
            <v>Colombia</v>
          </cell>
          <cell r="K710">
            <v>78.273333333333326</v>
          </cell>
          <cell r="L710">
            <v>75.171000000000006</v>
          </cell>
          <cell r="M710">
            <v>89.474666666666678</v>
          </cell>
          <cell r="N710">
            <v>101.00766666666668</v>
          </cell>
          <cell r="O710">
            <v>100.82766666666664</v>
          </cell>
        </row>
        <row r="711">
          <cell r="J711" t="str">
            <v>Bogotá</v>
          </cell>
          <cell r="K711">
            <v>7.6303333333333327</v>
          </cell>
          <cell r="L711">
            <v>7.3180000000000005</v>
          </cell>
          <cell r="M711">
            <v>4.9753333333333334</v>
          </cell>
          <cell r="N711">
            <v>4.5376666666666665</v>
          </cell>
          <cell r="O711">
            <v>5.1836666666666664</v>
          </cell>
        </row>
        <row r="712">
          <cell r="J712" t="str">
            <v>Medellín</v>
          </cell>
          <cell r="K712">
            <v>3.6283333333333334</v>
          </cell>
          <cell r="L712">
            <v>2.0369999999999999</v>
          </cell>
          <cell r="M712">
            <v>3.5209999999999995</v>
          </cell>
          <cell r="N712">
            <v>2.6453333333333333</v>
          </cell>
          <cell r="O712">
            <v>3.2826666666666671</v>
          </cell>
        </row>
        <row r="713">
          <cell r="J713" t="str">
            <v>Cali</v>
          </cell>
          <cell r="K713">
            <v>5.1196666666666673</v>
          </cell>
          <cell r="L713">
            <v>6.2953333333333328</v>
          </cell>
          <cell r="M713">
            <v>6.69</v>
          </cell>
          <cell r="N713">
            <v>10.929333333333334</v>
          </cell>
          <cell r="O713">
            <v>2.3873333333333333</v>
          </cell>
        </row>
        <row r="714">
          <cell r="J714" t="str">
            <v>Barranquilla</v>
          </cell>
          <cell r="K714">
            <v>0.93933333333333335</v>
          </cell>
          <cell r="L714">
            <v>0.114</v>
          </cell>
          <cell r="M714">
            <v>0.7553333333333333</v>
          </cell>
          <cell r="N714">
            <v>1.4063333333333332</v>
          </cell>
          <cell r="O714">
            <v>1.3513333333333335</v>
          </cell>
        </row>
        <row r="715">
          <cell r="J715" t="str">
            <v>Bucaramanga</v>
          </cell>
          <cell r="K715">
            <v>0.503</v>
          </cell>
          <cell r="L715">
            <v>0.42366666666666664</v>
          </cell>
          <cell r="M715">
            <v>0.54266666666666663</v>
          </cell>
          <cell r="N715">
            <v>0.97366666666666679</v>
          </cell>
          <cell r="O715">
            <v>1.2386666666666668</v>
          </cell>
        </row>
        <row r="716">
          <cell r="J716" t="str">
            <v>Ibagué</v>
          </cell>
          <cell r="K716">
            <v>2.1673333333333336</v>
          </cell>
          <cell r="L716">
            <v>0.83499999999999996</v>
          </cell>
          <cell r="M716">
            <v>1.8660000000000003</v>
          </cell>
          <cell r="N716">
            <v>0.89633333333333332</v>
          </cell>
          <cell r="O716">
            <v>1.0136666666666667</v>
          </cell>
        </row>
        <row r="717">
          <cell r="J717" t="str">
            <v>Cúcuta</v>
          </cell>
          <cell r="K717">
            <v>1.3193333333333335</v>
          </cell>
          <cell r="L717">
            <v>1.2636666666666667</v>
          </cell>
          <cell r="M717">
            <v>0.36200000000000004</v>
          </cell>
          <cell r="N717">
            <v>1.0096666666666667</v>
          </cell>
          <cell r="O717">
            <v>0.91566666666666663</v>
          </cell>
        </row>
        <row r="718">
          <cell r="J718" t="str">
            <v>Pereira</v>
          </cell>
          <cell r="K718">
            <v>0.53500000000000003</v>
          </cell>
          <cell r="L718">
            <v>0.45066666666666672</v>
          </cell>
          <cell r="M718">
            <v>0.56366666666666665</v>
          </cell>
          <cell r="N718">
            <v>0.71833333333333327</v>
          </cell>
          <cell r="O718">
            <v>0.73333333333333339</v>
          </cell>
        </row>
        <row r="719">
          <cell r="J719" t="str">
            <v>Cartagena</v>
          </cell>
          <cell r="K719">
            <v>0.48399999999999999</v>
          </cell>
          <cell r="L719">
            <v>0</v>
          </cell>
          <cell r="M719">
            <v>0.49299999999999994</v>
          </cell>
          <cell r="N719">
            <v>0.22866666666666666</v>
          </cell>
          <cell r="O719">
            <v>0.70066666666666677</v>
          </cell>
        </row>
        <row r="720">
          <cell r="J720" t="str">
            <v>Villavicencio</v>
          </cell>
          <cell r="K720">
            <v>0.55266666666666664</v>
          </cell>
          <cell r="L720">
            <v>0.28800000000000003</v>
          </cell>
          <cell r="M720">
            <v>0.63733333333333331</v>
          </cell>
          <cell r="N720">
            <v>0.28499999999999998</v>
          </cell>
          <cell r="O720">
            <v>0.53333333333333333</v>
          </cell>
        </row>
        <row r="721">
          <cell r="J721" t="str">
            <v>Manizales</v>
          </cell>
          <cell r="K721">
            <v>0.46300000000000002</v>
          </cell>
          <cell r="L721">
            <v>0.26366666666666666</v>
          </cell>
          <cell r="M721">
            <v>0.61699999999999999</v>
          </cell>
          <cell r="N721">
            <v>0.37133333333333329</v>
          </cell>
          <cell r="O721">
            <v>0.49633333333333335</v>
          </cell>
        </row>
        <row r="722">
          <cell r="J722" t="str">
            <v>Montería</v>
          </cell>
          <cell r="K722">
            <v>0.46100000000000002</v>
          </cell>
          <cell r="L722">
            <v>0.41033333333333327</v>
          </cell>
          <cell r="M722">
            <v>0.35666666666666669</v>
          </cell>
          <cell r="N722">
            <v>0.53633333333333333</v>
          </cell>
          <cell r="O722">
            <v>0.47066666666666662</v>
          </cell>
        </row>
        <row r="723">
          <cell r="J723" t="str">
            <v>Pasto</v>
          </cell>
          <cell r="K723">
            <v>0.36699999999999999</v>
          </cell>
          <cell r="L723">
            <v>0.29066666666666668</v>
          </cell>
          <cell r="M723">
            <v>0.19533333333333336</v>
          </cell>
          <cell r="N723">
            <v>0.47700000000000004</v>
          </cell>
          <cell r="O723">
            <v>0.223</v>
          </cell>
        </row>
        <row r="742">
          <cell r="J742" t="str">
            <v>Colombia</v>
          </cell>
          <cell r="K742">
            <v>903.01233333333346</v>
          </cell>
          <cell r="L742">
            <v>737.50233333333335</v>
          </cell>
          <cell r="M742">
            <v>879.58399999999995</v>
          </cell>
          <cell r="N742">
            <v>866.83766666666668</v>
          </cell>
          <cell r="O742">
            <v>896.05566666666664</v>
          </cell>
        </row>
        <row r="743">
          <cell r="J743" t="str">
            <v>Medellín</v>
          </cell>
          <cell r="K743">
            <v>0.60333333333333339</v>
          </cell>
          <cell r="L743">
            <v>0</v>
          </cell>
          <cell r="M743">
            <v>0.33666666666666667</v>
          </cell>
          <cell r="N743">
            <v>0.41233333333333338</v>
          </cell>
          <cell r="O743">
            <v>2.8483333333333332</v>
          </cell>
        </row>
        <row r="744">
          <cell r="J744" t="str">
            <v>Pereira</v>
          </cell>
          <cell r="K744">
            <v>1.2743333333333331</v>
          </cell>
          <cell r="L744">
            <v>1.181</v>
          </cell>
          <cell r="M744">
            <v>2.8523333333333336</v>
          </cell>
          <cell r="N744">
            <v>2.9140000000000001</v>
          </cell>
          <cell r="O744">
            <v>1.4580000000000002</v>
          </cell>
        </row>
        <row r="745">
          <cell r="J745" t="str">
            <v>Manizales</v>
          </cell>
          <cell r="K745">
            <v>0.70533333333333326</v>
          </cell>
          <cell r="L745">
            <v>0.30200000000000005</v>
          </cell>
          <cell r="M745">
            <v>0.46600000000000003</v>
          </cell>
          <cell r="N745">
            <v>1.5069999999999999</v>
          </cell>
          <cell r="O745">
            <v>0.76600000000000001</v>
          </cell>
        </row>
        <row r="746">
          <cell r="J746" t="str">
            <v>Bogotá</v>
          </cell>
          <cell r="K746">
            <v>0.8676666666666667</v>
          </cell>
          <cell r="L746">
            <v>2.5816666666666666</v>
          </cell>
          <cell r="M746">
            <v>0</v>
          </cell>
          <cell r="N746">
            <v>1.3606666666666667</v>
          </cell>
          <cell r="O746">
            <v>0.69733333333333336</v>
          </cell>
        </row>
        <row r="747">
          <cell r="J747" t="str">
            <v>Bucaramanga</v>
          </cell>
          <cell r="K747">
            <v>0.17900000000000002</v>
          </cell>
          <cell r="L747">
            <v>0.72299999999999998</v>
          </cell>
          <cell r="M747">
            <v>0.82100000000000006</v>
          </cell>
          <cell r="N747">
            <v>0.63366666666666671</v>
          </cell>
          <cell r="O747">
            <v>0.55500000000000005</v>
          </cell>
        </row>
        <row r="748">
          <cell r="J748" t="str">
            <v>Cali</v>
          </cell>
          <cell r="K748">
            <v>0.73733333333333329</v>
          </cell>
          <cell r="L748">
            <v>2.1526666666666667</v>
          </cell>
          <cell r="M748">
            <v>0.33433333333333332</v>
          </cell>
          <cell r="N748">
            <v>0.85733333333333339</v>
          </cell>
          <cell r="O748">
            <v>0.54333333333333333</v>
          </cell>
        </row>
        <row r="749">
          <cell r="J749" t="str">
            <v>Ibagué</v>
          </cell>
          <cell r="K749">
            <v>0.74299999999999999</v>
          </cell>
          <cell r="L749">
            <v>1.1096666666666666</v>
          </cell>
          <cell r="M749">
            <v>1.3276666666666668</v>
          </cell>
          <cell r="N749">
            <v>0.17533333333333334</v>
          </cell>
          <cell r="O749">
            <v>0.51100000000000001</v>
          </cell>
        </row>
        <row r="750">
          <cell r="J750" t="str">
            <v>Montería</v>
          </cell>
          <cell r="K750">
            <v>0.17633333333333334</v>
          </cell>
          <cell r="L750">
            <v>0.36466666666666664</v>
          </cell>
          <cell r="M750">
            <v>0.17900000000000002</v>
          </cell>
          <cell r="N750">
            <v>7.5666666666666674E-2</v>
          </cell>
          <cell r="O750">
            <v>0.46166666666666673</v>
          </cell>
        </row>
        <row r="751">
          <cell r="J751" t="str">
            <v>Cúcuta</v>
          </cell>
          <cell r="K751">
            <v>0.749</v>
          </cell>
          <cell r="L751">
            <v>0.6253333333333333</v>
          </cell>
          <cell r="M751">
            <v>1.1426666666666667</v>
          </cell>
          <cell r="N751">
            <v>0.25866666666666666</v>
          </cell>
          <cell r="O751">
            <v>0.32</v>
          </cell>
        </row>
        <row r="752">
          <cell r="J752" t="str">
            <v>Villavicencio</v>
          </cell>
          <cell r="K752">
            <v>0.18100000000000002</v>
          </cell>
          <cell r="L752">
            <v>0.72166666666666668</v>
          </cell>
          <cell r="M752">
            <v>1.1759999999999999</v>
          </cell>
          <cell r="N752">
            <v>0.49366666666666664</v>
          </cell>
          <cell r="O752">
            <v>0.18133333333333335</v>
          </cell>
        </row>
        <row r="753">
          <cell r="J753" t="str">
            <v>Barranquilla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0.17666666666666667</v>
          </cell>
        </row>
        <row r="754">
          <cell r="J754" t="str">
            <v>Pasto</v>
          </cell>
          <cell r="K754">
            <v>0.35233333333333333</v>
          </cell>
          <cell r="L754">
            <v>0.13266666666666668</v>
          </cell>
          <cell r="M754">
            <v>0.24133333333333332</v>
          </cell>
          <cell r="N754">
            <v>0.17400000000000002</v>
          </cell>
          <cell r="O754">
            <v>0.15333333333333332</v>
          </cell>
        </row>
        <row r="755">
          <cell r="J755" t="str">
            <v>Cartagena</v>
          </cell>
          <cell r="K755">
            <v>0</v>
          </cell>
          <cell r="L755">
            <v>0</v>
          </cell>
          <cell r="M755">
            <v>0</v>
          </cell>
          <cell r="N755">
            <v>0</v>
          </cell>
          <cell r="O755">
            <v>0</v>
          </cell>
        </row>
        <row r="774">
          <cell r="J774" t="str">
            <v>Colombia</v>
          </cell>
          <cell r="K774">
            <v>36.155666666666669</v>
          </cell>
          <cell r="L774">
            <v>4.5606666666666671</v>
          </cell>
          <cell r="M774">
            <v>13.551666666666664</v>
          </cell>
          <cell r="N774">
            <v>29.412666666666667</v>
          </cell>
          <cell r="O774">
            <v>19.023</v>
          </cell>
        </row>
        <row r="775">
          <cell r="J775" t="str">
            <v>Bogotá</v>
          </cell>
          <cell r="K775">
            <v>2.8940000000000001</v>
          </cell>
          <cell r="L775">
            <v>0.80066666666666675</v>
          </cell>
          <cell r="M775">
            <v>0.51566666666666661</v>
          </cell>
          <cell r="N775">
            <v>4.3803333333333336</v>
          </cell>
          <cell r="O775">
            <v>6.4813333333333345</v>
          </cell>
        </row>
        <row r="776">
          <cell r="J776" t="str">
            <v>Bucaramanga</v>
          </cell>
          <cell r="K776">
            <v>1.1689999999999998</v>
          </cell>
          <cell r="L776">
            <v>1.0626666666666666</v>
          </cell>
          <cell r="M776">
            <v>0.70266666666666666</v>
          </cell>
          <cell r="N776">
            <v>1.4863333333333333</v>
          </cell>
          <cell r="O776">
            <v>2.3273333333333333</v>
          </cell>
        </row>
        <row r="777">
          <cell r="J777" t="str">
            <v>Medellín</v>
          </cell>
          <cell r="K777">
            <v>1.6286666666666667</v>
          </cell>
          <cell r="L777">
            <v>0.27</v>
          </cell>
          <cell r="M777">
            <v>0.38166666666666665</v>
          </cell>
          <cell r="N777">
            <v>3.5546666666666664</v>
          </cell>
          <cell r="O777">
            <v>1.4986666666666666</v>
          </cell>
        </row>
        <row r="778">
          <cell r="J778" t="str">
            <v>Cúcuta</v>
          </cell>
          <cell r="K778">
            <v>2.9140000000000001</v>
          </cell>
          <cell r="L778">
            <v>9.8999999999999991E-2</v>
          </cell>
          <cell r="M778">
            <v>1.8630000000000002</v>
          </cell>
          <cell r="N778">
            <v>1.4890000000000001</v>
          </cell>
          <cell r="O778">
            <v>1.4463333333333335</v>
          </cell>
        </row>
        <row r="779">
          <cell r="J779" t="str">
            <v>Pasto</v>
          </cell>
          <cell r="K779">
            <v>0.41766666666666663</v>
          </cell>
          <cell r="L779">
            <v>4.6000000000000006E-2</v>
          </cell>
          <cell r="M779">
            <v>0.128</v>
          </cell>
          <cell r="N779">
            <v>0.21166666666666667</v>
          </cell>
          <cell r="O779">
            <v>0.37966666666666665</v>
          </cell>
        </row>
        <row r="780">
          <cell r="J780" t="str">
            <v>Cali</v>
          </cell>
          <cell r="K780">
            <v>1.845666666666667</v>
          </cell>
          <cell r="L780">
            <v>0.25466666666666665</v>
          </cell>
          <cell r="M780">
            <v>1.2949999999999999</v>
          </cell>
          <cell r="N780">
            <v>2.0783333333333336</v>
          </cell>
          <cell r="O780">
            <v>0.27199999999999996</v>
          </cell>
        </row>
        <row r="781">
          <cell r="J781" t="str">
            <v>Barranquilla</v>
          </cell>
          <cell r="K781">
            <v>0.41633333333333339</v>
          </cell>
          <cell r="L781">
            <v>0</v>
          </cell>
          <cell r="M781">
            <v>0.20033333333333334</v>
          </cell>
          <cell r="N781">
            <v>0.84533333333333316</v>
          </cell>
          <cell r="O781">
            <v>0.18066666666666667</v>
          </cell>
        </row>
        <row r="782">
          <cell r="J782" t="str">
            <v>Cartagena</v>
          </cell>
          <cell r="K782">
            <v>9.1666666666666674E-2</v>
          </cell>
          <cell r="L782">
            <v>0</v>
          </cell>
          <cell r="M782">
            <v>0</v>
          </cell>
          <cell r="N782">
            <v>0.14033333333333334</v>
          </cell>
          <cell r="O782">
            <v>0.11633333333333333</v>
          </cell>
        </row>
        <row r="783">
          <cell r="J783" t="str">
            <v>Pereira</v>
          </cell>
          <cell r="K783">
            <v>0.18966666666666665</v>
          </cell>
          <cell r="L783">
            <v>0.28233333333333333</v>
          </cell>
          <cell r="M783">
            <v>0</v>
          </cell>
          <cell r="N783">
            <v>0.36466666666666664</v>
          </cell>
          <cell r="O783">
            <v>0.10266666666666667</v>
          </cell>
        </row>
        <row r="784">
          <cell r="J784" t="str">
            <v>Montería</v>
          </cell>
          <cell r="K784">
            <v>0.24399999999999999</v>
          </cell>
          <cell r="L784">
            <v>3.1666666666666669E-2</v>
          </cell>
          <cell r="M784">
            <v>9.8333333333333328E-2</v>
          </cell>
          <cell r="N784">
            <v>0.28599999999999998</v>
          </cell>
          <cell r="O784">
            <v>8.7333333333333332E-2</v>
          </cell>
        </row>
        <row r="785">
          <cell r="J785" t="str">
            <v>Ibagué</v>
          </cell>
          <cell r="K785">
            <v>0.24966666666666668</v>
          </cell>
          <cell r="L785">
            <v>0.37133333333333329</v>
          </cell>
          <cell r="M785">
            <v>0.18566666666666665</v>
          </cell>
          <cell r="N785">
            <v>0.61399999999999999</v>
          </cell>
          <cell r="O785">
            <v>7.1999999999999995E-2</v>
          </cell>
        </row>
        <row r="786">
          <cell r="J786" t="str">
            <v>Manizales</v>
          </cell>
          <cell r="K786">
            <v>7.166666666666667E-2</v>
          </cell>
          <cell r="L786">
            <v>0</v>
          </cell>
          <cell r="M786">
            <v>6.2E-2</v>
          </cell>
          <cell r="N786">
            <v>0</v>
          </cell>
          <cell r="O786">
            <v>0.05</v>
          </cell>
        </row>
        <row r="787">
          <cell r="J787" t="str">
            <v>Villavicencio</v>
          </cell>
          <cell r="K787">
            <v>4.3666666666666666E-2</v>
          </cell>
          <cell r="L787">
            <v>0</v>
          </cell>
          <cell r="M787">
            <v>0.317</v>
          </cell>
          <cell r="N787">
            <v>0.14133333333333334</v>
          </cell>
          <cell r="O787">
            <v>0</v>
          </cell>
        </row>
        <row r="806">
          <cell r="J806" t="str">
            <v>Colombia</v>
          </cell>
          <cell r="K806">
            <v>7832.9066666666668</v>
          </cell>
          <cell r="L806">
            <v>7200.3066666666673</v>
          </cell>
          <cell r="M806">
            <v>7267.3203333333331</v>
          </cell>
          <cell r="N806">
            <v>7512.2080000000005</v>
          </cell>
          <cell r="O806">
            <v>7785.5036666666656</v>
          </cell>
        </row>
        <row r="807">
          <cell r="J807" t="str">
            <v>Bogotá</v>
          </cell>
          <cell r="K807">
            <v>1990.172</v>
          </cell>
          <cell r="L807">
            <v>1911.85</v>
          </cell>
          <cell r="M807">
            <v>1926.3589999999999</v>
          </cell>
          <cell r="N807">
            <v>2021.7586666666666</v>
          </cell>
          <cell r="O807">
            <v>2143.9063333333334</v>
          </cell>
        </row>
        <row r="808">
          <cell r="J808" t="str">
            <v>Medellín</v>
          </cell>
          <cell r="K808">
            <v>857.55833333333339</v>
          </cell>
          <cell r="L808">
            <v>789.83933333333323</v>
          </cell>
          <cell r="M808">
            <v>842.54000000000008</v>
          </cell>
          <cell r="N808">
            <v>856.62100000000009</v>
          </cell>
          <cell r="O808">
            <v>920.08933333333334</v>
          </cell>
        </row>
        <row r="809">
          <cell r="J809" t="str">
            <v>Cali</v>
          </cell>
          <cell r="K809">
            <v>531.05533333333335</v>
          </cell>
          <cell r="L809">
            <v>476.90566666666666</v>
          </cell>
          <cell r="M809">
            <v>506.38566666666668</v>
          </cell>
          <cell r="N809">
            <v>520.28233333333333</v>
          </cell>
          <cell r="O809">
            <v>501.70766666666663</v>
          </cell>
        </row>
        <row r="810">
          <cell r="J810" t="str">
            <v>Barranquilla</v>
          </cell>
          <cell r="K810">
            <v>272.27</v>
          </cell>
          <cell r="L810">
            <v>265.30933333333331</v>
          </cell>
          <cell r="M810">
            <v>287.23599999999999</v>
          </cell>
          <cell r="N810">
            <v>308.78433333333339</v>
          </cell>
          <cell r="O810">
            <v>298.66299999999995</v>
          </cell>
        </row>
        <row r="811">
          <cell r="J811" t="str">
            <v>Bucaramanga</v>
          </cell>
          <cell r="K811">
            <v>232.50099999999998</v>
          </cell>
          <cell r="L811">
            <v>203.8546666666667</v>
          </cell>
          <cell r="M811">
            <v>207.68533333333335</v>
          </cell>
          <cell r="N811">
            <v>205.07599999999999</v>
          </cell>
          <cell r="O811">
            <v>209.70466666666664</v>
          </cell>
        </row>
        <row r="812">
          <cell r="J812" t="str">
            <v>Pereira</v>
          </cell>
          <cell r="K812">
            <v>128.90966666666668</v>
          </cell>
          <cell r="L812">
            <v>136.35433333333333</v>
          </cell>
          <cell r="M812">
            <v>128.64266666666668</v>
          </cell>
          <cell r="N812">
            <v>133.52600000000001</v>
          </cell>
          <cell r="O812">
            <v>132.79533333333333</v>
          </cell>
        </row>
        <row r="813">
          <cell r="J813" t="str">
            <v>Cúcuta</v>
          </cell>
          <cell r="K813">
            <v>155.25900000000001</v>
          </cell>
          <cell r="L813">
            <v>95.931666666666672</v>
          </cell>
          <cell r="M813">
            <v>135.22666666666669</v>
          </cell>
          <cell r="N813">
            <v>139.82766666666666</v>
          </cell>
          <cell r="O813">
            <v>122.82900000000001</v>
          </cell>
        </row>
        <row r="814">
          <cell r="J814" t="str">
            <v>Cartagena</v>
          </cell>
          <cell r="K814">
            <v>131.53066666666666</v>
          </cell>
          <cell r="L814">
            <v>114.76333333333332</v>
          </cell>
          <cell r="M814">
            <v>146.67633333333333</v>
          </cell>
          <cell r="N814">
            <v>137.14333333333332</v>
          </cell>
          <cell r="O814">
            <v>121.429</v>
          </cell>
        </row>
        <row r="815">
          <cell r="J815" t="str">
            <v>Ibagué</v>
          </cell>
          <cell r="K815">
            <v>107.60166666666666</v>
          </cell>
          <cell r="L815">
            <v>104.03333333333333</v>
          </cell>
          <cell r="M815">
            <v>98.383666666666684</v>
          </cell>
          <cell r="N815">
            <v>98.51466666666667</v>
          </cell>
          <cell r="O815">
            <v>105.39566666666666</v>
          </cell>
        </row>
        <row r="816">
          <cell r="J816" t="str">
            <v>Manizales</v>
          </cell>
          <cell r="K816">
            <v>88.823666666666668</v>
          </cell>
          <cell r="L816">
            <v>92.200333333333333</v>
          </cell>
          <cell r="M816">
            <v>91.334999999999994</v>
          </cell>
          <cell r="N816">
            <v>89.75866666666667</v>
          </cell>
          <cell r="O816">
            <v>102.31733333333335</v>
          </cell>
        </row>
        <row r="817">
          <cell r="J817" t="str">
            <v>Villavicencio</v>
          </cell>
          <cell r="K817">
            <v>77.341999999999999</v>
          </cell>
          <cell r="L817">
            <v>73.967333333333329</v>
          </cell>
          <cell r="M817">
            <v>77.591666666666669</v>
          </cell>
          <cell r="N817">
            <v>75.650333333333336</v>
          </cell>
          <cell r="O817">
            <v>81.297666666666657</v>
          </cell>
        </row>
        <row r="818">
          <cell r="J818" t="str">
            <v>Pasto</v>
          </cell>
          <cell r="K818">
            <v>59.772333333333329</v>
          </cell>
          <cell r="L818">
            <v>62.928333333333335</v>
          </cell>
          <cell r="M818">
            <v>62.31133333333333</v>
          </cell>
          <cell r="N818">
            <v>66.634333333333331</v>
          </cell>
          <cell r="O818">
            <v>70.043999999999997</v>
          </cell>
        </row>
        <row r="819">
          <cell r="J819" t="str">
            <v>Montería</v>
          </cell>
          <cell r="K819">
            <v>50.625000000000007</v>
          </cell>
          <cell r="L819">
            <v>50.123000000000005</v>
          </cell>
          <cell r="M819">
            <v>49.554333333333332</v>
          </cell>
          <cell r="N819">
            <v>51.043333333333337</v>
          </cell>
          <cell r="O819">
            <v>54.18933333333333</v>
          </cell>
        </row>
        <row r="838">
          <cell r="J838" t="str">
            <v>Colombia</v>
          </cell>
          <cell r="K838">
            <v>9243.5770000000011</v>
          </cell>
          <cell r="L838">
            <v>10225.378666666664</v>
          </cell>
          <cell r="M838">
            <v>11054.039999999997</v>
          </cell>
          <cell r="N838">
            <v>11829.470333333333</v>
          </cell>
          <cell r="O838">
            <v>12239.09766666667</v>
          </cell>
          <cell r="AE838" t="str">
            <v>Colombia</v>
          </cell>
          <cell r="AF838">
            <v>1677.5603333333336</v>
          </cell>
          <cell r="AG838">
            <v>1785.961</v>
          </cell>
          <cell r="AH838">
            <v>2154.5846666666666</v>
          </cell>
          <cell r="AI838">
            <v>2133.7139999999999</v>
          </cell>
          <cell r="AJ838">
            <v>1994.87</v>
          </cell>
        </row>
        <row r="839">
          <cell r="J839" t="str">
            <v>Bogotá</v>
          </cell>
          <cell r="K839">
            <v>1208.8223333333335</v>
          </cell>
          <cell r="L839">
            <v>1487.3000000000002</v>
          </cell>
          <cell r="M839">
            <v>1506.9753333333338</v>
          </cell>
          <cell r="N839">
            <v>1635.7723333333338</v>
          </cell>
          <cell r="O839">
            <v>1812.7646666666665</v>
          </cell>
          <cell r="AE839" t="str">
            <v>Bogotá</v>
          </cell>
          <cell r="AF839">
            <v>324.78733333333338</v>
          </cell>
          <cell r="AG839">
            <v>323.79433333333333</v>
          </cell>
          <cell r="AH839">
            <v>384.56066666666669</v>
          </cell>
          <cell r="AI839">
            <v>375.43533333333335</v>
          </cell>
          <cell r="AJ839">
            <v>329.56900000000002</v>
          </cell>
        </row>
        <row r="840">
          <cell r="J840" t="str">
            <v>Medellín</v>
          </cell>
          <cell r="K840">
            <v>560.61099999999988</v>
          </cell>
          <cell r="L840">
            <v>651.09533333333354</v>
          </cell>
          <cell r="M840">
            <v>618.92733333333319</v>
          </cell>
          <cell r="N840">
            <v>717.14099999999985</v>
          </cell>
          <cell r="O840">
            <v>695.15633333333335</v>
          </cell>
          <cell r="AE840" t="str">
            <v>Medellín</v>
          </cell>
          <cell r="AF840">
            <v>159.91666666666666</v>
          </cell>
          <cell r="AG840">
            <v>185.88733333333334</v>
          </cell>
          <cell r="AH840">
            <v>247.08400000000003</v>
          </cell>
          <cell r="AI840">
            <v>217.84333333333333</v>
          </cell>
          <cell r="AJ840">
            <v>191.94499999999999</v>
          </cell>
        </row>
        <row r="841">
          <cell r="J841" t="str">
            <v>Cali</v>
          </cell>
          <cell r="K841">
            <v>497.68366666666645</v>
          </cell>
          <cell r="L841">
            <v>551.00466666666682</v>
          </cell>
          <cell r="M841">
            <v>575.06900000000007</v>
          </cell>
          <cell r="N841">
            <v>563.35300000000007</v>
          </cell>
          <cell r="O841">
            <v>539.50733333333324</v>
          </cell>
          <cell r="AE841" t="str">
            <v>Cali</v>
          </cell>
          <cell r="AF841">
            <v>113.80066666666666</v>
          </cell>
          <cell r="AG841">
            <v>126.07</v>
          </cell>
          <cell r="AH841">
            <v>144.85300000000004</v>
          </cell>
          <cell r="AI841">
            <v>153.22900000000001</v>
          </cell>
          <cell r="AJ841">
            <v>162.75399999999999</v>
          </cell>
        </row>
        <row r="842">
          <cell r="J842" t="str">
            <v>Barranquilla</v>
          </cell>
          <cell r="K842">
            <v>365.755</v>
          </cell>
          <cell r="L842">
            <v>369.70800000000003</v>
          </cell>
          <cell r="M842">
            <v>380.31566666666663</v>
          </cell>
          <cell r="N842">
            <v>409.70033333333322</v>
          </cell>
          <cell r="O842">
            <v>435.94833333333332</v>
          </cell>
          <cell r="AE842" t="str">
            <v>Barranquilla</v>
          </cell>
          <cell r="AF842">
            <v>61.869333333333337</v>
          </cell>
          <cell r="AG842">
            <v>57.849666666666657</v>
          </cell>
          <cell r="AH842">
            <v>61.067666666666661</v>
          </cell>
          <cell r="AI842">
            <v>66.95</v>
          </cell>
          <cell r="AJ842">
            <v>50.937000000000005</v>
          </cell>
        </row>
        <row r="843">
          <cell r="J843" t="str">
            <v>Bucaramanga</v>
          </cell>
          <cell r="K843">
            <v>198.98700000000002</v>
          </cell>
          <cell r="L843">
            <v>267.87666666666667</v>
          </cell>
          <cell r="M843">
            <v>289.42833333333328</v>
          </cell>
          <cell r="N843">
            <v>304.93399999999997</v>
          </cell>
          <cell r="O843">
            <v>324.09100000000012</v>
          </cell>
          <cell r="AE843" t="str">
            <v>Cúcuta</v>
          </cell>
          <cell r="AF843">
            <v>27.724333333333334</v>
          </cell>
          <cell r="AG843">
            <v>25.290333333333333</v>
          </cell>
          <cell r="AH843">
            <v>38.839333333333336</v>
          </cell>
          <cell r="AI843">
            <v>44.737333333333332</v>
          </cell>
          <cell r="AJ843">
            <v>47.936666666666667</v>
          </cell>
        </row>
        <row r="844">
          <cell r="J844" t="str">
            <v>Cartagena</v>
          </cell>
          <cell r="K844">
            <v>204.84699999999998</v>
          </cell>
          <cell r="L844">
            <v>198.23133333333334</v>
          </cell>
          <cell r="M844">
            <v>190.07466666666664</v>
          </cell>
          <cell r="N844">
            <v>217.745</v>
          </cell>
          <cell r="O844">
            <v>242.84533333333329</v>
          </cell>
          <cell r="AE844" t="str">
            <v>Bucaramanga</v>
          </cell>
          <cell r="AF844">
            <v>33.176333333333332</v>
          </cell>
          <cell r="AG844">
            <v>41.814</v>
          </cell>
          <cell r="AH844">
            <v>42.084000000000003</v>
          </cell>
          <cell r="AI844">
            <v>60.062333333333335</v>
          </cell>
          <cell r="AJ844">
            <v>46.563333333333333</v>
          </cell>
        </row>
        <row r="845">
          <cell r="J845" t="str">
            <v>Cúcuta</v>
          </cell>
          <cell r="K845">
            <v>164.26233333333329</v>
          </cell>
          <cell r="L845">
            <v>225.66033333333337</v>
          </cell>
          <cell r="M845">
            <v>181.23499999999996</v>
          </cell>
          <cell r="N845">
            <v>182.50733333333332</v>
          </cell>
          <cell r="O845">
            <v>206.20399999999995</v>
          </cell>
          <cell r="AE845" t="str">
            <v>Pereira</v>
          </cell>
          <cell r="AF845">
            <v>31.074666666666669</v>
          </cell>
          <cell r="AG845">
            <v>33.227333333333334</v>
          </cell>
          <cell r="AH845">
            <v>63.156333333333329</v>
          </cell>
          <cell r="AI845">
            <v>54.667000000000002</v>
          </cell>
          <cell r="AJ845">
            <v>46.059333333333335</v>
          </cell>
        </row>
        <row r="846">
          <cell r="J846" t="str">
            <v>Santa Marta</v>
          </cell>
          <cell r="N846">
            <v>172.83500000000001</v>
          </cell>
          <cell r="O846">
            <v>173.78066666666669</v>
          </cell>
          <cell r="AE846" t="str">
            <v>Ibagué</v>
          </cell>
          <cell r="AF846">
            <v>32.82</v>
          </cell>
          <cell r="AG846">
            <v>46.615666666666662</v>
          </cell>
          <cell r="AH846">
            <v>35.529333333333334</v>
          </cell>
          <cell r="AI846">
            <v>45.395000000000003</v>
          </cell>
          <cell r="AJ846">
            <v>42.784999999999997</v>
          </cell>
        </row>
        <row r="847">
          <cell r="J847" t="str">
            <v>Neiva</v>
          </cell>
          <cell r="N847">
            <v>140.232</v>
          </cell>
          <cell r="O847">
            <v>147.62966666666668</v>
          </cell>
          <cell r="AE847" t="str">
            <v>Cartagena</v>
          </cell>
          <cell r="AF847">
            <v>36.347666666666669</v>
          </cell>
          <cell r="AG847">
            <v>29.773666666666667</v>
          </cell>
          <cell r="AH847">
            <v>39.610333333333337</v>
          </cell>
          <cell r="AI847">
            <v>38.617666666666665</v>
          </cell>
          <cell r="AJ847">
            <v>29.466333333333335</v>
          </cell>
        </row>
        <row r="848">
          <cell r="J848" t="str">
            <v>Valledupar</v>
          </cell>
          <cell r="N848">
            <v>144.458</v>
          </cell>
          <cell r="O848">
            <v>143.01400000000001</v>
          </cell>
          <cell r="AE848" t="str">
            <v>Villavicencio</v>
          </cell>
          <cell r="AF848">
            <v>16.293333333333333</v>
          </cell>
          <cell r="AG848">
            <v>18.598333333333333</v>
          </cell>
          <cell r="AH848">
            <v>18.715666666666667</v>
          </cell>
          <cell r="AI848">
            <v>22.583666666666669</v>
          </cell>
          <cell r="AJ848">
            <v>22.999666666666666</v>
          </cell>
        </row>
        <row r="849">
          <cell r="J849" t="str">
            <v>Pereira</v>
          </cell>
          <cell r="K849">
            <v>100.80733333333333</v>
          </cell>
          <cell r="L849">
            <v>105.02066666666667</v>
          </cell>
          <cell r="M849">
            <v>111.108</v>
          </cell>
          <cell r="N849">
            <v>117.92166666666668</v>
          </cell>
          <cell r="O849">
            <v>138.14766666666665</v>
          </cell>
          <cell r="AE849" t="str">
            <v>Pasto</v>
          </cell>
          <cell r="AF849">
            <v>20.313666666666666</v>
          </cell>
          <cell r="AG849">
            <v>21.171333333333333</v>
          </cell>
          <cell r="AH849">
            <v>26.827666666666669</v>
          </cell>
          <cell r="AI849">
            <v>25.36</v>
          </cell>
          <cell r="AJ849">
            <v>21.773666666666667</v>
          </cell>
        </row>
        <row r="850">
          <cell r="J850" t="str">
            <v>Ibagué</v>
          </cell>
          <cell r="K850">
            <v>109.20866666666669</v>
          </cell>
          <cell r="L850">
            <v>107.38266666666669</v>
          </cell>
          <cell r="M850">
            <v>125.63299999999997</v>
          </cell>
          <cell r="N850">
            <v>115.29900000000001</v>
          </cell>
          <cell r="O850">
            <v>132.19600000000003</v>
          </cell>
          <cell r="AE850" t="str">
            <v>Manizales</v>
          </cell>
          <cell r="AF850">
            <v>19.823333333333334</v>
          </cell>
          <cell r="AG850">
            <v>23.194333333333333</v>
          </cell>
          <cell r="AH850">
            <v>28.193000000000001</v>
          </cell>
          <cell r="AI850">
            <v>29.274999999999999</v>
          </cell>
          <cell r="AJ850">
            <v>21.240333333333336</v>
          </cell>
        </row>
        <row r="851">
          <cell r="J851" t="str">
            <v>Armenia</v>
          </cell>
          <cell r="N851">
            <v>116.85766666666666</v>
          </cell>
          <cell r="O851">
            <v>119.465</v>
          </cell>
          <cell r="AE851" t="str">
            <v>Montería</v>
          </cell>
          <cell r="AF851">
            <v>14.497999999999999</v>
          </cell>
          <cell r="AG851">
            <v>17.102666666666668</v>
          </cell>
          <cell r="AH851">
            <v>20.853333333333335</v>
          </cell>
          <cell r="AI851">
            <v>19.109333333333336</v>
          </cell>
          <cell r="AJ851">
            <v>17.382999999999999</v>
          </cell>
        </row>
        <row r="852">
          <cell r="J852" t="str">
            <v>Villavicencio</v>
          </cell>
          <cell r="K852">
            <v>90.015333333333345</v>
          </cell>
          <cell r="L852">
            <v>96.539000000000016</v>
          </cell>
          <cell r="M852">
            <v>107.09266666666667</v>
          </cell>
          <cell r="N852">
            <v>107.80199999999998</v>
          </cell>
          <cell r="O852">
            <v>108.93966666666668</v>
          </cell>
        </row>
        <row r="853">
          <cell r="J853" t="str">
            <v>Sincelejo</v>
          </cell>
          <cell r="N853">
            <v>96.212000000000003</v>
          </cell>
          <cell r="O853">
            <v>99.300333333333342</v>
          </cell>
        </row>
        <row r="854">
          <cell r="J854" t="str">
            <v>Montería</v>
          </cell>
          <cell r="K854">
            <v>76.091999999999985</v>
          </cell>
          <cell r="L854">
            <v>86.602666666666678</v>
          </cell>
          <cell r="M854">
            <v>90.11466666666665</v>
          </cell>
          <cell r="N854">
            <v>95.312999999999974</v>
          </cell>
          <cell r="O854">
            <v>99.050666666666672</v>
          </cell>
        </row>
        <row r="855">
          <cell r="J855" t="str">
            <v>Popayán</v>
          </cell>
          <cell r="N855">
            <v>94.915666666666667</v>
          </cell>
          <cell r="O855">
            <v>95.978999999999999</v>
          </cell>
        </row>
        <row r="856">
          <cell r="J856" t="str">
            <v>Pasto</v>
          </cell>
          <cell r="K856">
            <v>74.699333333333328</v>
          </cell>
          <cell r="L856">
            <v>77.370333333333321</v>
          </cell>
          <cell r="M856">
            <v>84.109666666666669</v>
          </cell>
          <cell r="N856">
            <v>89.780333333333317</v>
          </cell>
          <cell r="O856">
            <v>92.575666666666692</v>
          </cell>
        </row>
        <row r="857">
          <cell r="J857" t="str">
            <v>Riohacha</v>
          </cell>
          <cell r="N857">
            <v>71.185333333333347</v>
          </cell>
          <cell r="O857">
            <v>73.278999999999996</v>
          </cell>
        </row>
        <row r="858">
          <cell r="J858" t="str">
            <v>Manizales</v>
          </cell>
          <cell r="K858">
            <v>67.919333333333327</v>
          </cell>
          <cell r="L858">
            <v>61.676333333333332</v>
          </cell>
          <cell r="M858">
            <v>72.196666666666673</v>
          </cell>
          <cell r="N858">
            <v>71.021333333333331</v>
          </cell>
          <cell r="O858">
            <v>73.095333333333286</v>
          </cell>
        </row>
        <row r="859">
          <cell r="J859" t="str">
            <v>Tunja</v>
          </cell>
          <cell r="N859">
            <v>70.465666666666664</v>
          </cell>
          <cell r="O859">
            <v>72.072000000000003</v>
          </cell>
        </row>
        <row r="860">
          <cell r="J860" t="str">
            <v>Florencia</v>
          </cell>
          <cell r="N860">
            <v>52.421333333333337</v>
          </cell>
          <cell r="O860">
            <v>52.605333333333334</v>
          </cell>
        </row>
        <row r="861">
          <cell r="J861" t="str">
            <v>Quibdó</v>
          </cell>
          <cell r="N861">
            <v>34.366</v>
          </cell>
          <cell r="O861">
            <v>35.917999999999999</v>
          </cell>
        </row>
        <row r="862">
          <cell r="J862" t="str">
            <v>San Andrés</v>
          </cell>
          <cell r="N862">
            <v>23.216666666666669</v>
          </cell>
          <cell r="O862">
            <v>24.474666666666668</v>
          </cell>
        </row>
        <row r="870">
          <cell r="J870" t="str">
            <v>Colombia</v>
          </cell>
          <cell r="K870">
            <v>8.4633333333333329</v>
          </cell>
          <cell r="L870">
            <v>26.903333333333332</v>
          </cell>
          <cell r="M870">
            <v>13.356999999999999</v>
          </cell>
          <cell r="N870">
            <v>8.0843333333333334</v>
          </cell>
          <cell r="O870">
            <v>4.6043333333333329</v>
          </cell>
          <cell r="AE870" t="str">
            <v>Colombia</v>
          </cell>
          <cell r="AF870">
            <v>6.8496666666666668</v>
          </cell>
          <cell r="AG870">
            <v>7.9093333333333335</v>
          </cell>
          <cell r="AH870">
            <v>2.2193333333333332</v>
          </cell>
          <cell r="AI870">
            <v>1.5253333333333334</v>
          </cell>
          <cell r="AJ870">
            <v>1.9723333333333333</v>
          </cell>
        </row>
        <row r="871">
          <cell r="J871" t="str">
            <v>Bogotá</v>
          </cell>
          <cell r="K871">
            <v>1.6819999999999997</v>
          </cell>
          <cell r="L871">
            <v>5.823666666666667</v>
          </cell>
          <cell r="M871">
            <v>6.5956666666666663</v>
          </cell>
          <cell r="N871">
            <v>2.1320000000000001</v>
          </cell>
          <cell r="O871">
            <v>1.7306666666666668</v>
          </cell>
          <cell r="AE871" t="str">
            <v>Bogotá</v>
          </cell>
          <cell r="AF871">
            <v>2.7423333333333333</v>
          </cell>
          <cell r="AG871">
            <v>0</v>
          </cell>
          <cell r="AH871">
            <v>1.2453333333333334</v>
          </cell>
          <cell r="AI871">
            <v>0</v>
          </cell>
          <cell r="AJ871">
            <v>0.94</v>
          </cell>
        </row>
        <row r="872">
          <cell r="J872" t="str">
            <v>Medellín</v>
          </cell>
          <cell r="K872">
            <v>0.49133333333333334</v>
          </cell>
          <cell r="L872">
            <v>3.574666666666666</v>
          </cell>
          <cell r="M872">
            <v>1.3146666666666667</v>
          </cell>
          <cell r="N872">
            <v>0</v>
          </cell>
          <cell r="O872">
            <v>0.8706666666666667</v>
          </cell>
          <cell r="AE872" t="str">
            <v>Medellín</v>
          </cell>
          <cell r="AF872">
            <v>0.80766666666666664</v>
          </cell>
          <cell r="AG872">
            <v>1.2553333333333334</v>
          </cell>
          <cell r="AH872">
            <v>0</v>
          </cell>
          <cell r="AI872">
            <v>0</v>
          </cell>
          <cell r="AJ872">
            <v>0.66</v>
          </cell>
        </row>
        <row r="873">
          <cell r="J873" t="str">
            <v>Villavicencio</v>
          </cell>
          <cell r="K873">
            <v>8.4000000000000005E-2</v>
          </cell>
          <cell r="L873">
            <v>0.10599999999999998</v>
          </cell>
          <cell r="M873">
            <v>0.20099999999999998</v>
          </cell>
          <cell r="N873">
            <v>0</v>
          </cell>
          <cell r="O873">
            <v>5.3999999999999999E-2</v>
          </cell>
          <cell r="AE873" t="str">
            <v>Cartagena</v>
          </cell>
          <cell r="AF873">
            <v>0</v>
          </cell>
          <cell r="AG873">
            <v>0</v>
          </cell>
          <cell r="AH873">
            <v>0.13899999999999998</v>
          </cell>
          <cell r="AI873">
            <v>0.25800000000000001</v>
          </cell>
          <cell r="AJ873">
            <v>0</v>
          </cell>
        </row>
        <row r="874">
          <cell r="J874" t="str">
            <v>Cartagena</v>
          </cell>
          <cell r="K874">
            <v>0.17900000000000002</v>
          </cell>
          <cell r="L874">
            <v>1.4553333333333331</v>
          </cell>
          <cell r="M874">
            <v>0.60133333333333339</v>
          </cell>
          <cell r="N874">
            <v>0</v>
          </cell>
          <cell r="O874">
            <v>0</v>
          </cell>
          <cell r="AE874" t="str">
            <v>Ibagué</v>
          </cell>
          <cell r="AF874">
            <v>6.933333333333333E-2</v>
          </cell>
          <cell r="AG874">
            <v>8.3666666666666667E-2</v>
          </cell>
          <cell r="AH874">
            <v>0.104</v>
          </cell>
          <cell r="AI874">
            <v>0</v>
          </cell>
          <cell r="AJ874">
            <v>0</v>
          </cell>
        </row>
        <row r="875">
          <cell r="J875" t="str">
            <v>Ibagué</v>
          </cell>
          <cell r="K875">
            <v>0.11366666666666668</v>
          </cell>
          <cell r="L875">
            <v>8.1333333333333327E-2</v>
          </cell>
          <cell r="M875">
            <v>0</v>
          </cell>
          <cell r="N875">
            <v>0</v>
          </cell>
          <cell r="O875">
            <v>0</v>
          </cell>
          <cell r="AE875" t="str">
            <v>Montería</v>
          </cell>
          <cell r="AF875">
            <v>0</v>
          </cell>
          <cell r="AG875">
            <v>0.08</v>
          </cell>
          <cell r="AH875">
            <v>3.8666666666666669E-2</v>
          </cell>
          <cell r="AI875">
            <v>0</v>
          </cell>
          <cell r="AJ875">
            <v>0</v>
          </cell>
        </row>
        <row r="876">
          <cell r="J876" t="str">
            <v>Montería</v>
          </cell>
          <cell r="K876">
            <v>0</v>
          </cell>
          <cell r="L876">
            <v>0.123</v>
          </cell>
          <cell r="M876">
            <v>0.13566666666666666</v>
          </cell>
          <cell r="N876">
            <v>0</v>
          </cell>
          <cell r="O876">
            <v>0</v>
          </cell>
          <cell r="AE876" t="str">
            <v>Pasto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</row>
        <row r="877">
          <cell r="J877" t="str">
            <v>Pasto</v>
          </cell>
          <cell r="K877">
            <v>0</v>
          </cell>
          <cell r="L877">
            <v>0.13300000000000001</v>
          </cell>
          <cell r="M877">
            <v>0</v>
          </cell>
          <cell r="N877">
            <v>0</v>
          </cell>
          <cell r="O877">
            <v>0</v>
          </cell>
          <cell r="AE877" t="str">
            <v>Villavicencio</v>
          </cell>
          <cell r="AF877">
            <v>5.4333333333333338E-2</v>
          </cell>
          <cell r="AG877">
            <v>6.0666666666666667E-2</v>
          </cell>
          <cell r="AH877">
            <v>0</v>
          </cell>
          <cell r="AI877">
            <v>7.0666666666666669E-2</v>
          </cell>
          <cell r="AJ877">
            <v>0</v>
          </cell>
        </row>
        <row r="878">
          <cell r="J878" t="str">
            <v>Barranquilla</v>
          </cell>
          <cell r="K878">
            <v>0.28899999999999998</v>
          </cell>
          <cell r="L878">
            <v>1.0673333333333332</v>
          </cell>
          <cell r="M878">
            <v>0.158</v>
          </cell>
          <cell r="N878">
            <v>0</v>
          </cell>
          <cell r="O878">
            <v>0</v>
          </cell>
          <cell r="AE878" t="str">
            <v>Barranquilla</v>
          </cell>
          <cell r="AF878">
            <v>0.36033333333333334</v>
          </cell>
          <cell r="AG878">
            <v>0.5063333333333333</v>
          </cell>
          <cell r="AH878">
            <v>0</v>
          </cell>
          <cell r="AI878">
            <v>0</v>
          </cell>
          <cell r="AJ878">
            <v>0</v>
          </cell>
        </row>
        <row r="879">
          <cell r="J879" t="str">
            <v>Bucaramanga</v>
          </cell>
          <cell r="K879">
            <v>0.28000000000000003</v>
          </cell>
          <cell r="L879">
            <v>0.56066666666666665</v>
          </cell>
          <cell r="M879">
            <v>0.34666666666666668</v>
          </cell>
          <cell r="N879">
            <v>0</v>
          </cell>
          <cell r="O879">
            <v>0</v>
          </cell>
          <cell r="AE879" t="str">
            <v>Bucaramanga</v>
          </cell>
          <cell r="AF879">
            <v>0.31766666666666671</v>
          </cell>
          <cell r="AG879">
            <v>0.20299999999999999</v>
          </cell>
          <cell r="AH879">
            <v>0</v>
          </cell>
          <cell r="AI879">
            <v>0</v>
          </cell>
          <cell r="AJ879">
            <v>0</v>
          </cell>
        </row>
        <row r="880">
          <cell r="J880" t="str">
            <v>Cali</v>
          </cell>
          <cell r="K880">
            <v>0</v>
          </cell>
          <cell r="L880">
            <v>1.1603333333333332</v>
          </cell>
          <cell r="M880">
            <v>0.32400000000000001</v>
          </cell>
          <cell r="N880">
            <v>0</v>
          </cell>
          <cell r="O880">
            <v>0</v>
          </cell>
          <cell r="AE880" t="str">
            <v>Cali</v>
          </cell>
          <cell r="AF880">
            <v>0.29499999999999998</v>
          </cell>
          <cell r="AG880">
            <v>0.32233333333333331</v>
          </cell>
          <cell r="AH880">
            <v>0</v>
          </cell>
          <cell r="AI880">
            <v>0</v>
          </cell>
          <cell r="AJ880">
            <v>0</v>
          </cell>
        </row>
        <row r="881">
          <cell r="J881" t="str">
            <v>Cúcuta</v>
          </cell>
          <cell r="K881">
            <v>0</v>
          </cell>
          <cell r="L881">
            <v>0.29233333333333333</v>
          </cell>
          <cell r="M881">
            <v>5.6666666666666671E-2</v>
          </cell>
          <cell r="N881">
            <v>0</v>
          </cell>
          <cell r="O881">
            <v>0</v>
          </cell>
          <cell r="AE881" t="str">
            <v>Cúcuta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</row>
        <row r="882">
          <cell r="J882" t="str">
            <v>Manizales</v>
          </cell>
          <cell r="K882">
            <v>6.0666666666666667E-2</v>
          </cell>
          <cell r="L882">
            <v>0.47599999999999998</v>
          </cell>
          <cell r="M882">
            <v>0</v>
          </cell>
          <cell r="N882">
            <v>4.3666666666666666E-2</v>
          </cell>
          <cell r="O882">
            <v>0</v>
          </cell>
          <cell r="AE882" t="str">
            <v>Manizales</v>
          </cell>
          <cell r="AF882">
            <v>0.10099999999999999</v>
          </cell>
          <cell r="AG882">
            <v>6.7000000000000004E-2</v>
          </cell>
          <cell r="AH882">
            <v>0</v>
          </cell>
          <cell r="AI882">
            <v>9.3000000000000013E-2</v>
          </cell>
          <cell r="AJ882">
            <v>0</v>
          </cell>
        </row>
        <row r="883">
          <cell r="J883" t="str">
            <v>Pereira</v>
          </cell>
          <cell r="K883">
            <v>8.4666666666666668E-2</v>
          </cell>
          <cell r="L883">
            <v>6.5666666666666665E-2</v>
          </cell>
          <cell r="M883">
            <v>3.6333333333333336E-2</v>
          </cell>
          <cell r="N883">
            <v>0</v>
          </cell>
          <cell r="O883">
            <v>0</v>
          </cell>
          <cell r="AE883" t="str">
            <v>Pereira</v>
          </cell>
          <cell r="AF883">
            <v>0</v>
          </cell>
          <cell r="AG883">
            <v>8.1000000000000003E-2</v>
          </cell>
          <cell r="AH883">
            <v>0</v>
          </cell>
          <cell r="AI883">
            <v>8.4666666666666668E-2</v>
          </cell>
          <cell r="AJ883">
            <v>0</v>
          </cell>
        </row>
        <row r="902">
          <cell r="J902" t="str">
            <v>Colombia</v>
          </cell>
          <cell r="K902">
            <v>3035.0093333333334</v>
          </cell>
          <cell r="L902">
            <v>3054.5120000000002</v>
          </cell>
          <cell r="M902">
            <v>3424.9013333333332</v>
          </cell>
          <cell r="N902">
            <v>3581.7266666666669</v>
          </cell>
          <cell r="O902">
            <v>3515.2909999999997</v>
          </cell>
          <cell r="AE902" t="str">
            <v>Colombia</v>
          </cell>
          <cell r="AF902">
            <v>160.68666666666667</v>
          </cell>
          <cell r="AG902">
            <v>155.22133333333332</v>
          </cell>
          <cell r="AH902">
            <v>193.86333333333334</v>
          </cell>
          <cell r="AI902">
            <v>214.61500000000001</v>
          </cell>
          <cell r="AJ902">
            <v>210.89</v>
          </cell>
        </row>
        <row r="903">
          <cell r="J903" t="str">
            <v>Bogotá</v>
          </cell>
          <cell r="K903">
            <v>23.302333333333333</v>
          </cell>
          <cell r="L903">
            <v>39.401333333333334</v>
          </cell>
          <cell r="M903">
            <v>15.239666666666666</v>
          </cell>
          <cell r="N903">
            <v>28.213333333333335</v>
          </cell>
          <cell r="O903">
            <v>25.155666666666665</v>
          </cell>
          <cell r="AE903" t="str">
            <v>Bogotá</v>
          </cell>
          <cell r="AF903">
            <v>4.6976666666666667</v>
          </cell>
          <cell r="AG903">
            <v>5.7540000000000004</v>
          </cell>
          <cell r="AH903">
            <v>4.1166666666666671</v>
          </cell>
          <cell r="AI903">
            <v>5.5130000000000008</v>
          </cell>
          <cell r="AJ903">
            <v>7.0546666666666669</v>
          </cell>
        </row>
        <row r="904">
          <cell r="J904" t="str">
            <v>Medellín</v>
          </cell>
          <cell r="K904">
            <v>8.8710000000000004</v>
          </cell>
          <cell r="L904">
            <v>14.057666666666668</v>
          </cell>
          <cell r="M904">
            <v>10.812666666666667</v>
          </cell>
          <cell r="N904">
            <v>12.028666666666666</v>
          </cell>
          <cell r="O904">
            <v>18.482666666666667</v>
          </cell>
          <cell r="AE904" t="str">
            <v>Medellín</v>
          </cell>
          <cell r="AF904">
            <v>1.4543333333333333</v>
          </cell>
          <cell r="AG904">
            <v>2.0803333333333334</v>
          </cell>
          <cell r="AH904">
            <v>4.8210000000000006</v>
          </cell>
          <cell r="AI904">
            <v>3.1093333333333333</v>
          </cell>
          <cell r="AJ904">
            <v>6.0593333333333321</v>
          </cell>
        </row>
        <row r="905">
          <cell r="J905" t="str">
            <v>Bucaramanga</v>
          </cell>
          <cell r="K905">
            <v>5.7283333333333326</v>
          </cell>
          <cell r="L905">
            <v>8.7646666666666668</v>
          </cell>
          <cell r="M905">
            <v>10.275666666666666</v>
          </cell>
          <cell r="N905">
            <v>14.337999999999999</v>
          </cell>
          <cell r="O905">
            <v>10.098333333333333</v>
          </cell>
          <cell r="AE905" t="str">
            <v>Cali</v>
          </cell>
          <cell r="AF905">
            <v>1.4693333333333332</v>
          </cell>
          <cell r="AG905">
            <v>1.524</v>
          </cell>
          <cell r="AH905">
            <v>2.0176666666666665</v>
          </cell>
          <cell r="AI905">
            <v>2.21</v>
          </cell>
          <cell r="AJ905">
            <v>1.9856666666666667</v>
          </cell>
        </row>
        <row r="906">
          <cell r="J906" t="str">
            <v>Cali</v>
          </cell>
          <cell r="K906">
            <v>4.9036666666666671</v>
          </cell>
          <cell r="L906">
            <v>10.668666666666667</v>
          </cell>
          <cell r="M906">
            <v>11.833999999999998</v>
          </cell>
          <cell r="N906">
            <v>12.723666666666666</v>
          </cell>
          <cell r="O906">
            <v>7.7886666666666668</v>
          </cell>
          <cell r="AE906" t="str">
            <v>Ibagué</v>
          </cell>
          <cell r="AF906">
            <v>1.2213333333333332</v>
          </cell>
          <cell r="AG906">
            <v>1.2076666666666667</v>
          </cell>
          <cell r="AH906">
            <v>1.036</v>
          </cell>
          <cell r="AI906">
            <v>0.66699999999999993</v>
          </cell>
          <cell r="AJ906">
            <v>1.3023333333333333</v>
          </cell>
        </row>
        <row r="907">
          <cell r="J907" t="str">
            <v>Barranquilla</v>
          </cell>
          <cell r="K907">
            <v>3.3553333333333337</v>
          </cell>
          <cell r="L907">
            <v>4.2416666666666671</v>
          </cell>
          <cell r="M907">
            <v>2.11</v>
          </cell>
          <cell r="N907">
            <v>5.4596666666666671</v>
          </cell>
          <cell r="O907">
            <v>6.2596666666666669</v>
          </cell>
          <cell r="AE907" t="str">
            <v>Pereira</v>
          </cell>
          <cell r="AF907">
            <v>0.51966666666666661</v>
          </cell>
          <cell r="AG907">
            <v>0.73433333333333328</v>
          </cell>
          <cell r="AH907">
            <v>1.7436666666666667</v>
          </cell>
          <cell r="AI907">
            <v>1.4023333333333332</v>
          </cell>
          <cell r="AJ907">
            <v>1.2726666666666666</v>
          </cell>
        </row>
        <row r="908">
          <cell r="J908" t="str">
            <v>Pereira</v>
          </cell>
          <cell r="K908">
            <v>4.6290000000000004</v>
          </cell>
          <cell r="L908">
            <v>5.6060000000000008</v>
          </cell>
          <cell r="M908">
            <v>6.3066666666666675</v>
          </cell>
          <cell r="N908">
            <v>6.8790000000000004</v>
          </cell>
          <cell r="O908">
            <v>5.4793333333333329</v>
          </cell>
          <cell r="AE908" t="str">
            <v>Bucaramanga</v>
          </cell>
          <cell r="AF908">
            <v>0.43166666666666664</v>
          </cell>
          <cell r="AG908">
            <v>1.0669999999999999</v>
          </cell>
          <cell r="AH908">
            <v>1.3313333333333335</v>
          </cell>
          <cell r="AI908">
            <v>1.0116666666666667</v>
          </cell>
          <cell r="AJ908">
            <v>1.2293333333333332</v>
          </cell>
        </row>
        <row r="909">
          <cell r="J909" t="str">
            <v>Ibagué</v>
          </cell>
          <cell r="K909">
            <v>5.0903333333333327</v>
          </cell>
          <cell r="L909">
            <v>3.3149999999999999</v>
          </cell>
          <cell r="M909">
            <v>6.9233333333333329</v>
          </cell>
          <cell r="N909">
            <v>5.123333333333334</v>
          </cell>
          <cell r="O909">
            <v>5.4110000000000005</v>
          </cell>
          <cell r="AE909" t="str">
            <v>Barranquilla</v>
          </cell>
          <cell r="AF909">
            <v>0.161</v>
          </cell>
          <cell r="AG909">
            <v>0.34266666666666667</v>
          </cell>
          <cell r="AH909">
            <v>0</v>
          </cell>
          <cell r="AI909">
            <v>0.13033333333333333</v>
          </cell>
          <cell r="AJ909">
            <v>0.93833333333333335</v>
          </cell>
        </row>
        <row r="910">
          <cell r="J910" t="str">
            <v>Cúcuta</v>
          </cell>
          <cell r="K910">
            <v>3.4753333333333334</v>
          </cell>
          <cell r="L910">
            <v>2.2273333333333336</v>
          </cell>
          <cell r="M910">
            <v>5.5826666666666656</v>
          </cell>
          <cell r="N910">
            <v>3.6493333333333333</v>
          </cell>
          <cell r="O910">
            <v>4.2736666666666663</v>
          </cell>
          <cell r="AE910" t="str">
            <v>Villavicencio</v>
          </cell>
          <cell r="AF910">
            <v>0.66566666666666663</v>
          </cell>
          <cell r="AG910">
            <v>0.68966666666666665</v>
          </cell>
          <cell r="AH910">
            <v>1.9480000000000002</v>
          </cell>
          <cell r="AI910">
            <v>0.92533333333333345</v>
          </cell>
          <cell r="AJ910">
            <v>0.7403333333333334</v>
          </cell>
        </row>
        <row r="911">
          <cell r="J911" t="str">
            <v>Montería</v>
          </cell>
          <cell r="K911">
            <v>2.1333333333333333</v>
          </cell>
          <cell r="L911">
            <v>2.1056666666666666</v>
          </cell>
          <cell r="M911">
            <v>2.6193333333333331</v>
          </cell>
          <cell r="N911">
            <v>2.4146666666666667</v>
          </cell>
          <cell r="O911">
            <v>3.1326666666666667</v>
          </cell>
          <cell r="AE911" t="str">
            <v>Montería</v>
          </cell>
          <cell r="AF911">
            <v>0.32666666666666666</v>
          </cell>
          <cell r="AG911">
            <v>7.3999999999999996E-2</v>
          </cell>
          <cell r="AH911">
            <v>0.3096666666666667</v>
          </cell>
          <cell r="AI911">
            <v>0.22333333333333336</v>
          </cell>
          <cell r="AJ911">
            <v>0.64266666666666672</v>
          </cell>
        </row>
        <row r="912">
          <cell r="J912" t="str">
            <v>Cartagena</v>
          </cell>
          <cell r="K912">
            <v>2.8603333333333332</v>
          </cell>
          <cell r="L912">
            <v>2.1693333333333333</v>
          </cell>
          <cell r="M912">
            <v>3.4849999999999999</v>
          </cell>
          <cell r="N912">
            <v>2.4929999999999999</v>
          </cell>
          <cell r="O912">
            <v>2.9826666666666668</v>
          </cell>
          <cell r="AE912" t="str">
            <v>Cúcuta</v>
          </cell>
          <cell r="AF912">
            <v>0.34633333333333333</v>
          </cell>
          <cell r="AG912">
            <v>0.60233333333333328</v>
          </cell>
          <cell r="AH912">
            <v>1.006</v>
          </cell>
          <cell r="AI912">
            <v>1.7583333333333335</v>
          </cell>
          <cell r="AJ912">
            <v>0.58133333333333337</v>
          </cell>
        </row>
        <row r="913">
          <cell r="J913" t="str">
            <v>Villavicencio</v>
          </cell>
          <cell r="K913">
            <v>2.9253333333333331</v>
          </cell>
          <cell r="L913">
            <v>3.698</v>
          </cell>
          <cell r="M913">
            <v>4.5826666666666664</v>
          </cell>
          <cell r="N913">
            <v>3.4796666666666667</v>
          </cell>
          <cell r="O913">
            <v>2.7083333333333335</v>
          </cell>
          <cell r="AE913" t="str">
            <v>Manizales</v>
          </cell>
          <cell r="AF913">
            <v>0.6206666666666667</v>
          </cell>
          <cell r="AG913">
            <v>0.57833333333333325</v>
          </cell>
          <cell r="AH913">
            <v>0.98</v>
          </cell>
          <cell r="AI913">
            <v>0.65666666666666662</v>
          </cell>
          <cell r="AJ913">
            <v>0.55566666666666664</v>
          </cell>
        </row>
        <row r="914">
          <cell r="J914" t="str">
            <v>Pasto</v>
          </cell>
          <cell r="K914">
            <v>1.107</v>
          </cell>
          <cell r="L914">
            <v>2.4146666666666667</v>
          </cell>
          <cell r="M914">
            <v>1.7056666666666667</v>
          </cell>
          <cell r="N914">
            <v>2.8983333333333334</v>
          </cell>
          <cell r="O914">
            <v>2.6859999999999999</v>
          </cell>
          <cell r="AE914" t="str">
            <v>Pasto</v>
          </cell>
          <cell r="AF914">
            <v>0.40900000000000003</v>
          </cell>
          <cell r="AG914">
            <v>0.27666666666666667</v>
          </cell>
          <cell r="AH914">
            <v>0.47966666666666669</v>
          </cell>
          <cell r="AI914">
            <v>0.22066666666666668</v>
          </cell>
          <cell r="AJ914">
            <v>0.24933333333333332</v>
          </cell>
        </row>
        <row r="915">
          <cell r="J915" t="str">
            <v>Manizales</v>
          </cell>
          <cell r="K915">
            <v>1.6243333333333334</v>
          </cell>
          <cell r="L915">
            <v>1.9379999999999999</v>
          </cell>
          <cell r="M915">
            <v>2.5299999999999998</v>
          </cell>
          <cell r="N915">
            <v>3.7313333333333336</v>
          </cell>
          <cell r="O915">
            <v>2.0583333333333331</v>
          </cell>
          <cell r="AE915" t="str">
            <v>Cartagena</v>
          </cell>
          <cell r="AF915">
            <v>0</v>
          </cell>
          <cell r="AG915">
            <v>0.40666666666666668</v>
          </cell>
          <cell r="AH915">
            <v>0.52599999999999991</v>
          </cell>
          <cell r="AI915">
            <v>9.3333333333333338E-2</v>
          </cell>
          <cell r="AJ915">
            <v>0</v>
          </cell>
        </row>
        <row r="934">
          <cell r="J934" t="str">
            <v>Colombia</v>
          </cell>
          <cell r="K934">
            <v>103.22333333333334</v>
          </cell>
          <cell r="L934">
            <v>149.09633333333332</v>
          </cell>
          <cell r="M934">
            <v>243.75566666666668</v>
          </cell>
          <cell r="N934">
            <v>291.46566666666666</v>
          </cell>
          <cell r="O934">
            <v>327.93700000000001</v>
          </cell>
          <cell r="AE934" t="str">
            <v>Colombia</v>
          </cell>
          <cell r="AF934">
            <v>7.1103333333333332</v>
          </cell>
          <cell r="AG934">
            <v>13.886333333333335</v>
          </cell>
          <cell r="AH934">
            <v>13.62</v>
          </cell>
          <cell r="AI934">
            <v>29.546666666666663</v>
          </cell>
          <cell r="AJ934">
            <v>24.651666666666667</v>
          </cell>
        </row>
        <row r="935">
          <cell r="J935" t="str">
            <v>Bogotá</v>
          </cell>
          <cell r="K935">
            <v>11.395666666666665</v>
          </cell>
          <cell r="L935">
            <v>12.328666666666669</v>
          </cell>
          <cell r="M935">
            <v>9.3766666666666669</v>
          </cell>
          <cell r="N935">
            <v>17.901999999999997</v>
          </cell>
          <cell r="O935">
            <v>18.032333333333334</v>
          </cell>
          <cell r="AE935" t="str">
            <v>Bogotá</v>
          </cell>
          <cell r="AF935">
            <v>0</v>
          </cell>
          <cell r="AG935">
            <v>0.88733333333333331</v>
          </cell>
          <cell r="AH935">
            <v>0.7360000000000001</v>
          </cell>
          <cell r="AI935">
            <v>0</v>
          </cell>
          <cell r="AJ935">
            <v>3.234</v>
          </cell>
        </row>
        <row r="936">
          <cell r="J936" t="str">
            <v>Bucaramanga</v>
          </cell>
          <cell r="K936">
            <v>0.97066666666666679</v>
          </cell>
          <cell r="L936">
            <v>0.81933333333333336</v>
          </cell>
          <cell r="M936">
            <v>1.4109999999999998</v>
          </cell>
          <cell r="N936">
            <v>2.6736666666666671</v>
          </cell>
          <cell r="O936">
            <v>3.1766666666666663</v>
          </cell>
          <cell r="AE936" t="str">
            <v>Medellín</v>
          </cell>
          <cell r="AF936">
            <v>0.56199999999999994</v>
          </cell>
          <cell r="AG936">
            <v>0</v>
          </cell>
          <cell r="AH936">
            <v>0.31233333333333335</v>
          </cell>
          <cell r="AI936">
            <v>0.8696666666666667</v>
          </cell>
          <cell r="AJ936">
            <v>1.1163333333333334</v>
          </cell>
        </row>
        <row r="937">
          <cell r="J937" t="str">
            <v>Cartagena</v>
          </cell>
          <cell r="K937">
            <v>1.4826666666666668</v>
          </cell>
          <cell r="L937">
            <v>0.70566666666666666</v>
          </cell>
          <cell r="M937">
            <v>1.2770000000000001</v>
          </cell>
          <cell r="N937">
            <v>1.2350000000000001</v>
          </cell>
          <cell r="O937">
            <v>2.4576666666666669</v>
          </cell>
          <cell r="AE937" t="str">
            <v>Cartagena</v>
          </cell>
          <cell r="AF937">
            <v>0.18200000000000002</v>
          </cell>
          <cell r="AG937">
            <v>0.68133333333333324</v>
          </cell>
          <cell r="AH937">
            <v>0</v>
          </cell>
          <cell r="AI937">
            <v>0.29499999999999998</v>
          </cell>
          <cell r="AJ937">
            <v>0.24299999999999999</v>
          </cell>
        </row>
        <row r="938">
          <cell r="J938" t="str">
            <v>Medellín</v>
          </cell>
          <cell r="K938">
            <v>1.3786666666666667</v>
          </cell>
          <cell r="L938">
            <v>1.6796666666666669</v>
          </cell>
          <cell r="M938">
            <v>2.045666666666667</v>
          </cell>
          <cell r="N938">
            <v>0.57733333333333337</v>
          </cell>
          <cell r="O938">
            <v>2.2666666666666671</v>
          </cell>
          <cell r="AE938" t="str">
            <v>Ibagué</v>
          </cell>
          <cell r="AF938">
            <v>8.533333333333333E-2</v>
          </cell>
          <cell r="AG938">
            <v>0</v>
          </cell>
          <cell r="AH938">
            <v>0.29833333333333334</v>
          </cell>
          <cell r="AI938">
            <v>0.33433333333333337</v>
          </cell>
          <cell r="AJ938">
            <v>0.23533333333333331</v>
          </cell>
        </row>
        <row r="939">
          <cell r="J939" t="str">
            <v>Villavicencio</v>
          </cell>
          <cell r="K939">
            <v>1.2913333333333332</v>
          </cell>
          <cell r="L939">
            <v>1.2053333333333334</v>
          </cell>
          <cell r="M939">
            <v>1.8379999999999999</v>
          </cell>
          <cell r="N939">
            <v>1.327</v>
          </cell>
          <cell r="O939">
            <v>1.4463333333333335</v>
          </cell>
          <cell r="AE939" t="str">
            <v>Cúcuta</v>
          </cell>
          <cell r="AF939">
            <v>0.76433333333333342</v>
          </cell>
          <cell r="AG939">
            <v>0.24399999999999999</v>
          </cell>
          <cell r="AH939">
            <v>0.16833333333333333</v>
          </cell>
          <cell r="AI939">
            <v>0.63700000000000001</v>
          </cell>
          <cell r="AJ939">
            <v>0.23466666666666666</v>
          </cell>
        </row>
        <row r="940">
          <cell r="J940" t="str">
            <v>Cúcuta</v>
          </cell>
          <cell r="K940">
            <v>1.1843333333333332</v>
          </cell>
          <cell r="L940">
            <v>1.3816666666666666</v>
          </cell>
          <cell r="M940">
            <v>1.409</v>
          </cell>
          <cell r="N940">
            <v>1.0703333333333334</v>
          </cell>
          <cell r="O940">
            <v>1.056</v>
          </cell>
          <cell r="AE940" t="str">
            <v>Villavicencio</v>
          </cell>
          <cell r="AF940">
            <v>0.13133333333333333</v>
          </cell>
          <cell r="AG940">
            <v>8.6000000000000007E-2</v>
          </cell>
          <cell r="AH940">
            <v>0.22900000000000001</v>
          </cell>
          <cell r="AI940">
            <v>0.51</v>
          </cell>
          <cell r="AJ940">
            <v>0.21033333333333334</v>
          </cell>
        </row>
        <row r="941">
          <cell r="J941" t="str">
            <v>Montería</v>
          </cell>
          <cell r="K941">
            <v>0.38200000000000006</v>
          </cell>
          <cell r="L941">
            <v>0.255</v>
          </cell>
          <cell r="M941">
            <v>0.38</v>
          </cell>
          <cell r="N941">
            <v>0.3753333333333333</v>
          </cell>
          <cell r="O941">
            <v>0.72066666666666668</v>
          </cell>
          <cell r="AE941" t="str">
            <v>Bucaramanga</v>
          </cell>
          <cell r="AF941">
            <v>0.14166666666666666</v>
          </cell>
          <cell r="AG941">
            <v>0.32</v>
          </cell>
          <cell r="AH941">
            <v>0</v>
          </cell>
          <cell r="AI941">
            <v>0.30099999999999999</v>
          </cell>
          <cell r="AJ941">
            <v>0.13599999999999998</v>
          </cell>
        </row>
        <row r="942">
          <cell r="J942" t="str">
            <v>Pereira</v>
          </cell>
          <cell r="K942">
            <v>0.29833333333333334</v>
          </cell>
          <cell r="L942">
            <v>0.34633333333333333</v>
          </cell>
          <cell r="M942">
            <v>0.42666666666666669</v>
          </cell>
          <cell r="N942">
            <v>0.48499999999999999</v>
          </cell>
          <cell r="O942">
            <v>0.64</v>
          </cell>
          <cell r="AE942" t="str">
            <v>Montería</v>
          </cell>
          <cell r="AF942">
            <v>3.4333333333333334E-2</v>
          </cell>
          <cell r="AG942">
            <v>0</v>
          </cell>
          <cell r="AH942">
            <v>4.6333333333333337E-2</v>
          </cell>
          <cell r="AI942">
            <v>0</v>
          </cell>
          <cell r="AJ942">
            <v>4.4999999999999998E-2</v>
          </cell>
        </row>
        <row r="943">
          <cell r="J943" t="str">
            <v>Cali</v>
          </cell>
          <cell r="K943">
            <v>0.9906666666666667</v>
          </cell>
          <cell r="L943">
            <v>0.72099999999999997</v>
          </cell>
          <cell r="M943">
            <v>0.61099999999999999</v>
          </cell>
          <cell r="N943">
            <v>0.56300000000000006</v>
          </cell>
          <cell r="O943">
            <v>0.63366666666666671</v>
          </cell>
          <cell r="AE943" t="str">
            <v>Pasto</v>
          </cell>
          <cell r="AF943">
            <v>3.0666666666666665E-2</v>
          </cell>
          <cell r="AG943">
            <v>4.8333333333333332E-2</v>
          </cell>
          <cell r="AH943">
            <v>0</v>
          </cell>
          <cell r="AI943">
            <v>0.159</v>
          </cell>
          <cell r="AJ943">
            <v>0</v>
          </cell>
        </row>
        <row r="944">
          <cell r="J944" t="str">
            <v>Barranquilla</v>
          </cell>
          <cell r="K944">
            <v>0.48166666666666669</v>
          </cell>
          <cell r="L944">
            <v>0.90233333333333332</v>
          </cell>
          <cell r="M944">
            <v>0.3793333333333333</v>
          </cell>
          <cell r="N944">
            <v>0.4363333333333333</v>
          </cell>
          <cell r="O944">
            <v>0.59466666666666657</v>
          </cell>
          <cell r="AE944" t="str">
            <v>Barranquilla</v>
          </cell>
          <cell r="AF944">
            <v>0.16533333333333333</v>
          </cell>
          <cell r="AG944">
            <v>0</v>
          </cell>
          <cell r="AH944">
            <v>0</v>
          </cell>
          <cell r="AI944">
            <v>0.40700000000000003</v>
          </cell>
          <cell r="AJ944">
            <v>0</v>
          </cell>
        </row>
        <row r="945">
          <cell r="J945" t="str">
            <v>Manizales</v>
          </cell>
          <cell r="K945">
            <v>0.10699999999999998</v>
          </cell>
          <cell r="L945">
            <v>0.17</v>
          </cell>
          <cell r="M945">
            <v>0.23166666666666669</v>
          </cell>
          <cell r="N945">
            <v>0.27433333333333332</v>
          </cell>
          <cell r="O945">
            <v>0.52266666666666672</v>
          </cell>
          <cell r="AE945" t="str">
            <v>Cali</v>
          </cell>
          <cell r="AF945">
            <v>0</v>
          </cell>
          <cell r="AG945">
            <v>0</v>
          </cell>
          <cell r="AH945">
            <v>0</v>
          </cell>
          <cell r="AI945">
            <v>1.389</v>
          </cell>
          <cell r="AJ945">
            <v>0</v>
          </cell>
        </row>
        <row r="946">
          <cell r="J946" t="str">
            <v>Ibagué</v>
          </cell>
          <cell r="K946">
            <v>0.63099999999999989</v>
          </cell>
          <cell r="L946">
            <v>0.60466666666666669</v>
          </cell>
          <cell r="M946">
            <v>0.60233333333333328</v>
          </cell>
          <cell r="N946">
            <v>0.67466666666666664</v>
          </cell>
          <cell r="O946">
            <v>0.49866666666666665</v>
          </cell>
          <cell r="AE946" t="str">
            <v>Manizales</v>
          </cell>
          <cell r="AF946">
            <v>7.166666666666667E-2</v>
          </cell>
          <cell r="AG946">
            <v>8.1333333333333327E-2</v>
          </cell>
          <cell r="AH946">
            <v>0</v>
          </cell>
          <cell r="AI946">
            <v>0</v>
          </cell>
          <cell r="AJ946">
            <v>0</v>
          </cell>
        </row>
        <row r="947">
          <cell r="J947" t="str">
            <v>Pasto</v>
          </cell>
          <cell r="K947">
            <v>0.10633333333333334</v>
          </cell>
          <cell r="L947">
            <v>0</v>
          </cell>
          <cell r="M947">
            <v>6.933333333333333E-2</v>
          </cell>
          <cell r="N947">
            <v>0.10566666666666667</v>
          </cell>
          <cell r="O947">
            <v>7.3333333333333334E-2</v>
          </cell>
          <cell r="AE947" t="str">
            <v>Pereira</v>
          </cell>
          <cell r="AF947">
            <v>0</v>
          </cell>
          <cell r="AG947">
            <v>0</v>
          </cell>
          <cell r="AH947">
            <v>0</v>
          </cell>
          <cell r="AI947">
            <v>0.15233333333333332</v>
          </cell>
          <cell r="AJ947">
            <v>0</v>
          </cell>
        </row>
        <row r="966">
          <cell r="J966" t="str">
            <v>Colombia</v>
          </cell>
          <cell r="K966">
            <v>2361.3733333333334</v>
          </cell>
          <cell r="L966">
            <v>2335.576</v>
          </cell>
          <cell r="M966">
            <v>2346.1403333333333</v>
          </cell>
          <cell r="N966">
            <v>2387.4140000000002</v>
          </cell>
          <cell r="O966">
            <v>2539.3169999999996</v>
          </cell>
          <cell r="AE966" t="str">
            <v>Colombia</v>
          </cell>
          <cell r="AF966">
            <v>216.52066666666664</v>
          </cell>
          <cell r="AG966">
            <v>212.595</v>
          </cell>
          <cell r="AH966">
            <v>257.10166666666669</v>
          </cell>
          <cell r="AI966">
            <v>248.083</v>
          </cell>
          <cell r="AJ966">
            <v>206.28100000000003</v>
          </cell>
        </row>
        <row r="967">
          <cell r="J967" t="str">
            <v>Bogotá</v>
          </cell>
          <cell r="K967">
            <v>553.01199999999994</v>
          </cell>
          <cell r="L967">
            <v>560.91800000000001</v>
          </cell>
          <cell r="M967">
            <v>614.00799999999992</v>
          </cell>
          <cell r="N967">
            <v>565.82933333333324</v>
          </cell>
          <cell r="O967">
            <v>684.51133333333337</v>
          </cell>
          <cell r="AE967" t="str">
            <v>Bogotá</v>
          </cell>
          <cell r="AF967">
            <v>55.689666666666675</v>
          </cell>
          <cell r="AG967">
            <v>56.684000000000005</v>
          </cell>
          <cell r="AH967">
            <v>63.853999999999992</v>
          </cell>
          <cell r="AI967">
            <v>59.44466666666667</v>
          </cell>
          <cell r="AJ967">
            <v>42.010333333333335</v>
          </cell>
        </row>
        <row r="968">
          <cell r="J968" t="str">
            <v>Medellín</v>
          </cell>
          <cell r="K968">
            <v>363.82</v>
          </cell>
          <cell r="L968">
            <v>333.93399999999997</v>
          </cell>
          <cell r="M968">
            <v>294.90066666666667</v>
          </cell>
          <cell r="N968">
            <v>336.30333333333334</v>
          </cell>
          <cell r="O968">
            <v>318.03066666666666</v>
          </cell>
          <cell r="AE968" t="str">
            <v>Medellín</v>
          </cell>
          <cell r="AF968">
            <v>35.564</v>
          </cell>
          <cell r="AG968">
            <v>47.103666666666669</v>
          </cell>
          <cell r="AH968">
            <v>54.332999999999998</v>
          </cell>
          <cell r="AI968">
            <v>47.526333333333334</v>
          </cell>
          <cell r="AJ968">
            <v>41.162666666666667</v>
          </cell>
        </row>
        <row r="969">
          <cell r="J969" t="str">
            <v>Cali</v>
          </cell>
          <cell r="K969">
            <v>216.96233333333331</v>
          </cell>
          <cell r="L969">
            <v>197.01200000000003</v>
          </cell>
          <cell r="M969">
            <v>209.13800000000001</v>
          </cell>
          <cell r="N969">
            <v>217.87366666666665</v>
          </cell>
          <cell r="O969">
            <v>195.86366666666666</v>
          </cell>
          <cell r="AE969" t="str">
            <v>Cali</v>
          </cell>
          <cell r="AF969">
            <v>19.149000000000001</v>
          </cell>
          <cell r="AG969">
            <v>21.844333333333335</v>
          </cell>
          <cell r="AH969">
            <v>21.826333333333334</v>
          </cell>
          <cell r="AI969">
            <v>26.861000000000001</v>
          </cell>
          <cell r="AJ969">
            <v>17.531333333333333</v>
          </cell>
        </row>
        <row r="970">
          <cell r="J970" t="str">
            <v>Barranquilla</v>
          </cell>
          <cell r="K970">
            <v>104.51966666666665</v>
          </cell>
          <cell r="L970">
            <v>101.62766666666668</v>
          </cell>
          <cell r="M970">
            <v>111.23133333333334</v>
          </cell>
          <cell r="N970">
            <v>126.56700000000001</v>
          </cell>
          <cell r="O970">
            <v>121.526</v>
          </cell>
          <cell r="AE970" t="str">
            <v>Bucaramanga</v>
          </cell>
          <cell r="AF970">
            <v>6.594333333333334</v>
          </cell>
          <cell r="AG970">
            <v>7.2130000000000001</v>
          </cell>
          <cell r="AH970">
            <v>8.3466666666666658</v>
          </cell>
          <cell r="AI970">
            <v>12.237666666666668</v>
          </cell>
          <cell r="AJ970">
            <v>7.9843333333333328</v>
          </cell>
        </row>
        <row r="971">
          <cell r="J971" t="str">
            <v>Bucaramanga</v>
          </cell>
          <cell r="K971">
            <v>96.328999999999994</v>
          </cell>
          <cell r="L971">
            <v>104.996</v>
          </cell>
          <cell r="M971">
            <v>100.786</v>
          </cell>
          <cell r="N971">
            <v>96.916333333333341</v>
          </cell>
          <cell r="O971">
            <v>105.11399999999999</v>
          </cell>
          <cell r="AE971" t="str">
            <v>Cúcuta</v>
          </cell>
          <cell r="AF971">
            <v>6.9043333333333337</v>
          </cell>
          <cell r="AG971">
            <v>4.8369999999999997</v>
          </cell>
          <cell r="AH971">
            <v>8.570666666666666</v>
          </cell>
          <cell r="AI971">
            <v>8.2119999999999997</v>
          </cell>
          <cell r="AJ971">
            <v>7.2310000000000008</v>
          </cell>
        </row>
        <row r="972">
          <cell r="J972" t="str">
            <v>Cúcuta</v>
          </cell>
          <cell r="K972">
            <v>67.422000000000011</v>
          </cell>
          <cell r="L972">
            <v>71.013666666666666</v>
          </cell>
          <cell r="M972">
            <v>54.821333333333335</v>
          </cell>
          <cell r="N972">
            <v>53.454333333333331</v>
          </cell>
          <cell r="O972">
            <v>54.293666666666667</v>
          </cell>
          <cell r="AE972" t="str">
            <v>Barranquilla</v>
          </cell>
          <cell r="AF972">
            <v>8.0216666666666665</v>
          </cell>
          <cell r="AG972">
            <v>9.9876666666666676</v>
          </cell>
          <cell r="AH972">
            <v>9.0643333333333338</v>
          </cell>
          <cell r="AI972">
            <v>11.843333333333334</v>
          </cell>
          <cell r="AJ972">
            <v>6.3836666666666666</v>
          </cell>
        </row>
        <row r="973">
          <cell r="J973" t="str">
            <v>Pereira</v>
          </cell>
          <cell r="K973">
            <v>41.520999999999994</v>
          </cell>
          <cell r="L973">
            <v>46.933</v>
          </cell>
          <cell r="M973">
            <v>42.708333333333336</v>
          </cell>
          <cell r="N973">
            <v>41.873333333333335</v>
          </cell>
          <cell r="O973">
            <v>46.58700000000001</v>
          </cell>
          <cell r="AE973" t="str">
            <v>Pereira</v>
          </cell>
          <cell r="AF973">
            <v>4.2770000000000001</v>
          </cell>
          <cell r="AG973">
            <v>5.2890000000000006</v>
          </cell>
          <cell r="AH973">
            <v>9.6563333333333325</v>
          </cell>
          <cell r="AI973">
            <v>7.468</v>
          </cell>
          <cell r="AJ973">
            <v>5.937333333333334</v>
          </cell>
        </row>
        <row r="974">
          <cell r="J974" t="str">
            <v>Cartagena</v>
          </cell>
          <cell r="K974">
            <v>37.950000000000003</v>
          </cell>
          <cell r="L974">
            <v>34.703666666666663</v>
          </cell>
          <cell r="M974">
            <v>38.716333333333331</v>
          </cell>
          <cell r="N974">
            <v>45.917333333333339</v>
          </cell>
          <cell r="O974">
            <v>41.729666666666667</v>
          </cell>
          <cell r="AE974" t="str">
            <v>Ibagué</v>
          </cell>
          <cell r="AF974">
            <v>4.2636666666666665</v>
          </cell>
          <cell r="AG974">
            <v>7.2090000000000005</v>
          </cell>
          <cell r="AH974">
            <v>4.8396666666666661</v>
          </cell>
          <cell r="AI974">
            <v>6.1816666666666675</v>
          </cell>
          <cell r="AJ974">
            <v>5.2160000000000002</v>
          </cell>
        </row>
        <row r="975">
          <cell r="J975" t="str">
            <v>Ibagué</v>
          </cell>
          <cell r="K975">
            <v>36.349333333333334</v>
          </cell>
          <cell r="L975">
            <v>34.294666666666664</v>
          </cell>
          <cell r="M975">
            <v>32.673333333333332</v>
          </cell>
          <cell r="N975">
            <v>35.685000000000002</v>
          </cell>
          <cell r="O975">
            <v>33.219333333333331</v>
          </cell>
          <cell r="AE975" t="str">
            <v>Cartagena</v>
          </cell>
          <cell r="AF975">
            <v>4.0553333333333335</v>
          </cell>
          <cell r="AG975">
            <v>2.8723333333333336</v>
          </cell>
          <cell r="AH975">
            <v>3.1620000000000004</v>
          </cell>
          <cell r="AI975">
            <v>4.0549999999999997</v>
          </cell>
          <cell r="AJ975">
            <v>4.0599999999999996</v>
          </cell>
        </row>
        <row r="976">
          <cell r="J976" t="str">
            <v>Manizales</v>
          </cell>
          <cell r="K976">
            <v>30.574666666666669</v>
          </cell>
          <cell r="L976">
            <v>28.248666666666665</v>
          </cell>
          <cell r="M976">
            <v>26.276</v>
          </cell>
          <cell r="N976">
            <v>25.745333333333335</v>
          </cell>
          <cell r="O976">
            <v>26.515333333333331</v>
          </cell>
          <cell r="AE976" t="str">
            <v>Manizales</v>
          </cell>
          <cell r="AF976">
            <v>2.6296666666666666</v>
          </cell>
          <cell r="AG976">
            <v>3.8533333333333335</v>
          </cell>
          <cell r="AH976">
            <v>3.5920000000000001</v>
          </cell>
          <cell r="AI976">
            <v>3.3176666666666663</v>
          </cell>
          <cell r="AJ976">
            <v>2.1789999999999998</v>
          </cell>
        </row>
        <row r="977">
          <cell r="J977" t="str">
            <v>Montería</v>
          </cell>
          <cell r="K977">
            <v>15.522</v>
          </cell>
          <cell r="L977">
            <v>19.853333333333335</v>
          </cell>
          <cell r="M977">
            <v>21.323333333333334</v>
          </cell>
          <cell r="N977">
            <v>17.927333333333333</v>
          </cell>
          <cell r="O977">
            <v>18.248999999999999</v>
          </cell>
          <cell r="AE977" t="str">
            <v>Pasto</v>
          </cell>
          <cell r="AF977">
            <v>2.4686666666666666</v>
          </cell>
          <cell r="AG977">
            <v>2.2296666666666667</v>
          </cell>
          <cell r="AH977">
            <v>2.6203333333333334</v>
          </cell>
          <cell r="AI977">
            <v>2.033666666666667</v>
          </cell>
          <cell r="AJ977">
            <v>1.7123333333333335</v>
          </cell>
        </row>
        <row r="978">
          <cell r="J978" t="str">
            <v>Villavicencio</v>
          </cell>
          <cell r="K978">
            <v>17.868333333333332</v>
          </cell>
          <cell r="L978">
            <v>16.912666666666667</v>
          </cell>
          <cell r="M978">
            <v>18.306000000000001</v>
          </cell>
          <cell r="N978">
            <v>18.892666666666667</v>
          </cell>
          <cell r="O978">
            <v>17.966666666666669</v>
          </cell>
          <cell r="AE978" t="str">
            <v>Villavicencio</v>
          </cell>
          <cell r="AF978">
            <v>0.87866666666666671</v>
          </cell>
          <cell r="AG978">
            <v>1.3709999999999998</v>
          </cell>
          <cell r="AH978">
            <v>1.2143333333333333</v>
          </cell>
          <cell r="AI978">
            <v>1.3983333333333334</v>
          </cell>
          <cell r="AJ978">
            <v>1.4870000000000001</v>
          </cell>
        </row>
        <row r="979">
          <cell r="J979" t="str">
            <v>Pasto</v>
          </cell>
          <cell r="K979">
            <v>15.715</v>
          </cell>
          <cell r="L979">
            <v>15.433333333333332</v>
          </cell>
          <cell r="M979">
            <v>18.468</v>
          </cell>
          <cell r="N979">
            <v>16.423333333333332</v>
          </cell>
          <cell r="O979">
            <v>17.489000000000001</v>
          </cell>
          <cell r="AE979" t="str">
            <v>Montería</v>
          </cell>
          <cell r="AF979">
            <v>0.93</v>
          </cell>
          <cell r="AG979">
            <v>0.7406666666666667</v>
          </cell>
          <cell r="AH979">
            <v>1.4713333333333332</v>
          </cell>
          <cell r="AI979">
            <v>1.679</v>
          </cell>
          <cell r="AJ979">
            <v>1.3156666666666668</v>
          </cell>
        </row>
        <row r="998">
          <cell r="J998" t="str">
            <v>Colombia</v>
          </cell>
          <cell r="K998">
            <v>83.669333333333341</v>
          </cell>
          <cell r="L998">
            <v>78.698333333333338</v>
          </cell>
          <cell r="M998">
            <v>65.018333333333331</v>
          </cell>
          <cell r="N998">
            <v>102.31099999999999</v>
          </cell>
          <cell r="O998">
            <v>113.13366666666667</v>
          </cell>
          <cell r="AE998" t="str">
            <v>Colombia</v>
          </cell>
          <cell r="AF998">
            <v>10.815333333333333</v>
          </cell>
          <cell r="AG998">
            <v>11.494333333333335</v>
          </cell>
          <cell r="AH998">
            <v>6.198666666666667</v>
          </cell>
          <cell r="AI998">
            <v>9.1926666666666677</v>
          </cell>
          <cell r="AJ998">
            <v>11.339333333333334</v>
          </cell>
        </row>
        <row r="999">
          <cell r="J999" t="str">
            <v>Medellín</v>
          </cell>
          <cell r="K999">
            <v>3.9950000000000001</v>
          </cell>
          <cell r="L999">
            <v>3.1869999999999998</v>
          </cell>
          <cell r="M999">
            <v>2.0663333333333331</v>
          </cell>
          <cell r="N999">
            <v>12.746</v>
          </cell>
          <cell r="O999">
            <v>13.261333333333333</v>
          </cell>
          <cell r="AE999" t="str">
            <v>Cali</v>
          </cell>
          <cell r="AF999">
            <v>0</v>
          </cell>
          <cell r="AG999">
            <v>0</v>
          </cell>
          <cell r="AH999">
            <v>0.29966666666666669</v>
          </cell>
          <cell r="AI999">
            <v>0.22133333333333335</v>
          </cell>
          <cell r="AJ999">
            <v>9.9446666666666665</v>
          </cell>
        </row>
        <row r="1000">
          <cell r="J1000" t="str">
            <v>Bogotá</v>
          </cell>
          <cell r="K1000">
            <v>16.753</v>
          </cell>
          <cell r="L1000">
            <v>14.342666666666666</v>
          </cell>
          <cell r="M1000">
            <v>14.533666666666667</v>
          </cell>
          <cell r="N1000">
            <v>10.514333333333333</v>
          </cell>
          <cell r="O1000">
            <v>8.3360000000000003</v>
          </cell>
          <cell r="AE1000" t="str">
            <v>Medellín</v>
          </cell>
          <cell r="AF1000">
            <v>0.23199999999999998</v>
          </cell>
          <cell r="AG1000">
            <v>0.59866666666666657</v>
          </cell>
          <cell r="AH1000">
            <v>0.39133333333333331</v>
          </cell>
          <cell r="AI1000">
            <v>0.19133333333333333</v>
          </cell>
          <cell r="AJ1000">
            <v>1.7736666666666665</v>
          </cell>
        </row>
        <row r="1001">
          <cell r="J1001" t="str">
            <v>Barranquilla</v>
          </cell>
          <cell r="K1001">
            <v>3.6933333333333334</v>
          </cell>
          <cell r="L1001">
            <v>5.3946666666666667</v>
          </cell>
          <cell r="M1001">
            <v>6.823666666666667</v>
          </cell>
          <cell r="N1001">
            <v>8.1766666666666676</v>
          </cell>
          <cell r="O1001">
            <v>5.1636666666666668</v>
          </cell>
          <cell r="AE1001" t="str">
            <v>Bogotá</v>
          </cell>
          <cell r="AF1001">
            <v>3.7693333333333334</v>
          </cell>
          <cell r="AG1001">
            <v>0</v>
          </cell>
          <cell r="AH1001">
            <v>0.63766666666666671</v>
          </cell>
          <cell r="AI1001">
            <v>0.88099999999999989</v>
          </cell>
          <cell r="AJ1001">
            <v>1.4143333333333334</v>
          </cell>
        </row>
        <row r="1002">
          <cell r="J1002" t="str">
            <v>Bucaramanga</v>
          </cell>
          <cell r="K1002">
            <v>1.9596666666666664</v>
          </cell>
          <cell r="L1002">
            <v>3.1936666666666667</v>
          </cell>
          <cell r="M1002">
            <v>2.3563333333333332</v>
          </cell>
          <cell r="N1002">
            <v>2.847</v>
          </cell>
          <cell r="O1002">
            <v>3.5859999999999999</v>
          </cell>
          <cell r="AE1002" t="str">
            <v>Bucaramanga</v>
          </cell>
          <cell r="AF1002">
            <v>0.24266666666666667</v>
          </cell>
          <cell r="AG1002">
            <v>0.13933333333333334</v>
          </cell>
          <cell r="AH1002">
            <v>0</v>
          </cell>
          <cell r="AI1002">
            <v>0.34666666666666668</v>
          </cell>
          <cell r="AJ1002">
            <v>0.4913333333333334</v>
          </cell>
        </row>
        <row r="1003">
          <cell r="J1003" t="str">
            <v>Cali</v>
          </cell>
          <cell r="K1003">
            <v>4.2433333333333332</v>
          </cell>
          <cell r="L1003">
            <v>1.4790000000000001</v>
          </cell>
          <cell r="M1003">
            <v>1.5416666666666667</v>
          </cell>
          <cell r="N1003">
            <v>5.3496666666666668</v>
          </cell>
          <cell r="O1003">
            <v>3.3256666666666663</v>
          </cell>
          <cell r="AE1003" t="str">
            <v>Barranquilla</v>
          </cell>
          <cell r="AF1003">
            <v>0.16200000000000001</v>
          </cell>
          <cell r="AG1003">
            <v>0.90533333333333343</v>
          </cell>
          <cell r="AH1003">
            <v>0.39333333333333337</v>
          </cell>
          <cell r="AI1003">
            <v>1.2926666666666666</v>
          </cell>
          <cell r="AJ1003">
            <v>0.46900000000000003</v>
          </cell>
        </row>
        <row r="1004">
          <cell r="J1004" t="str">
            <v>Cúcuta</v>
          </cell>
          <cell r="K1004">
            <v>0.75900000000000001</v>
          </cell>
          <cell r="L1004">
            <v>0.83700000000000008</v>
          </cell>
          <cell r="M1004">
            <v>2.6303333333333332</v>
          </cell>
          <cell r="N1004">
            <v>2.4083333333333332</v>
          </cell>
          <cell r="O1004">
            <v>2.9563333333333333</v>
          </cell>
          <cell r="AE1004" t="str">
            <v>Cúcuta</v>
          </cell>
          <cell r="AF1004">
            <v>0</v>
          </cell>
          <cell r="AG1004">
            <v>0</v>
          </cell>
          <cell r="AH1004">
            <v>0.42199999999999999</v>
          </cell>
          <cell r="AI1004">
            <v>0.22133333333333335</v>
          </cell>
          <cell r="AJ1004">
            <v>0.44033333333333341</v>
          </cell>
        </row>
        <row r="1005">
          <cell r="J1005" t="str">
            <v>Cartagena</v>
          </cell>
          <cell r="K1005">
            <v>1.6106666666666669</v>
          </cell>
          <cell r="L1005">
            <v>2.1150000000000002</v>
          </cell>
          <cell r="M1005">
            <v>2.2673333333333332</v>
          </cell>
          <cell r="N1005">
            <v>1.4180000000000001</v>
          </cell>
          <cell r="O1005">
            <v>2.6926666666666663</v>
          </cell>
          <cell r="AE1005" t="str">
            <v>Montería</v>
          </cell>
          <cell r="AF1005">
            <v>9.3333333333333338E-2</v>
          </cell>
          <cell r="AG1005">
            <v>0.17366666666666666</v>
          </cell>
          <cell r="AH1005">
            <v>0.10466666666666667</v>
          </cell>
          <cell r="AI1005">
            <v>5.1333333333333335E-2</v>
          </cell>
          <cell r="AJ1005">
            <v>0.42633333333333329</v>
          </cell>
        </row>
        <row r="1006">
          <cell r="J1006" t="str">
            <v>Manizales</v>
          </cell>
          <cell r="K1006">
            <v>1.1156666666666666</v>
          </cell>
          <cell r="L1006">
            <v>1.0660000000000001</v>
          </cell>
          <cell r="M1006">
            <v>1.6006666666666665</v>
          </cell>
          <cell r="N1006">
            <v>2.028</v>
          </cell>
          <cell r="O1006">
            <v>2.3396666666666666</v>
          </cell>
          <cell r="AE1006" t="str">
            <v>Pereira</v>
          </cell>
          <cell r="AF1006">
            <v>0.29766666666666669</v>
          </cell>
          <cell r="AG1006">
            <v>0.17866666666666667</v>
          </cell>
          <cell r="AH1006">
            <v>0.19066666666666665</v>
          </cell>
          <cell r="AI1006">
            <v>0.46</v>
          </cell>
          <cell r="AJ1006">
            <v>0.20333333333333334</v>
          </cell>
        </row>
        <row r="1007">
          <cell r="J1007" t="str">
            <v>Pereira</v>
          </cell>
          <cell r="K1007">
            <v>1.6003333333333334</v>
          </cell>
          <cell r="L1007">
            <v>1.397</v>
          </cell>
          <cell r="M1007">
            <v>1.3653333333333333</v>
          </cell>
          <cell r="N1007">
            <v>1.7393333333333334</v>
          </cell>
          <cell r="O1007">
            <v>2.249333333333333</v>
          </cell>
          <cell r="AE1007" t="str">
            <v>Villavicencio</v>
          </cell>
          <cell r="AF1007">
            <v>0.23466666666666666</v>
          </cell>
          <cell r="AG1007">
            <v>0.10033333333333333</v>
          </cell>
          <cell r="AH1007">
            <v>6.5000000000000002E-2</v>
          </cell>
          <cell r="AI1007">
            <v>0.06</v>
          </cell>
          <cell r="AJ1007">
            <v>0.16933333333333334</v>
          </cell>
        </row>
        <row r="1008">
          <cell r="J1008" t="str">
            <v>Ibagué</v>
          </cell>
          <cell r="K1008">
            <v>0.93366666666666676</v>
          </cell>
          <cell r="L1008">
            <v>0.92300000000000004</v>
          </cell>
          <cell r="M1008">
            <v>1.4116666666666668</v>
          </cell>
          <cell r="N1008">
            <v>1.5679999999999998</v>
          </cell>
          <cell r="O1008">
            <v>2.1166666666666667</v>
          </cell>
          <cell r="AE1008" t="str">
            <v>Pasto</v>
          </cell>
          <cell r="AF1008">
            <v>0.125</v>
          </cell>
          <cell r="AG1008">
            <v>3.5666666666666666E-2</v>
          </cell>
          <cell r="AH1008">
            <v>0.29799999999999999</v>
          </cell>
          <cell r="AI1008">
            <v>0.26866666666666666</v>
          </cell>
          <cell r="AJ1008">
            <v>9.0666666666666673E-2</v>
          </cell>
        </row>
        <row r="1009">
          <cell r="J1009" t="str">
            <v>Pasto</v>
          </cell>
          <cell r="K1009">
            <v>0.9</v>
          </cell>
          <cell r="L1009">
            <v>0.97533333333333339</v>
          </cell>
          <cell r="M1009">
            <v>0.76233333333333331</v>
          </cell>
          <cell r="N1009">
            <v>0.83300000000000007</v>
          </cell>
          <cell r="O1009">
            <v>1.3163333333333334</v>
          </cell>
          <cell r="AE1009" t="str">
            <v>Ibagué</v>
          </cell>
          <cell r="AF1009">
            <v>0.24199999999999999</v>
          </cell>
          <cell r="AG1009">
            <v>0.59299999999999997</v>
          </cell>
          <cell r="AH1009">
            <v>0.13633333333333333</v>
          </cell>
          <cell r="AI1009">
            <v>0.25866666666666666</v>
          </cell>
          <cell r="AJ1009">
            <v>8.433333333333333E-2</v>
          </cell>
        </row>
        <row r="1010">
          <cell r="J1010" t="str">
            <v>Villavicencio</v>
          </cell>
          <cell r="K1010">
            <v>1.5029999999999999</v>
          </cell>
          <cell r="L1010">
            <v>1.8120000000000001</v>
          </cell>
          <cell r="M1010">
            <v>1.093</v>
          </cell>
          <cell r="N1010">
            <v>0.93699999999999994</v>
          </cell>
          <cell r="O1010">
            <v>0.96466666666666667</v>
          </cell>
          <cell r="AE1010" t="str">
            <v>Cartagena</v>
          </cell>
          <cell r="AF1010">
            <v>0.16600000000000001</v>
          </cell>
          <cell r="AG1010">
            <v>0.17866666666666667</v>
          </cell>
          <cell r="AH1010">
            <v>9.1333333333333336E-2</v>
          </cell>
          <cell r="AI1010">
            <v>0.23766666666666669</v>
          </cell>
          <cell r="AJ1010">
            <v>0</v>
          </cell>
        </row>
        <row r="1011">
          <cell r="J1011" t="str">
            <v>Montería</v>
          </cell>
          <cell r="K1011">
            <v>0.27099999999999996</v>
          </cell>
          <cell r="L1011">
            <v>0.63966666666666672</v>
          </cell>
          <cell r="M1011">
            <v>0.46866666666666673</v>
          </cell>
          <cell r="N1011">
            <v>0.66833333333333333</v>
          </cell>
          <cell r="O1011">
            <v>0.85199999999999998</v>
          </cell>
          <cell r="AE1011" t="str">
            <v>Manizales</v>
          </cell>
          <cell r="AF1011">
            <v>0.12</v>
          </cell>
          <cell r="AG1011">
            <v>0.252</v>
          </cell>
          <cell r="AH1011">
            <v>0.27766666666666667</v>
          </cell>
          <cell r="AI1011">
            <v>0.21733333333333335</v>
          </cell>
          <cell r="AJ1011">
            <v>0</v>
          </cell>
        </row>
        <row r="1030">
          <cell r="J1030" t="str">
            <v>Colombia</v>
          </cell>
          <cell r="K1030">
            <v>905.11433333333332</v>
          </cell>
          <cell r="L1030">
            <v>878.46600000000001</v>
          </cell>
          <cell r="M1030">
            <v>947.71766666666656</v>
          </cell>
          <cell r="N1030">
            <v>1128.2973333333332</v>
          </cell>
          <cell r="O1030">
            <v>1182.1093333333336</v>
          </cell>
          <cell r="AE1030" t="str">
            <v>Colombia</v>
          </cell>
          <cell r="AF1030">
            <v>156.34366666666668</v>
          </cell>
          <cell r="AG1030">
            <v>163.78666666666666</v>
          </cell>
          <cell r="AH1030">
            <v>215.51933333333332</v>
          </cell>
          <cell r="AI1030">
            <v>218.51133333333334</v>
          </cell>
          <cell r="AJ1030">
            <v>198.16833333333332</v>
          </cell>
        </row>
        <row r="1031">
          <cell r="J1031" t="str">
            <v>Bogotá</v>
          </cell>
          <cell r="K1031">
            <v>200.31066666666666</v>
          </cell>
          <cell r="L1031">
            <v>176.62633333333329</v>
          </cell>
          <cell r="M1031">
            <v>184.08666666666667</v>
          </cell>
          <cell r="N1031">
            <v>240.78866666666667</v>
          </cell>
          <cell r="O1031">
            <v>226.62333333333333</v>
          </cell>
          <cell r="AE1031" t="str">
            <v>Bogotá</v>
          </cell>
          <cell r="AF1031">
            <v>27.409333333333333</v>
          </cell>
          <cell r="AG1031">
            <v>15.539666666666667</v>
          </cell>
          <cell r="AH1031">
            <v>33.070666666666668</v>
          </cell>
          <cell r="AI1031">
            <v>29.923333333333336</v>
          </cell>
          <cell r="AJ1031">
            <v>21.957333333333334</v>
          </cell>
        </row>
        <row r="1032">
          <cell r="J1032" t="str">
            <v>Medellín</v>
          </cell>
          <cell r="K1032">
            <v>86.409333333333336</v>
          </cell>
          <cell r="L1032">
            <v>85.831999999999994</v>
          </cell>
          <cell r="M1032">
            <v>77.584000000000003</v>
          </cell>
          <cell r="N1032">
            <v>96.294333333333327</v>
          </cell>
          <cell r="O1032">
            <v>111.85033333333332</v>
          </cell>
          <cell r="AE1032" t="str">
            <v>Cali</v>
          </cell>
          <cell r="AF1032">
            <v>10.506</v>
          </cell>
          <cell r="AG1032">
            <v>17.712333333333333</v>
          </cell>
          <cell r="AH1032">
            <v>20.407333333333334</v>
          </cell>
          <cell r="AI1032">
            <v>21.888666666666666</v>
          </cell>
          <cell r="AJ1032">
            <v>21.004333333333335</v>
          </cell>
        </row>
        <row r="1033">
          <cell r="J1033" t="str">
            <v>Cali</v>
          </cell>
          <cell r="K1033">
            <v>71.581000000000003</v>
          </cell>
          <cell r="L1033">
            <v>69.688666666666663</v>
          </cell>
          <cell r="M1033">
            <v>59.497333333333337</v>
          </cell>
          <cell r="N1033">
            <v>68.376333333333335</v>
          </cell>
          <cell r="O1033">
            <v>63.346000000000004</v>
          </cell>
          <cell r="AE1033" t="str">
            <v>Medellín</v>
          </cell>
          <cell r="AF1033">
            <v>20.328333333333337</v>
          </cell>
          <cell r="AG1033">
            <v>22.152666666666665</v>
          </cell>
          <cell r="AH1033">
            <v>27.286333333333332</v>
          </cell>
          <cell r="AI1033">
            <v>24.157666666666671</v>
          </cell>
          <cell r="AJ1033">
            <v>19.148666666666667</v>
          </cell>
        </row>
        <row r="1034">
          <cell r="J1034" t="str">
            <v>Barranquilla</v>
          </cell>
          <cell r="K1034">
            <v>42.420666666666669</v>
          </cell>
          <cell r="L1034">
            <v>43.326333333333331</v>
          </cell>
          <cell r="M1034">
            <v>50.908666666666669</v>
          </cell>
          <cell r="N1034">
            <v>49.074000000000005</v>
          </cell>
          <cell r="O1034">
            <v>53.324333333333328</v>
          </cell>
          <cell r="AE1034" t="str">
            <v>Pereira</v>
          </cell>
          <cell r="AF1034">
            <v>5.1019999999999994</v>
          </cell>
          <cell r="AG1034">
            <v>4.4196666666666671</v>
          </cell>
          <cell r="AH1034">
            <v>9.2876666666666665</v>
          </cell>
          <cell r="AI1034">
            <v>8.7766666666666655</v>
          </cell>
          <cell r="AJ1034">
            <v>6.2403333333333331</v>
          </cell>
        </row>
        <row r="1035">
          <cell r="J1035" t="str">
            <v>Bucaramanga</v>
          </cell>
          <cell r="K1035">
            <v>24.369</v>
          </cell>
          <cell r="L1035">
            <v>18.681333333333331</v>
          </cell>
          <cell r="M1035">
            <v>31.269666666666666</v>
          </cell>
          <cell r="N1035">
            <v>29.374000000000006</v>
          </cell>
          <cell r="O1035">
            <v>34.572333333333333</v>
          </cell>
          <cell r="AE1035" t="str">
            <v>Cúcuta</v>
          </cell>
          <cell r="AF1035">
            <v>3.157</v>
          </cell>
          <cell r="AG1035">
            <v>2.8519999999999999</v>
          </cell>
          <cell r="AH1035">
            <v>5.0620000000000003</v>
          </cell>
          <cell r="AI1035">
            <v>4.8776666666666664</v>
          </cell>
          <cell r="AJ1035">
            <v>4.6816666666666666</v>
          </cell>
        </row>
        <row r="1036">
          <cell r="J1036" t="str">
            <v>Cartagena</v>
          </cell>
          <cell r="K1036">
            <v>26.18</v>
          </cell>
          <cell r="L1036">
            <v>28.968</v>
          </cell>
          <cell r="M1036">
            <v>24.701000000000004</v>
          </cell>
          <cell r="N1036">
            <v>22.726333333333333</v>
          </cell>
          <cell r="O1036">
            <v>31.355666666666668</v>
          </cell>
          <cell r="AE1036" t="str">
            <v>Bucaramanga</v>
          </cell>
          <cell r="AF1036">
            <v>3.3170000000000002</v>
          </cell>
          <cell r="AG1036">
            <v>2.9856666666666669</v>
          </cell>
          <cell r="AH1036">
            <v>3.0923333333333338</v>
          </cell>
          <cell r="AI1036">
            <v>4.4956666666666667</v>
          </cell>
          <cell r="AJ1036">
            <v>4.3626666666666667</v>
          </cell>
        </row>
        <row r="1037">
          <cell r="J1037" t="str">
            <v>Cúcuta</v>
          </cell>
          <cell r="K1037">
            <v>21.209666666666667</v>
          </cell>
          <cell r="L1037">
            <v>19.981999999999999</v>
          </cell>
          <cell r="M1037">
            <v>18.749666666666666</v>
          </cell>
          <cell r="N1037">
            <v>24.330666666666669</v>
          </cell>
          <cell r="O1037">
            <v>23.568999999999999</v>
          </cell>
          <cell r="AE1037" t="str">
            <v>Ibagué</v>
          </cell>
          <cell r="AF1037">
            <v>4.437666666666666</v>
          </cell>
          <cell r="AG1037">
            <v>3.8210000000000002</v>
          </cell>
          <cell r="AH1037">
            <v>2.4120000000000004</v>
          </cell>
          <cell r="AI1037">
            <v>5.3259999999999996</v>
          </cell>
          <cell r="AJ1037">
            <v>3.9309999999999996</v>
          </cell>
        </row>
        <row r="1038">
          <cell r="J1038" t="str">
            <v>Ibagué</v>
          </cell>
          <cell r="K1038">
            <v>13.202666666666666</v>
          </cell>
          <cell r="L1038">
            <v>12.740666666666668</v>
          </cell>
          <cell r="M1038">
            <v>13.702333333333334</v>
          </cell>
          <cell r="N1038">
            <v>13.155333333333333</v>
          </cell>
          <cell r="O1038">
            <v>18.151</v>
          </cell>
          <cell r="AE1038" t="str">
            <v>Manizales</v>
          </cell>
          <cell r="AF1038">
            <v>2.8620000000000001</v>
          </cell>
          <cell r="AG1038">
            <v>3.2826666666666662</v>
          </cell>
          <cell r="AH1038">
            <v>4.6980000000000004</v>
          </cell>
          <cell r="AI1038">
            <v>4.4840000000000009</v>
          </cell>
          <cell r="AJ1038">
            <v>2.8553333333333337</v>
          </cell>
        </row>
        <row r="1039">
          <cell r="J1039" t="str">
            <v>Villavicencio</v>
          </cell>
          <cell r="K1039">
            <v>10.162333333333333</v>
          </cell>
          <cell r="L1039">
            <v>10.934666666666667</v>
          </cell>
          <cell r="M1039">
            <v>14.245333333333335</v>
          </cell>
          <cell r="N1039">
            <v>18.500666666666664</v>
          </cell>
          <cell r="O1039">
            <v>18.02033333333333</v>
          </cell>
          <cell r="AE1039" t="str">
            <v>Villavicencio</v>
          </cell>
          <cell r="AF1039">
            <v>1.6973333333333336</v>
          </cell>
          <cell r="AG1039">
            <v>1.8206666666666667</v>
          </cell>
          <cell r="AH1039">
            <v>3.3516666666666666</v>
          </cell>
          <cell r="AI1039">
            <v>2.2933333333333334</v>
          </cell>
          <cell r="AJ1039">
            <v>2.6656666666666666</v>
          </cell>
        </row>
        <row r="1040">
          <cell r="J1040" t="str">
            <v>Pereira</v>
          </cell>
          <cell r="K1040">
            <v>17.462333333333333</v>
          </cell>
          <cell r="L1040">
            <v>15.052999999999999</v>
          </cell>
          <cell r="M1040">
            <v>17.321999999999999</v>
          </cell>
          <cell r="N1040">
            <v>17.812666666666669</v>
          </cell>
          <cell r="O1040">
            <v>13.620666666666667</v>
          </cell>
          <cell r="AE1040" t="str">
            <v>Cartagena</v>
          </cell>
          <cell r="AF1040">
            <v>1.1153333333333333</v>
          </cell>
          <cell r="AG1040">
            <v>0.83433333333333337</v>
          </cell>
          <cell r="AH1040">
            <v>5.2869999999999999</v>
          </cell>
          <cell r="AI1040">
            <v>4.1403333333333334</v>
          </cell>
          <cell r="AJ1040">
            <v>2.5566666666666666</v>
          </cell>
        </row>
        <row r="1041">
          <cell r="J1041" t="str">
            <v>Manizales</v>
          </cell>
          <cell r="K1041">
            <v>9.7826666666666675</v>
          </cell>
          <cell r="L1041">
            <v>11.583</v>
          </cell>
          <cell r="M1041">
            <v>8.9433333333333334</v>
          </cell>
          <cell r="N1041">
            <v>11.206333333333333</v>
          </cell>
          <cell r="O1041">
            <v>11.837000000000002</v>
          </cell>
          <cell r="AE1041" t="str">
            <v>Montería</v>
          </cell>
          <cell r="AF1041">
            <v>1.8639999999999999</v>
          </cell>
          <cell r="AG1041">
            <v>1.9846666666666666</v>
          </cell>
          <cell r="AH1041">
            <v>2.3703333333333334</v>
          </cell>
          <cell r="AI1041">
            <v>2.0263333333333331</v>
          </cell>
          <cell r="AJ1041">
            <v>1.966</v>
          </cell>
        </row>
        <row r="1042">
          <cell r="J1042" t="str">
            <v>Montería</v>
          </cell>
          <cell r="K1042">
            <v>6.6063333333333327</v>
          </cell>
          <cell r="L1042">
            <v>8.5173333333333332</v>
          </cell>
          <cell r="M1042">
            <v>7.905666666666666</v>
          </cell>
          <cell r="N1042">
            <v>9.3643333333333327</v>
          </cell>
          <cell r="O1042">
            <v>10.674333333333331</v>
          </cell>
          <cell r="AE1042" t="str">
            <v>Barranquilla</v>
          </cell>
          <cell r="AF1042">
            <v>6.5233333333333334</v>
          </cell>
          <cell r="AG1042">
            <v>3.6836666666666669</v>
          </cell>
          <cell r="AH1042">
            <v>3.246</v>
          </cell>
          <cell r="AI1042">
            <v>4.3359999999999994</v>
          </cell>
          <cell r="AJ1042">
            <v>1.8053333333333332</v>
          </cell>
        </row>
        <row r="1043">
          <cell r="J1043" t="str">
            <v>Pasto</v>
          </cell>
          <cell r="K1043">
            <v>6.8306666666666667</v>
          </cell>
          <cell r="L1043">
            <v>7.2553333333333327</v>
          </cell>
          <cell r="M1043">
            <v>6.2296666666666667</v>
          </cell>
          <cell r="N1043">
            <v>7.07</v>
          </cell>
          <cell r="O1043">
            <v>7.133</v>
          </cell>
          <cell r="AE1043" t="str">
            <v>Pasto</v>
          </cell>
          <cell r="AF1043">
            <v>2.0220000000000002</v>
          </cell>
          <cell r="AG1043">
            <v>2.613</v>
          </cell>
          <cell r="AH1043">
            <v>2.8783333333333334</v>
          </cell>
          <cell r="AI1043">
            <v>2.2989999999999999</v>
          </cell>
          <cell r="AJ1043">
            <v>1.5893333333333335</v>
          </cell>
        </row>
        <row r="1062">
          <cell r="J1062" t="str">
            <v>Colombia</v>
          </cell>
          <cell r="K1062">
            <v>4344.3646666666673</v>
          </cell>
          <cell r="L1062">
            <v>4605.3076666666666</v>
          </cell>
          <cell r="M1062">
            <v>4656.3839999999991</v>
          </cell>
          <cell r="N1062">
            <v>4953.4113333333325</v>
          </cell>
          <cell r="O1062">
            <v>5236.2539999999999</v>
          </cell>
          <cell r="AE1062" t="str">
            <v>Colombia</v>
          </cell>
          <cell r="AF1062">
            <v>459.7166666666667</v>
          </cell>
          <cell r="AG1062">
            <v>489.41500000000002</v>
          </cell>
          <cell r="AH1062">
            <v>586.08966666666663</v>
          </cell>
          <cell r="AI1062">
            <v>583.64166666666665</v>
          </cell>
          <cell r="AJ1062">
            <v>550.21233333333328</v>
          </cell>
        </row>
        <row r="1063">
          <cell r="J1063" t="str">
            <v>Bogotá</v>
          </cell>
          <cell r="K1063">
            <v>812.99200000000008</v>
          </cell>
          <cell r="L1063">
            <v>976.9283333333334</v>
          </cell>
          <cell r="M1063">
            <v>910.3516666666668</v>
          </cell>
          <cell r="N1063">
            <v>1031.9016666666666</v>
          </cell>
          <cell r="O1063">
            <v>1066.8636666666666</v>
          </cell>
          <cell r="AE1063" t="str">
            <v>Bogotá</v>
          </cell>
          <cell r="AF1063">
            <v>96.342333333333329</v>
          </cell>
          <cell r="AG1063">
            <v>86.944666666666663</v>
          </cell>
          <cell r="AH1063">
            <v>128.11699999999999</v>
          </cell>
          <cell r="AI1063">
            <v>118.00933333333334</v>
          </cell>
          <cell r="AJ1063">
            <v>92.802333333333323</v>
          </cell>
        </row>
        <row r="1064">
          <cell r="J1064" t="str">
            <v>Medellín</v>
          </cell>
          <cell r="K1064">
            <v>380.4496666666667</v>
          </cell>
          <cell r="L1064">
            <v>414.97066666666666</v>
          </cell>
          <cell r="M1064">
            <v>442.29233333333332</v>
          </cell>
          <cell r="N1064">
            <v>459.35633333333334</v>
          </cell>
          <cell r="O1064">
            <v>481.61533333333335</v>
          </cell>
          <cell r="AE1064" t="str">
            <v>Medellín</v>
          </cell>
          <cell r="AF1064">
            <v>52.446333333333335</v>
          </cell>
          <cell r="AG1064">
            <v>59.350999999999999</v>
          </cell>
          <cell r="AH1064">
            <v>75.529333333333327</v>
          </cell>
          <cell r="AI1064">
            <v>62.374666666666663</v>
          </cell>
          <cell r="AJ1064">
            <v>57.153999999999996</v>
          </cell>
        </row>
        <row r="1065">
          <cell r="J1065" t="str">
            <v>Cali</v>
          </cell>
          <cell r="K1065">
            <v>296.84699999999998</v>
          </cell>
          <cell r="L1065">
            <v>311.17766666666665</v>
          </cell>
          <cell r="M1065">
            <v>364.78766666666661</v>
          </cell>
          <cell r="N1065">
            <v>363.06933333333336</v>
          </cell>
          <cell r="O1065">
            <v>339.44366666666667</v>
          </cell>
          <cell r="AE1065" t="str">
            <v>Cali</v>
          </cell>
          <cell r="AF1065">
            <v>36.629333333333335</v>
          </cell>
          <cell r="AG1065">
            <v>34.69466666666667</v>
          </cell>
          <cell r="AH1065">
            <v>47.282999999999994</v>
          </cell>
          <cell r="AI1065">
            <v>45.328000000000003</v>
          </cell>
          <cell r="AJ1065">
            <v>50.141666666666673</v>
          </cell>
        </row>
        <row r="1066">
          <cell r="J1066" t="str">
            <v>Barranquilla</v>
          </cell>
          <cell r="K1066">
            <v>206.91966666666667</v>
          </cell>
          <cell r="L1066">
            <v>193.04333333333332</v>
          </cell>
          <cell r="M1066">
            <v>221.87300000000002</v>
          </cell>
          <cell r="N1066">
            <v>230.80466666666666</v>
          </cell>
          <cell r="O1066">
            <v>243.64533333333335</v>
          </cell>
          <cell r="AE1066" t="str">
            <v>Barranquilla</v>
          </cell>
          <cell r="AF1066">
            <v>19.546666666666667</v>
          </cell>
          <cell r="AG1066">
            <v>14.998666666666665</v>
          </cell>
          <cell r="AH1066">
            <v>17.720666666666666</v>
          </cell>
          <cell r="AI1066">
            <v>19.126999999999999</v>
          </cell>
          <cell r="AJ1066">
            <v>18.932666666666666</v>
          </cell>
        </row>
        <row r="1067">
          <cell r="J1067" t="str">
            <v>Bucaramanga</v>
          </cell>
          <cell r="K1067">
            <v>131.11199999999999</v>
          </cell>
          <cell r="L1067">
            <v>149.988</v>
          </cell>
          <cell r="M1067">
            <v>151.53200000000001</v>
          </cell>
          <cell r="N1067">
            <v>156.53266666666667</v>
          </cell>
          <cell r="O1067">
            <v>174.30166666666665</v>
          </cell>
          <cell r="AE1067" t="str">
            <v>Cúcuta</v>
          </cell>
          <cell r="AF1067">
            <v>8.4856666666666669</v>
          </cell>
          <cell r="AG1067">
            <v>7.4793333333333338</v>
          </cell>
          <cell r="AH1067">
            <v>10.928000000000003</v>
          </cell>
          <cell r="AI1067">
            <v>14.043666666666667</v>
          </cell>
          <cell r="AJ1067">
            <v>17.891000000000002</v>
          </cell>
        </row>
        <row r="1068">
          <cell r="J1068" t="str">
            <v>Cúcuta</v>
          </cell>
          <cell r="K1068">
            <v>113.74</v>
          </cell>
          <cell r="L1068">
            <v>112.54466666666667</v>
          </cell>
          <cell r="M1068">
            <v>111.49233333333332</v>
          </cell>
          <cell r="N1068">
            <v>116.33633333333334</v>
          </cell>
          <cell r="O1068">
            <v>120.72933333333333</v>
          </cell>
          <cell r="AE1068" t="str">
            <v>Pereira</v>
          </cell>
          <cell r="AF1068">
            <v>10.369</v>
          </cell>
          <cell r="AG1068">
            <v>10.812666666666667</v>
          </cell>
          <cell r="AH1068">
            <v>20.65</v>
          </cell>
          <cell r="AI1068">
            <v>19.397666666666669</v>
          </cell>
          <cell r="AJ1068">
            <v>15.994</v>
          </cell>
        </row>
        <row r="1069">
          <cell r="J1069" t="str">
            <v>Cartagena</v>
          </cell>
          <cell r="K1069">
            <v>106.54133333333334</v>
          </cell>
          <cell r="L1069">
            <v>91.813333333333333</v>
          </cell>
          <cell r="M1069">
            <v>102.13866666666667</v>
          </cell>
          <cell r="N1069">
            <v>102.49766666666666</v>
          </cell>
          <cell r="O1069">
            <v>109.54566666666666</v>
          </cell>
          <cell r="AE1069" t="str">
            <v>Bucaramanga</v>
          </cell>
          <cell r="AF1069">
            <v>9.5950000000000006</v>
          </cell>
          <cell r="AG1069">
            <v>13.647666666666666</v>
          </cell>
          <cell r="AH1069">
            <v>15.801000000000002</v>
          </cell>
          <cell r="AI1069">
            <v>18.41</v>
          </cell>
          <cell r="AJ1069">
            <v>15.242333333333335</v>
          </cell>
        </row>
        <row r="1070">
          <cell r="J1070" t="str">
            <v>Pereira</v>
          </cell>
          <cell r="K1070">
            <v>76.030333333333331</v>
          </cell>
          <cell r="L1070">
            <v>74.452666666666673</v>
          </cell>
          <cell r="M1070">
            <v>78.818333333333328</v>
          </cell>
          <cell r="N1070">
            <v>80.045000000000002</v>
          </cell>
          <cell r="O1070">
            <v>92.3</v>
          </cell>
          <cell r="AE1070" t="str">
            <v>Ibagué</v>
          </cell>
          <cell r="AF1070">
            <v>10.654999999999999</v>
          </cell>
          <cell r="AG1070">
            <v>15.767333333333333</v>
          </cell>
          <cell r="AH1070">
            <v>10.978333333333333</v>
          </cell>
          <cell r="AI1070">
            <v>13.097999999999999</v>
          </cell>
          <cell r="AJ1070">
            <v>13.091333333333333</v>
          </cell>
        </row>
        <row r="1071">
          <cell r="J1071" t="str">
            <v>Ibagué</v>
          </cell>
          <cell r="K1071">
            <v>69.925666666666672</v>
          </cell>
          <cell r="L1071">
            <v>74.036333333333332</v>
          </cell>
          <cell r="M1071">
            <v>72.954999999999998</v>
          </cell>
          <cell r="N1071">
            <v>67.299000000000007</v>
          </cell>
          <cell r="O1071">
            <v>79.102999999999994</v>
          </cell>
          <cell r="AE1071" t="str">
            <v>Cartagena</v>
          </cell>
          <cell r="AF1071">
            <v>12.358333333333334</v>
          </cell>
          <cell r="AG1071">
            <v>10.592333333333334</v>
          </cell>
          <cell r="AH1071">
            <v>9.2476666666666674</v>
          </cell>
          <cell r="AI1071">
            <v>11.994666666666667</v>
          </cell>
          <cell r="AJ1071">
            <v>8.6686666666666667</v>
          </cell>
        </row>
        <row r="1072">
          <cell r="J1072" t="str">
            <v>Villavicencio</v>
          </cell>
          <cell r="K1072">
            <v>62.263333333333328</v>
          </cell>
          <cell r="L1072">
            <v>62.291666666666664</v>
          </cell>
          <cell r="M1072">
            <v>69.682999999999993</v>
          </cell>
          <cell r="N1072">
            <v>68.454333333333338</v>
          </cell>
          <cell r="O1072">
            <v>68.998666666666665</v>
          </cell>
          <cell r="AE1072" t="str">
            <v>Villavicencio</v>
          </cell>
          <cell r="AF1072">
            <v>5.5066666666666677</v>
          </cell>
          <cell r="AG1072">
            <v>6.5863333333333332</v>
          </cell>
          <cell r="AH1072">
            <v>5.5650000000000004</v>
          </cell>
          <cell r="AI1072">
            <v>8.2259999999999991</v>
          </cell>
          <cell r="AJ1072">
            <v>7.8260000000000005</v>
          </cell>
        </row>
        <row r="1073">
          <cell r="J1073" t="str">
            <v>Pasto</v>
          </cell>
          <cell r="K1073">
            <v>45.277999999999999</v>
          </cell>
          <cell r="L1073">
            <v>46.05266666666666</v>
          </cell>
          <cell r="M1073">
            <v>49.734999999999999</v>
          </cell>
          <cell r="N1073">
            <v>55.607333333333337</v>
          </cell>
          <cell r="O1073">
            <v>56.712333333333333</v>
          </cell>
          <cell r="AE1073" t="str">
            <v>Pasto</v>
          </cell>
          <cell r="AF1073">
            <v>6.1306666666666665</v>
          </cell>
          <cell r="AG1073">
            <v>5.9209999999999994</v>
          </cell>
          <cell r="AH1073">
            <v>8.8179999999999996</v>
          </cell>
          <cell r="AI1073">
            <v>8.7279999999999998</v>
          </cell>
          <cell r="AJ1073">
            <v>7.0533333333333337</v>
          </cell>
        </row>
        <row r="1074">
          <cell r="J1074" t="str">
            <v>Manizales</v>
          </cell>
          <cell r="K1074">
            <v>46.874000000000002</v>
          </cell>
          <cell r="L1074">
            <v>42.126333333333328</v>
          </cell>
          <cell r="M1074">
            <v>46.68633333333333</v>
          </cell>
          <cell r="N1074">
            <v>49.038333333333334</v>
          </cell>
          <cell r="O1074">
            <v>50.837999999999994</v>
          </cell>
          <cell r="AE1074" t="str">
            <v>Manizales</v>
          </cell>
          <cell r="AF1074">
            <v>5.5430000000000001</v>
          </cell>
          <cell r="AG1074">
            <v>6.2156666666666665</v>
          </cell>
          <cell r="AH1074">
            <v>7.7043333333333335</v>
          </cell>
          <cell r="AI1074">
            <v>8.4876666666666676</v>
          </cell>
          <cell r="AJ1074">
            <v>5.8093333333333321</v>
          </cell>
        </row>
        <row r="1075">
          <cell r="J1075" t="str">
            <v>Montería</v>
          </cell>
          <cell r="K1075">
            <v>41.623666666666665</v>
          </cell>
          <cell r="L1075">
            <v>41.085666666666668</v>
          </cell>
          <cell r="M1075">
            <v>40.866333333333337</v>
          </cell>
          <cell r="N1075">
            <v>49.283999999999999</v>
          </cell>
          <cell r="O1075">
            <v>49.786333333333324</v>
          </cell>
          <cell r="AE1075" t="str">
            <v>Montería</v>
          </cell>
          <cell r="AF1075">
            <v>4.7569999999999997</v>
          </cell>
          <cell r="AG1075">
            <v>6.0596666666666676</v>
          </cell>
          <cell r="AH1075">
            <v>7.4296666666666669</v>
          </cell>
          <cell r="AI1075">
            <v>6.5093333333333332</v>
          </cell>
          <cell r="AJ1075">
            <v>5.5056666666666665</v>
          </cell>
        </row>
        <row r="1094">
          <cell r="J1094" t="str">
            <v>Colombia</v>
          </cell>
          <cell r="K1094">
            <v>1450.098</v>
          </cell>
          <cell r="L1094">
            <v>1467.3770000000002</v>
          </cell>
          <cell r="M1094">
            <v>1529.7473333333335</v>
          </cell>
          <cell r="N1094">
            <v>1678.0870000000002</v>
          </cell>
          <cell r="O1094">
            <v>1634.1893333333335</v>
          </cell>
          <cell r="AE1094" t="str">
            <v>Colombia</v>
          </cell>
          <cell r="AF1094">
            <v>121.51700000000001</v>
          </cell>
          <cell r="AG1094">
            <v>126.41733333333332</v>
          </cell>
          <cell r="AH1094">
            <v>164.06899999999999</v>
          </cell>
          <cell r="AI1094">
            <v>145.17866666666666</v>
          </cell>
          <cell r="AJ1094">
            <v>142.32333333333335</v>
          </cell>
        </row>
        <row r="1095">
          <cell r="J1095" t="str">
            <v>Bogotá</v>
          </cell>
          <cell r="K1095">
            <v>343.91033333333331</v>
          </cell>
          <cell r="L1095">
            <v>291.95233333333334</v>
          </cell>
          <cell r="M1095">
            <v>319.31533333333334</v>
          </cell>
          <cell r="N1095">
            <v>369.11333333333329</v>
          </cell>
          <cell r="O1095">
            <v>378.75900000000001</v>
          </cell>
          <cell r="AE1095" t="str">
            <v>Bogotá</v>
          </cell>
          <cell r="AF1095">
            <v>24.213999999999999</v>
          </cell>
          <cell r="AG1095">
            <v>28.799333333333333</v>
          </cell>
          <cell r="AH1095">
            <v>29.699000000000002</v>
          </cell>
          <cell r="AI1095">
            <v>29.995000000000001</v>
          </cell>
          <cell r="AJ1095">
            <v>32.077000000000005</v>
          </cell>
        </row>
        <row r="1096">
          <cell r="J1096" t="str">
            <v>Medellín</v>
          </cell>
          <cell r="K1096">
            <v>118.08766666666668</v>
          </cell>
          <cell r="L1096">
            <v>109.45699999999999</v>
          </cell>
          <cell r="M1096">
            <v>121.69</v>
          </cell>
          <cell r="N1096">
            <v>142.92333333333332</v>
          </cell>
          <cell r="O1096">
            <v>134.00066666666666</v>
          </cell>
          <cell r="AE1096" t="str">
            <v>Cali</v>
          </cell>
          <cell r="AF1096">
            <v>8.0153333333333325</v>
          </cell>
          <cell r="AG1096">
            <v>7.7363333333333335</v>
          </cell>
          <cell r="AH1096">
            <v>9.652000000000001</v>
          </cell>
          <cell r="AI1096">
            <v>12.099333333333334</v>
          </cell>
          <cell r="AJ1096">
            <v>12.245333333333333</v>
          </cell>
        </row>
        <row r="1097">
          <cell r="J1097" t="str">
            <v>Cali</v>
          </cell>
          <cell r="K1097">
            <v>88.23233333333333</v>
          </cell>
          <cell r="L1097">
            <v>94.301000000000002</v>
          </cell>
          <cell r="M1097">
            <v>91.306333333333328</v>
          </cell>
          <cell r="N1097">
            <v>88.237666666666669</v>
          </cell>
          <cell r="O1097">
            <v>89.49366666666667</v>
          </cell>
          <cell r="AE1097" t="str">
            <v>Medellín</v>
          </cell>
          <cell r="AF1097">
            <v>11.102333333333334</v>
          </cell>
          <cell r="AG1097">
            <v>13.439333333333332</v>
          </cell>
          <cell r="AH1097">
            <v>21.159333333333333</v>
          </cell>
          <cell r="AI1097">
            <v>12.59</v>
          </cell>
          <cell r="AJ1097">
            <v>11.733666666666666</v>
          </cell>
        </row>
        <row r="1098">
          <cell r="J1098" t="str">
            <v>Barranquilla</v>
          </cell>
          <cell r="K1098">
            <v>79.834666666666678</v>
          </cell>
          <cell r="L1098">
            <v>77.081000000000003</v>
          </cell>
          <cell r="M1098">
            <v>81.265666666666661</v>
          </cell>
          <cell r="N1098">
            <v>90.805333333333337</v>
          </cell>
          <cell r="O1098">
            <v>81.710999999999999</v>
          </cell>
          <cell r="AE1098" t="str">
            <v>Barranquilla</v>
          </cell>
          <cell r="AF1098">
            <v>6.2286666666666664</v>
          </cell>
          <cell r="AG1098">
            <v>5.8220000000000001</v>
          </cell>
          <cell r="AH1098">
            <v>6.6446666666666667</v>
          </cell>
          <cell r="AI1098">
            <v>7.9879999999999995</v>
          </cell>
          <cell r="AJ1098">
            <v>7.3946666666666658</v>
          </cell>
        </row>
        <row r="1099">
          <cell r="J1099" t="str">
            <v>Cartagena</v>
          </cell>
          <cell r="K1099">
            <v>41.795666666666669</v>
          </cell>
          <cell r="L1099">
            <v>48.65</v>
          </cell>
          <cell r="M1099">
            <v>45.997666666666667</v>
          </cell>
          <cell r="N1099">
            <v>54.722333333333331</v>
          </cell>
          <cell r="O1099">
            <v>55.720333333333336</v>
          </cell>
          <cell r="AE1099" t="str">
            <v>Ibagué</v>
          </cell>
          <cell r="AF1099">
            <v>2.2129999999999996</v>
          </cell>
          <cell r="AG1099">
            <v>3.1353333333333331</v>
          </cell>
          <cell r="AH1099">
            <v>3.1140000000000003</v>
          </cell>
          <cell r="AI1099">
            <v>4.16</v>
          </cell>
          <cell r="AJ1099">
            <v>4.0326666666666666</v>
          </cell>
        </row>
        <row r="1100">
          <cell r="J1100" t="str">
            <v>Bucaramanga</v>
          </cell>
          <cell r="K1100">
            <v>40.558333333333337</v>
          </cell>
          <cell r="L1100">
            <v>42.009333333333331</v>
          </cell>
          <cell r="M1100">
            <v>52.182333333333332</v>
          </cell>
          <cell r="N1100">
            <v>54.743333333333339</v>
          </cell>
          <cell r="O1100">
            <v>49.35766666666666</v>
          </cell>
          <cell r="AE1100" t="str">
            <v>Bucaramanga</v>
          </cell>
          <cell r="AF1100">
            <v>2.5840000000000001</v>
          </cell>
          <cell r="AG1100">
            <v>3.5856666666666666</v>
          </cell>
          <cell r="AH1100">
            <v>1.9356666666666669</v>
          </cell>
          <cell r="AI1100">
            <v>5.1903333333333341</v>
          </cell>
          <cell r="AJ1100">
            <v>3.7246666666666663</v>
          </cell>
        </row>
        <row r="1101">
          <cell r="J1101" t="str">
            <v>Cúcuta</v>
          </cell>
          <cell r="K1101">
            <v>30.702333333333332</v>
          </cell>
          <cell r="L1101">
            <v>34.731000000000002</v>
          </cell>
          <cell r="M1101">
            <v>36.800666666666672</v>
          </cell>
          <cell r="N1101">
            <v>33.747</v>
          </cell>
          <cell r="O1101">
            <v>34.398333333333333</v>
          </cell>
          <cell r="AE1101" t="str">
            <v>Pasto</v>
          </cell>
          <cell r="AF1101">
            <v>1.8</v>
          </cell>
          <cell r="AG1101">
            <v>2.3486666666666665</v>
          </cell>
          <cell r="AH1101">
            <v>2.6549999999999998</v>
          </cell>
          <cell r="AI1101">
            <v>1.899</v>
          </cell>
          <cell r="AJ1101">
            <v>3.3826666666666667</v>
          </cell>
        </row>
        <row r="1102">
          <cell r="J1102" t="str">
            <v>Pereira</v>
          </cell>
          <cell r="K1102">
            <v>19.663</v>
          </cell>
          <cell r="L1102">
            <v>22.355333333333334</v>
          </cell>
          <cell r="M1102">
            <v>19.609666666666669</v>
          </cell>
          <cell r="N1102">
            <v>20.814333333333334</v>
          </cell>
          <cell r="O1102">
            <v>23.179333333333332</v>
          </cell>
          <cell r="AE1102" t="str">
            <v>Cúcuta</v>
          </cell>
          <cell r="AF1102">
            <v>1.5123333333333333</v>
          </cell>
          <cell r="AG1102">
            <v>1.599</v>
          </cell>
          <cell r="AH1102">
            <v>2.3933333333333331</v>
          </cell>
          <cell r="AI1102">
            <v>3.1433333333333331</v>
          </cell>
          <cell r="AJ1102">
            <v>3.2526666666666664</v>
          </cell>
        </row>
        <row r="1103">
          <cell r="J1103" t="str">
            <v>Ibagué</v>
          </cell>
          <cell r="K1103">
            <v>23.219333333333335</v>
          </cell>
          <cell r="L1103">
            <v>21.37166666666667</v>
          </cell>
          <cell r="M1103">
            <v>23.708666666666669</v>
          </cell>
          <cell r="N1103">
            <v>21.074000000000002</v>
          </cell>
          <cell r="O1103">
            <v>22.745999999999999</v>
          </cell>
          <cell r="AE1103" t="str">
            <v>Manizales</v>
          </cell>
          <cell r="AF1103">
            <v>1.151</v>
          </cell>
          <cell r="AG1103">
            <v>1.4876666666666667</v>
          </cell>
          <cell r="AH1103">
            <v>2.4346666666666668</v>
          </cell>
          <cell r="AI1103">
            <v>3.1749999999999998</v>
          </cell>
          <cell r="AJ1103">
            <v>2.9226666666666667</v>
          </cell>
        </row>
        <row r="1104">
          <cell r="J1104" t="str">
            <v>Villavicencio</v>
          </cell>
          <cell r="K1104">
            <v>19.789666666666665</v>
          </cell>
          <cell r="L1104">
            <v>19.215333333333334</v>
          </cell>
          <cell r="M1104">
            <v>20.308333333333334</v>
          </cell>
          <cell r="N1104">
            <v>18.183</v>
          </cell>
          <cell r="O1104">
            <v>22.078333333333333</v>
          </cell>
          <cell r="AE1104" t="str">
            <v>Pereira</v>
          </cell>
          <cell r="AF1104">
            <v>1.6953333333333334</v>
          </cell>
          <cell r="AG1104">
            <v>2.3953333333333333</v>
          </cell>
          <cell r="AH1104">
            <v>3.6046666666666667</v>
          </cell>
          <cell r="AI1104">
            <v>3.0466666666666669</v>
          </cell>
          <cell r="AJ1104">
            <v>2.8823333333333334</v>
          </cell>
        </row>
        <row r="1105">
          <cell r="J1105" t="str">
            <v>Pasto</v>
          </cell>
          <cell r="K1105">
            <v>15.827999999999998</v>
          </cell>
          <cell r="L1105">
            <v>15.121666666666668</v>
          </cell>
          <cell r="M1105">
            <v>17.145</v>
          </cell>
          <cell r="N1105">
            <v>19.303999999999998</v>
          </cell>
          <cell r="O1105">
            <v>19.927</v>
          </cell>
          <cell r="AE1105" t="str">
            <v>Villavicencio</v>
          </cell>
          <cell r="AF1105">
            <v>1.5173333333333334</v>
          </cell>
          <cell r="AG1105">
            <v>2.4376666666666664</v>
          </cell>
          <cell r="AH1105">
            <v>1.4950000000000001</v>
          </cell>
          <cell r="AI1105">
            <v>2.1823333333333332</v>
          </cell>
          <cell r="AJ1105">
            <v>2.2666666666666671</v>
          </cell>
        </row>
        <row r="1106">
          <cell r="J1106" t="str">
            <v>Montería</v>
          </cell>
          <cell r="K1106">
            <v>16.440000000000001</v>
          </cell>
          <cell r="L1106">
            <v>18.341666666666665</v>
          </cell>
          <cell r="M1106">
            <v>18.026</v>
          </cell>
          <cell r="N1106">
            <v>15.439666666666668</v>
          </cell>
          <cell r="O1106">
            <v>15.716333333333333</v>
          </cell>
          <cell r="AE1106" t="str">
            <v>Cartagena</v>
          </cell>
          <cell r="AF1106">
            <v>2.4393333333333334</v>
          </cell>
          <cell r="AG1106">
            <v>2.52</v>
          </cell>
          <cell r="AH1106">
            <v>3.569666666666667</v>
          </cell>
          <cell r="AI1106">
            <v>4.6676666666666664</v>
          </cell>
          <cell r="AJ1106">
            <v>1.7226666666666668</v>
          </cell>
        </row>
        <row r="1107">
          <cell r="J1107" t="str">
            <v>Manizales</v>
          </cell>
          <cell r="K1107">
            <v>13.237</v>
          </cell>
          <cell r="L1107">
            <v>12.674333333333331</v>
          </cell>
          <cell r="M1107">
            <v>15.351333333333335</v>
          </cell>
          <cell r="N1107">
            <v>13.923999999999999</v>
          </cell>
          <cell r="O1107">
            <v>14.91</v>
          </cell>
          <cell r="AE1107" t="str">
            <v>Montería</v>
          </cell>
          <cell r="AF1107">
            <v>1.6420000000000001</v>
          </cell>
          <cell r="AG1107">
            <v>1.593</v>
          </cell>
          <cell r="AH1107">
            <v>1.4526666666666666</v>
          </cell>
          <cell r="AI1107">
            <v>1.3446666666666667</v>
          </cell>
          <cell r="AJ1107">
            <v>0.84366666666666668</v>
          </cell>
        </row>
        <row r="1126">
          <cell r="J1126" t="str">
            <v>Colombia</v>
          </cell>
          <cell r="K1126">
            <v>222.18899999999999</v>
          </cell>
          <cell r="L1126">
            <v>219.62566666666666</v>
          </cell>
          <cell r="M1126">
            <v>233.82666666666668</v>
          </cell>
          <cell r="N1126">
            <v>254.78066666666666</v>
          </cell>
          <cell r="O1126">
            <v>232.80100000000002</v>
          </cell>
          <cell r="AE1126" t="str">
            <v>Colombia</v>
          </cell>
          <cell r="AF1126">
            <v>22.807666666666666</v>
          </cell>
          <cell r="AG1126">
            <v>26.08</v>
          </cell>
          <cell r="AH1126">
            <v>27.310333333333332</v>
          </cell>
          <cell r="AI1126">
            <v>24.522333333333336</v>
          </cell>
          <cell r="AJ1126">
            <v>22.955333333333332</v>
          </cell>
        </row>
        <row r="1127">
          <cell r="J1127" t="str">
            <v>Bogotá</v>
          </cell>
          <cell r="K1127">
            <v>83.661333333333332</v>
          </cell>
          <cell r="L1127">
            <v>86.700666666666677</v>
          </cell>
          <cell r="M1127">
            <v>95.777000000000001</v>
          </cell>
          <cell r="N1127">
            <v>110.43233333333335</v>
          </cell>
          <cell r="O1127">
            <v>98.313333333333333</v>
          </cell>
          <cell r="AE1127" t="str">
            <v>Bogotá</v>
          </cell>
          <cell r="AF1127">
            <v>12.518666666666666</v>
          </cell>
          <cell r="AG1127">
            <v>13.679333333333332</v>
          </cell>
          <cell r="AH1127">
            <v>9.0466666666666669</v>
          </cell>
          <cell r="AI1127">
            <v>5.2313333333333327</v>
          </cell>
          <cell r="AJ1127">
            <v>7.9883333333333333</v>
          </cell>
        </row>
        <row r="1128">
          <cell r="J1128" t="str">
            <v>Medellín</v>
          </cell>
          <cell r="K1128">
            <v>31.097999999999999</v>
          </cell>
          <cell r="L1128">
            <v>33.004333333333335</v>
          </cell>
          <cell r="M1128">
            <v>27.258999999999997</v>
          </cell>
          <cell r="N1128">
            <v>29.96</v>
          </cell>
          <cell r="O1128">
            <v>33.680666666666667</v>
          </cell>
          <cell r="AE1128" t="str">
            <v>Cali</v>
          </cell>
          <cell r="AF1128">
            <v>0.52666666666666673</v>
          </cell>
          <cell r="AG1128">
            <v>1.3320000000000001</v>
          </cell>
          <cell r="AH1128">
            <v>0.89766666666666672</v>
          </cell>
          <cell r="AI1128">
            <v>1.113</v>
          </cell>
          <cell r="AJ1128">
            <v>2.0820000000000003</v>
          </cell>
        </row>
        <row r="1129">
          <cell r="J1129" t="str">
            <v>Cali</v>
          </cell>
          <cell r="K1129">
            <v>19.261333333333333</v>
          </cell>
          <cell r="L1129">
            <v>18.364666666666668</v>
          </cell>
          <cell r="M1129">
            <v>18.546333333333333</v>
          </cell>
          <cell r="N1129">
            <v>15.681000000000003</v>
          </cell>
          <cell r="O1129">
            <v>20.167333333333335</v>
          </cell>
          <cell r="AE1129" t="str">
            <v>Medellín</v>
          </cell>
          <cell r="AF1129">
            <v>0.70833333333333337</v>
          </cell>
          <cell r="AG1129">
            <v>2.1953333333333331</v>
          </cell>
          <cell r="AH1129">
            <v>3.4156666666666666</v>
          </cell>
          <cell r="AI1129">
            <v>4.5253333333333332</v>
          </cell>
          <cell r="AJ1129">
            <v>1.8676666666666666</v>
          </cell>
        </row>
        <row r="1130">
          <cell r="J1130" t="str">
            <v>Barranquilla</v>
          </cell>
          <cell r="K1130">
            <v>10.531333333333334</v>
          </cell>
          <cell r="L1130">
            <v>13.351999999999999</v>
          </cell>
          <cell r="M1130">
            <v>9.9383333333333326</v>
          </cell>
          <cell r="N1130">
            <v>11.263333333333334</v>
          </cell>
          <cell r="O1130">
            <v>14.889000000000001</v>
          </cell>
          <cell r="AE1130" t="str">
            <v>Barranquilla</v>
          </cell>
          <cell r="AF1130">
            <v>0.9956666666666667</v>
          </cell>
          <cell r="AG1130">
            <v>0.72699999999999998</v>
          </cell>
          <cell r="AH1130">
            <v>1.3323333333333334</v>
          </cell>
          <cell r="AI1130">
            <v>0.95499999999999996</v>
          </cell>
          <cell r="AJ1130">
            <v>1.3913333333333335</v>
          </cell>
        </row>
        <row r="1131">
          <cell r="J1131" t="str">
            <v>Bucaramanga</v>
          </cell>
          <cell r="K1131">
            <v>5.9740000000000002</v>
          </cell>
          <cell r="L1131">
            <v>7.431</v>
          </cell>
          <cell r="M1131">
            <v>10.023333333333333</v>
          </cell>
          <cell r="N1131">
            <v>7.3433333333333337</v>
          </cell>
          <cell r="O1131">
            <v>7.35</v>
          </cell>
          <cell r="AE1131" t="str">
            <v>Cúcuta</v>
          </cell>
          <cell r="AF1131">
            <v>0.47333333333333333</v>
          </cell>
          <cell r="AG1131">
            <v>0.18133333333333335</v>
          </cell>
          <cell r="AH1131">
            <v>0.53</v>
          </cell>
          <cell r="AI1131">
            <v>0.49833333333333335</v>
          </cell>
          <cell r="AJ1131">
            <v>0.8613333333333334</v>
          </cell>
        </row>
        <row r="1132">
          <cell r="J1132" t="str">
            <v>Pereira</v>
          </cell>
          <cell r="K1132">
            <v>3.8596666666666661</v>
          </cell>
          <cell r="L1132">
            <v>3.7473333333333336</v>
          </cell>
          <cell r="M1132">
            <v>3.3143333333333338</v>
          </cell>
          <cell r="N1132">
            <v>3.3639999999999994</v>
          </cell>
          <cell r="O1132">
            <v>4.2233333333333336</v>
          </cell>
          <cell r="AE1132" t="str">
            <v>Pereira</v>
          </cell>
          <cell r="AF1132">
            <v>0.70633333333333337</v>
          </cell>
          <cell r="AG1132">
            <v>0.30666666666666664</v>
          </cell>
          <cell r="AH1132">
            <v>0.69600000000000006</v>
          </cell>
          <cell r="AI1132">
            <v>0.35833333333333339</v>
          </cell>
          <cell r="AJ1132">
            <v>0.47233333333333327</v>
          </cell>
        </row>
        <row r="1133">
          <cell r="J1133" t="str">
            <v>Cúcuta</v>
          </cell>
          <cell r="K1133">
            <v>3.7013333333333329</v>
          </cell>
          <cell r="L1133">
            <v>3.7040000000000002</v>
          </cell>
          <cell r="M1133">
            <v>4.8730000000000002</v>
          </cell>
          <cell r="N1133">
            <v>3.8163333333333331</v>
          </cell>
          <cell r="O1133">
            <v>3.7776666666666667</v>
          </cell>
          <cell r="AE1133" t="str">
            <v>Ibagué</v>
          </cell>
          <cell r="AF1133">
            <v>0.16933333333333334</v>
          </cell>
          <cell r="AG1133">
            <v>0.49833333333333335</v>
          </cell>
          <cell r="AH1133">
            <v>1.1726666666666665</v>
          </cell>
          <cell r="AI1133">
            <v>0.65600000000000003</v>
          </cell>
          <cell r="AJ1133">
            <v>0.46066666666666672</v>
          </cell>
        </row>
        <row r="1134">
          <cell r="J1134" t="str">
            <v>Cartagena</v>
          </cell>
          <cell r="K1134">
            <v>5.1906666666666661</v>
          </cell>
          <cell r="L1134">
            <v>3.8423333333333338</v>
          </cell>
          <cell r="M1134">
            <v>4.5840000000000005</v>
          </cell>
          <cell r="N1134">
            <v>4.487333333333333</v>
          </cell>
          <cell r="O1134">
            <v>3.5196666666666672</v>
          </cell>
          <cell r="AE1134" t="str">
            <v>Villavicencio</v>
          </cell>
          <cell r="AF1134">
            <v>0.3066666666666667</v>
          </cell>
          <cell r="AG1134">
            <v>0.13799999999999998</v>
          </cell>
          <cell r="AH1134">
            <v>0.46666666666666662</v>
          </cell>
          <cell r="AI1134">
            <v>0.11666666666666665</v>
          </cell>
          <cell r="AJ1134">
            <v>0.3</v>
          </cell>
        </row>
        <row r="1135">
          <cell r="J1135" t="str">
            <v>Manizales</v>
          </cell>
          <cell r="K1135">
            <v>1.6923333333333332</v>
          </cell>
          <cell r="L1135">
            <v>2.5163333333333333</v>
          </cell>
          <cell r="M1135">
            <v>2.0696666666666665</v>
          </cell>
          <cell r="N1135">
            <v>2.5043333333333333</v>
          </cell>
          <cell r="O1135">
            <v>3.3553333333333337</v>
          </cell>
          <cell r="AE1135" t="str">
            <v>Manizales</v>
          </cell>
          <cell r="AF1135">
            <v>0</v>
          </cell>
          <cell r="AG1135">
            <v>0.3076666666666667</v>
          </cell>
          <cell r="AH1135">
            <v>0.35366666666666663</v>
          </cell>
          <cell r="AI1135">
            <v>0.10199999999999999</v>
          </cell>
          <cell r="AJ1135">
            <v>0.28499999999999998</v>
          </cell>
        </row>
        <row r="1136">
          <cell r="J1136" t="str">
            <v>Villavicencio</v>
          </cell>
          <cell r="K1136">
            <v>2.2066666666666666</v>
          </cell>
          <cell r="L1136">
            <v>2.3210000000000002</v>
          </cell>
          <cell r="M1136">
            <v>1.514</v>
          </cell>
          <cell r="N1136">
            <v>2.3069999999999999</v>
          </cell>
          <cell r="O1136">
            <v>2.2856666666666663</v>
          </cell>
          <cell r="AE1136" t="str">
            <v>Pasto</v>
          </cell>
          <cell r="AF1136">
            <v>0.27666666666666667</v>
          </cell>
          <cell r="AG1136">
            <v>0.47799999999999998</v>
          </cell>
          <cell r="AH1136">
            <v>0.28933333333333339</v>
          </cell>
          <cell r="AI1136">
            <v>0.22800000000000001</v>
          </cell>
          <cell r="AJ1136">
            <v>0.22799999999999998</v>
          </cell>
        </row>
        <row r="1137">
          <cell r="J1137" t="str">
            <v>Montería</v>
          </cell>
          <cell r="K1137">
            <v>1.8426666666666669</v>
          </cell>
          <cell r="L1137">
            <v>2.1219999999999999</v>
          </cell>
          <cell r="M1137">
            <v>0.88633333333333342</v>
          </cell>
          <cell r="N1137">
            <v>2.3516666666666666</v>
          </cell>
          <cell r="O1137">
            <v>2.1389999999999998</v>
          </cell>
          <cell r="AE1137" t="str">
            <v>Bucaramanga</v>
          </cell>
          <cell r="AF1137">
            <v>0.63</v>
          </cell>
          <cell r="AG1137">
            <v>0.23966666666666667</v>
          </cell>
          <cell r="AH1137">
            <v>0.99400000000000011</v>
          </cell>
          <cell r="AI1137">
            <v>0.35766666666666663</v>
          </cell>
          <cell r="AJ1137">
            <v>0.13766666666666666</v>
          </cell>
        </row>
        <row r="1138">
          <cell r="J1138" t="str">
            <v>Ibagué</v>
          </cell>
          <cell r="K1138">
            <v>2.9393333333333338</v>
          </cell>
          <cell r="L1138">
            <v>2.6709999999999998</v>
          </cell>
          <cell r="M1138">
            <v>3.2136666666666671</v>
          </cell>
          <cell r="N1138">
            <v>2.7726666666666664</v>
          </cell>
          <cell r="O1138">
            <v>2.0993333333333335</v>
          </cell>
          <cell r="AE1138" t="str">
            <v>Montería</v>
          </cell>
          <cell r="AF1138">
            <v>0.13500000000000001</v>
          </cell>
          <cell r="AG1138">
            <v>0.45599999999999996</v>
          </cell>
          <cell r="AH1138">
            <v>0.33666666666666667</v>
          </cell>
          <cell r="AI1138">
            <v>0.27566666666666667</v>
          </cell>
          <cell r="AJ1138">
            <v>0.12333333333333334</v>
          </cell>
        </row>
        <row r="1139">
          <cell r="J1139" t="str">
            <v>Pasto</v>
          </cell>
          <cell r="K1139">
            <v>1.5233333333333334</v>
          </cell>
          <cell r="L1139">
            <v>2.6826666666666665</v>
          </cell>
          <cell r="M1139">
            <v>1.7250000000000001</v>
          </cell>
          <cell r="N1139">
            <v>2.1943333333333332</v>
          </cell>
          <cell r="O1139">
            <v>1.7743333333333335</v>
          </cell>
          <cell r="AE1139" t="str">
            <v>Cartagena</v>
          </cell>
          <cell r="AF1139">
            <v>0.12566666666666668</v>
          </cell>
          <cell r="AG1139">
            <v>0.48033333333333333</v>
          </cell>
          <cell r="AH1139">
            <v>1.1233333333333333</v>
          </cell>
          <cell r="AI1139">
            <v>0.66866666666666674</v>
          </cell>
          <cell r="AJ1139">
            <v>0.10633333333333334</v>
          </cell>
        </row>
        <row r="1158">
          <cell r="J1158" t="str">
            <v>Colombia</v>
          </cell>
          <cell r="K1158">
            <v>995.72200000000009</v>
          </cell>
          <cell r="L1158">
            <v>1146.82</v>
          </cell>
          <cell r="M1158">
            <v>1168.8706666666667</v>
          </cell>
          <cell r="N1158">
            <v>1197.7719999999999</v>
          </cell>
          <cell r="O1158">
            <v>1311.4663333333335</v>
          </cell>
          <cell r="AE1158" t="str">
            <v>Colombia</v>
          </cell>
          <cell r="AF1158">
            <v>104.50033333333333</v>
          </cell>
          <cell r="AG1158">
            <v>126.70566666666666</v>
          </cell>
          <cell r="AH1158">
            <v>135.95366666666666</v>
          </cell>
          <cell r="AI1158">
            <v>139.96933333333334</v>
          </cell>
          <cell r="AJ1158">
            <v>126.10200000000002</v>
          </cell>
        </row>
        <row r="1159">
          <cell r="J1159" t="str">
            <v>Bogotá</v>
          </cell>
          <cell r="K1159">
            <v>364.73533333333336</v>
          </cell>
          <cell r="L1159">
            <v>432.44499999999999</v>
          </cell>
          <cell r="M1159">
            <v>454.77700000000004</v>
          </cell>
          <cell r="N1159">
            <v>462.44266666666664</v>
          </cell>
          <cell r="O1159">
            <v>501.8313333333333</v>
          </cell>
          <cell r="AE1159" t="str">
            <v>Bogotá</v>
          </cell>
          <cell r="AF1159">
            <v>36.996999999999993</v>
          </cell>
          <cell r="AG1159">
            <v>46.93266666666667</v>
          </cell>
          <cell r="AH1159">
            <v>44.739000000000004</v>
          </cell>
          <cell r="AI1159">
            <v>49.603333333333332</v>
          </cell>
          <cell r="AJ1159">
            <v>38.526000000000003</v>
          </cell>
        </row>
        <row r="1160">
          <cell r="J1160" t="str">
            <v>Medellín</v>
          </cell>
          <cell r="K1160">
            <v>126.37133333333334</v>
          </cell>
          <cell r="L1160">
            <v>130.62066666666666</v>
          </cell>
          <cell r="M1160">
            <v>151.55000000000001</v>
          </cell>
          <cell r="N1160">
            <v>142.21133333333333</v>
          </cell>
          <cell r="O1160">
            <v>149.50633333333334</v>
          </cell>
          <cell r="AE1160" t="str">
            <v>Cali</v>
          </cell>
          <cell r="AF1160">
            <v>7.8823333333333325</v>
          </cell>
          <cell r="AG1160">
            <v>12.878</v>
          </cell>
          <cell r="AH1160">
            <v>9.3066666666666666</v>
          </cell>
          <cell r="AI1160">
            <v>9.0856666666666666</v>
          </cell>
          <cell r="AJ1160">
            <v>14.591333333333333</v>
          </cell>
        </row>
        <row r="1161">
          <cell r="J1161" t="str">
            <v>Cali</v>
          </cell>
          <cell r="K1161">
            <v>98.455333333333328</v>
          </cell>
          <cell r="L1161">
            <v>102.908</v>
          </cell>
          <cell r="M1161">
            <v>94.105000000000004</v>
          </cell>
          <cell r="N1161">
            <v>87.802000000000007</v>
          </cell>
          <cell r="O1161">
            <v>110.539</v>
          </cell>
          <cell r="AE1161" t="str">
            <v>Medellín</v>
          </cell>
          <cell r="AF1161">
            <v>8.3743333333333325</v>
          </cell>
          <cell r="AG1161">
            <v>10.731999999999999</v>
          </cell>
          <cell r="AH1161">
            <v>20.567999999999998</v>
          </cell>
          <cell r="AI1161">
            <v>16.239666666666668</v>
          </cell>
          <cell r="AJ1161">
            <v>13.487333333333334</v>
          </cell>
        </row>
        <row r="1162">
          <cell r="J1162" t="str">
            <v>Barranquilla</v>
          </cell>
          <cell r="K1162">
            <v>41.07233333333334</v>
          </cell>
          <cell r="L1162">
            <v>49.906333333333329</v>
          </cell>
          <cell r="M1162">
            <v>51.43866666666667</v>
          </cell>
          <cell r="N1162">
            <v>48.293666666666667</v>
          </cell>
          <cell r="O1162">
            <v>54.217000000000006</v>
          </cell>
          <cell r="AE1162" t="str">
            <v>Ibagué</v>
          </cell>
          <cell r="AF1162">
            <v>1.5396666666666665</v>
          </cell>
          <cell r="AG1162">
            <v>3.0660000000000003</v>
          </cell>
          <cell r="AH1162">
            <v>2.4386666666666668</v>
          </cell>
          <cell r="AI1162">
            <v>3.496</v>
          </cell>
          <cell r="AJ1162">
            <v>3.5939999999999999</v>
          </cell>
        </row>
        <row r="1163">
          <cell r="J1163" t="str">
            <v>Bucaramanga</v>
          </cell>
          <cell r="K1163">
            <v>33.338999999999999</v>
          </cell>
          <cell r="L1163">
            <v>41.199333333333335</v>
          </cell>
          <cell r="M1163">
            <v>38.260666666666665</v>
          </cell>
          <cell r="N1163">
            <v>40.964666666666666</v>
          </cell>
          <cell r="O1163">
            <v>41.482666666666667</v>
          </cell>
          <cell r="AE1163" t="str">
            <v>Bucaramanga</v>
          </cell>
          <cell r="AF1163">
            <v>3.0636666666666668</v>
          </cell>
          <cell r="AG1163">
            <v>3.0719999999999996</v>
          </cell>
          <cell r="AH1163">
            <v>3.1826666666666665</v>
          </cell>
          <cell r="AI1163">
            <v>3.3166666666666664</v>
          </cell>
          <cell r="AJ1163">
            <v>3.2560000000000002</v>
          </cell>
        </row>
        <row r="1164">
          <cell r="J1164" t="str">
            <v>Pereira</v>
          </cell>
          <cell r="K1164">
            <v>17.668000000000003</v>
          </cell>
          <cell r="L1164">
            <v>18.196999999999999</v>
          </cell>
          <cell r="M1164">
            <v>21.53</v>
          </cell>
          <cell r="N1164">
            <v>23.969666666666669</v>
          </cell>
          <cell r="O1164">
            <v>23.618333333333329</v>
          </cell>
          <cell r="AE1164" t="str">
            <v>Barranquilla</v>
          </cell>
          <cell r="AF1164">
            <v>4.8329999999999993</v>
          </cell>
          <cell r="AG1164">
            <v>3.1316666666666664</v>
          </cell>
          <cell r="AH1164">
            <v>4.0236666666666663</v>
          </cell>
          <cell r="AI1164">
            <v>2.5660000000000003</v>
          </cell>
          <cell r="AJ1164">
            <v>3.2503333333333337</v>
          </cell>
        </row>
        <row r="1165">
          <cell r="J1165" t="str">
            <v>Cartagena</v>
          </cell>
          <cell r="K1165">
            <v>22.747666666666664</v>
          </cell>
          <cell r="L1165">
            <v>19.791666666666668</v>
          </cell>
          <cell r="M1165">
            <v>20.993333333333336</v>
          </cell>
          <cell r="N1165">
            <v>29.266000000000002</v>
          </cell>
          <cell r="O1165">
            <v>23.47</v>
          </cell>
          <cell r="AE1165" t="str">
            <v>Pereira</v>
          </cell>
          <cell r="AF1165">
            <v>1.9020000000000001</v>
          </cell>
          <cell r="AG1165">
            <v>2.4633333333333329</v>
          </cell>
          <cell r="AH1165">
            <v>3.6156666666666664</v>
          </cell>
          <cell r="AI1165">
            <v>4.2376666666666667</v>
          </cell>
          <cell r="AJ1165">
            <v>2.3919999999999999</v>
          </cell>
        </row>
        <row r="1166">
          <cell r="J1166" t="str">
            <v>Ibagué</v>
          </cell>
          <cell r="K1166">
            <v>12.731666666666667</v>
          </cell>
          <cell r="L1166">
            <v>13.725999999999999</v>
          </cell>
          <cell r="M1166">
            <v>14.511666666666665</v>
          </cell>
          <cell r="N1166">
            <v>17.035</v>
          </cell>
          <cell r="O1166">
            <v>21.043666666666667</v>
          </cell>
          <cell r="AE1166" t="str">
            <v>Villavicencio</v>
          </cell>
          <cell r="AF1166">
            <v>1.2516666666666667</v>
          </cell>
          <cell r="AG1166">
            <v>1.4223333333333332</v>
          </cell>
          <cell r="AH1166">
            <v>1.1183333333333334</v>
          </cell>
          <cell r="AI1166">
            <v>1.212</v>
          </cell>
          <cell r="AJ1166">
            <v>1.6936666666666664</v>
          </cell>
        </row>
        <row r="1167">
          <cell r="J1167" t="str">
            <v>Manizales</v>
          </cell>
          <cell r="K1167">
            <v>12.588999999999999</v>
          </cell>
          <cell r="L1167">
            <v>11.958333333333334</v>
          </cell>
          <cell r="M1167">
            <v>13.509666666666666</v>
          </cell>
          <cell r="N1167">
            <v>14.035333333333332</v>
          </cell>
          <cell r="O1167">
            <v>17.828333333333333</v>
          </cell>
          <cell r="AE1167" t="str">
            <v>Pasto</v>
          </cell>
          <cell r="AF1167">
            <v>1.0349999999999999</v>
          </cell>
          <cell r="AG1167">
            <v>1.48</v>
          </cell>
          <cell r="AH1167">
            <v>1.9009999999999998</v>
          </cell>
          <cell r="AI1167">
            <v>1.63</v>
          </cell>
          <cell r="AJ1167">
            <v>1.6829999999999998</v>
          </cell>
        </row>
        <row r="1168">
          <cell r="J1168" t="str">
            <v>Cúcuta</v>
          </cell>
          <cell r="K1168">
            <v>13.037000000000001</v>
          </cell>
          <cell r="L1168">
            <v>14.446000000000003</v>
          </cell>
          <cell r="M1168">
            <v>16.729666666666667</v>
          </cell>
          <cell r="N1168">
            <v>18.059666666666669</v>
          </cell>
          <cell r="O1168">
            <v>17.681000000000001</v>
          </cell>
          <cell r="AE1168" t="str">
            <v>Cúcuta</v>
          </cell>
          <cell r="AF1168">
            <v>0.84199999999999997</v>
          </cell>
          <cell r="AG1168">
            <v>0.69300000000000006</v>
          </cell>
          <cell r="AH1168">
            <v>2.1749999999999998</v>
          </cell>
          <cell r="AI1168">
            <v>1.7653333333333334</v>
          </cell>
          <cell r="AJ1168">
            <v>1.5426666666666666</v>
          </cell>
        </row>
        <row r="1169">
          <cell r="J1169" t="str">
            <v>Villavicencio</v>
          </cell>
          <cell r="K1169">
            <v>10.372333333333335</v>
          </cell>
          <cell r="L1169">
            <v>12.328666666666669</v>
          </cell>
          <cell r="M1169">
            <v>11.607999999999999</v>
          </cell>
          <cell r="N1169">
            <v>13.472333333333333</v>
          </cell>
          <cell r="O1169">
            <v>14.064666666666668</v>
          </cell>
          <cell r="AE1169" t="str">
            <v>Cartagena</v>
          </cell>
          <cell r="AF1169">
            <v>2.6203333333333334</v>
          </cell>
          <cell r="AG1169">
            <v>2.4579999999999997</v>
          </cell>
          <cell r="AH1169">
            <v>2.3990000000000005</v>
          </cell>
          <cell r="AI1169">
            <v>2.383</v>
          </cell>
          <cell r="AJ1169">
            <v>1.5133333333333334</v>
          </cell>
        </row>
        <row r="1170">
          <cell r="J1170" t="str">
            <v>Pasto</v>
          </cell>
          <cell r="K1170">
            <v>7.7526666666666664</v>
          </cell>
          <cell r="L1170">
            <v>9.4846666666666675</v>
          </cell>
          <cell r="M1170">
            <v>9.9536666666666669</v>
          </cell>
          <cell r="N1170">
            <v>10.178666666666667</v>
          </cell>
          <cell r="O1170">
            <v>11.543666666666667</v>
          </cell>
          <cell r="AE1170" t="str">
            <v>Manizales</v>
          </cell>
          <cell r="AF1170">
            <v>1.0196666666666667</v>
          </cell>
          <cell r="AG1170">
            <v>1.4116666666666664</v>
          </cell>
          <cell r="AH1170">
            <v>1.4479999999999997</v>
          </cell>
          <cell r="AI1170">
            <v>1.8946666666666665</v>
          </cell>
          <cell r="AJ1170">
            <v>1.3173333333333332</v>
          </cell>
        </row>
        <row r="1171">
          <cell r="J1171" t="str">
            <v>Montería</v>
          </cell>
          <cell r="K1171">
            <v>6.3583333333333334</v>
          </cell>
          <cell r="L1171">
            <v>6.4683333333333337</v>
          </cell>
          <cell r="M1171">
            <v>6.9649999999999999</v>
          </cell>
          <cell r="N1171">
            <v>8.1213333333333342</v>
          </cell>
          <cell r="O1171">
            <v>8.1273333333333326</v>
          </cell>
          <cell r="AE1171" t="str">
            <v>Montería</v>
          </cell>
          <cell r="AF1171">
            <v>0.44500000000000001</v>
          </cell>
          <cell r="AG1171">
            <v>0.49700000000000005</v>
          </cell>
          <cell r="AH1171">
            <v>0.64100000000000001</v>
          </cell>
          <cell r="AI1171">
            <v>1.2689999999999999</v>
          </cell>
          <cell r="AJ1171">
            <v>0.78666666666666663</v>
          </cell>
        </row>
        <row r="1190">
          <cell r="J1190" t="str">
            <v>Colombia</v>
          </cell>
          <cell r="K1190">
            <v>3567.2566666666667</v>
          </cell>
          <cell r="L1190">
            <v>3463.3013333333329</v>
          </cell>
          <cell r="M1190">
            <v>3691.6409999999996</v>
          </cell>
          <cell r="N1190">
            <v>3758.328</v>
          </cell>
          <cell r="O1190">
            <v>3927.498</v>
          </cell>
          <cell r="AE1190" t="str">
            <v>Colombia</v>
          </cell>
          <cell r="AF1190">
            <v>410.69133333333338</v>
          </cell>
          <cell r="AG1190">
            <v>452.45</v>
          </cell>
          <cell r="AH1190">
            <v>552.63966666666659</v>
          </cell>
          <cell r="AI1190">
            <v>518.9276666666666</v>
          </cell>
          <cell r="AJ1190">
            <v>499.97366666666659</v>
          </cell>
        </row>
        <row r="1191">
          <cell r="J1191" t="str">
            <v>Bogotá</v>
          </cell>
          <cell r="K1191">
            <v>787.23900000000003</v>
          </cell>
          <cell r="L1191">
            <v>801.68333333333339</v>
          </cell>
          <cell r="M1191">
            <v>809.27333333333343</v>
          </cell>
          <cell r="N1191">
            <v>818.26</v>
          </cell>
          <cell r="O1191">
            <v>946.51499999999999</v>
          </cell>
          <cell r="AE1191" t="str">
            <v>Bogotá</v>
          </cell>
          <cell r="AF1191">
            <v>60.407333333333334</v>
          </cell>
          <cell r="AG1191">
            <v>68.573333333333323</v>
          </cell>
          <cell r="AH1191">
            <v>69.298333333333332</v>
          </cell>
          <cell r="AI1191">
            <v>76.833333333333329</v>
          </cell>
          <cell r="AJ1191">
            <v>81.564999999999998</v>
          </cell>
        </row>
        <row r="1192">
          <cell r="J1192" t="str">
            <v>Medellín</v>
          </cell>
          <cell r="K1192">
            <v>297.19733333333329</v>
          </cell>
          <cell r="L1192">
            <v>310.61733333333336</v>
          </cell>
          <cell r="M1192">
            <v>329.95166666666665</v>
          </cell>
          <cell r="N1192">
            <v>341.36133333333328</v>
          </cell>
          <cell r="O1192">
            <v>351.68100000000004</v>
          </cell>
          <cell r="AE1192" t="str">
            <v>Medellín</v>
          </cell>
          <cell r="AF1192">
            <v>28.33666666666667</v>
          </cell>
          <cell r="AG1192">
            <v>26.978999999999999</v>
          </cell>
          <cell r="AH1192">
            <v>39.267333333333333</v>
          </cell>
          <cell r="AI1192">
            <v>46.258999999999993</v>
          </cell>
          <cell r="AJ1192">
            <v>37.782000000000004</v>
          </cell>
        </row>
        <row r="1193">
          <cell r="J1193" t="str">
            <v>Cali</v>
          </cell>
          <cell r="K1193">
            <v>227.26233333333332</v>
          </cell>
          <cell r="L1193">
            <v>220.42933333333335</v>
          </cell>
          <cell r="M1193">
            <v>229.76333333333332</v>
          </cell>
          <cell r="N1193">
            <v>223.95899999999997</v>
          </cell>
          <cell r="O1193">
            <v>210.61366666666666</v>
          </cell>
          <cell r="AE1193" t="str">
            <v>Cali</v>
          </cell>
          <cell r="AF1193">
            <v>29.327666666666662</v>
          </cell>
          <cell r="AG1193">
            <v>28.026</v>
          </cell>
          <cell r="AH1193">
            <v>33.161999999999999</v>
          </cell>
          <cell r="AI1193">
            <v>33.033333333333331</v>
          </cell>
          <cell r="AJ1193">
            <v>33.227666666666664</v>
          </cell>
        </row>
        <row r="1194">
          <cell r="J1194" t="str">
            <v>Barranquilla</v>
          </cell>
          <cell r="K1194">
            <v>144.90633333333332</v>
          </cell>
          <cell r="L1194">
            <v>145.07433333333333</v>
          </cell>
          <cell r="M1194">
            <v>131.42533333333333</v>
          </cell>
          <cell r="N1194">
            <v>147.60333333333335</v>
          </cell>
          <cell r="O1194">
            <v>153.28066666666666</v>
          </cell>
          <cell r="AE1194" t="str">
            <v>Cúcuta</v>
          </cell>
          <cell r="AF1194">
            <v>5.2393333333333336</v>
          </cell>
          <cell r="AG1194">
            <v>6.8016666666666659</v>
          </cell>
          <cell r="AH1194">
            <v>7.5839999999999996</v>
          </cell>
          <cell r="AI1194">
            <v>9.5803333333333338</v>
          </cell>
          <cell r="AJ1194">
            <v>11.220666666666666</v>
          </cell>
        </row>
        <row r="1195">
          <cell r="J1195" t="str">
            <v>Bucaramanga</v>
          </cell>
          <cell r="K1195">
            <v>90.867666666666665</v>
          </cell>
          <cell r="L1195">
            <v>94.087333333333333</v>
          </cell>
          <cell r="M1195">
            <v>98.67</v>
          </cell>
          <cell r="N1195">
            <v>104.27733333333333</v>
          </cell>
          <cell r="O1195">
            <v>104.75600000000001</v>
          </cell>
          <cell r="AE1195" t="str">
            <v>Ibagué</v>
          </cell>
          <cell r="AF1195">
            <v>7.9236666666666657</v>
          </cell>
          <cell r="AG1195">
            <v>11.234333333333334</v>
          </cell>
          <cell r="AH1195">
            <v>8.9993333333333343</v>
          </cell>
          <cell r="AI1195">
            <v>11.216666666666667</v>
          </cell>
          <cell r="AJ1195">
            <v>10.837333333333333</v>
          </cell>
        </row>
        <row r="1196">
          <cell r="J1196" t="str">
            <v>Cartagena</v>
          </cell>
          <cell r="K1196">
            <v>89.840333333333319</v>
          </cell>
          <cell r="L1196">
            <v>78.779666666666671</v>
          </cell>
          <cell r="M1196">
            <v>91.988666666666674</v>
          </cell>
          <cell r="N1196">
            <v>90.12533333333333</v>
          </cell>
          <cell r="O1196">
            <v>90.799333333333337</v>
          </cell>
          <cell r="AE1196" t="str">
            <v>Pereira</v>
          </cell>
          <cell r="AF1196">
            <v>6.2046666666666672</v>
          </cell>
          <cell r="AG1196">
            <v>6.5459999999999994</v>
          </cell>
          <cell r="AH1196">
            <v>13.711666666666666</v>
          </cell>
          <cell r="AI1196">
            <v>9.2816666666666663</v>
          </cell>
          <cell r="AJ1196">
            <v>10.665666666666667</v>
          </cell>
        </row>
        <row r="1197">
          <cell r="J1197" t="str">
            <v>Cúcuta</v>
          </cell>
          <cell r="K1197">
            <v>64.290333333333322</v>
          </cell>
          <cell r="L1197">
            <v>60.432333333333332</v>
          </cell>
          <cell r="M1197">
            <v>63.316333333333326</v>
          </cell>
          <cell r="N1197">
            <v>65.462666666666664</v>
          </cell>
          <cell r="O1197">
            <v>66.297666666666672</v>
          </cell>
          <cell r="AE1197" t="str">
            <v>Cartagena</v>
          </cell>
          <cell r="AF1197">
            <v>13.285666666666666</v>
          </cell>
          <cell r="AG1197">
            <v>8.7503333333333337</v>
          </cell>
          <cell r="AH1197">
            <v>14.065666666666667</v>
          </cell>
          <cell r="AI1197">
            <v>9.8249999999999993</v>
          </cell>
          <cell r="AJ1197">
            <v>10.596333333333334</v>
          </cell>
        </row>
        <row r="1198">
          <cell r="J1198" t="str">
            <v>Pereira</v>
          </cell>
          <cell r="K1198">
            <v>46.900999999999989</v>
          </cell>
          <cell r="L1198">
            <v>53.221333333333327</v>
          </cell>
          <cell r="M1198">
            <v>48.312000000000005</v>
          </cell>
          <cell r="N1198">
            <v>54.464666666666666</v>
          </cell>
          <cell r="O1198">
            <v>59.045333333333332</v>
          </cell>
          <cell r="AE1198" t="str">
            <v>Barranquilla</v>
          </cell>
          <cell r="AF1198">
            <v>14.872</v>
          </cell>
          <cell r="AG1198">
            <v>17.744333333333334</v>
          </cell>
          <cell r="AH1198">
            <v>18.642333333333333</v>
          </cell>
          <cell r="AI1198">
            <v>18.305</v>
          </cell>
          <cell r="AJ1198">
            <v>10.372</v>
          </cell>
        </row>
        <row r="1199">
          <cell r="J1199" t="str">
            <v>Ibagué</v>
          </cell>
          <cell r="K1199">
            <v>51.673666666666669</v>
          </cell>
          <cell r="L1199">
            <v>47.650333333333329</v>
          </cell>
          <cell r="M1199">
            <v>54.315333333333335</v>
          </cell>
          <cell r="N1199">
            <v>49.426666666666669</v>
          </cell>
          <cell r="O1199">
            <v>53.201666666666675</v>
          </cell>
          <cell r="AE1199" t="str">
            <v>Bucaramanga</v>
          </cell>
          <cell r="AF1199">
            <v>6.2593333333333332</v>
          </cell>
          <cell r="AG1199">
            <v>9.3409999999999993</v>
          </cell>
          <cell r="AH1199">
            <v>7.3993333333333338</v>
          </cell>
          <cell r="AI1199">
            <v>14.395333333333333</v>
          </cell>
          <cell r="AJ1199">
            <v>9.9986666666666668</v>
          </cell>
        </row>
        <row r="1200">
          <cell r="J1200" t="str">
            <v>Manizales</v>
          </cell>
          <cell r="K1200">
            <v>39.086000000000006</v>
          </cell>
          <cell r="L1200">
            <v>41.12</v>
          </cell>
          <cell r="M1200">
            <v>46.332999999999998</v>
          </cell>
          <cell r="N1200">
            <v>38.24933333333334</v>
          </cell>
          <cell r="O1200">
            <v>45.208666666666659</v>
          </cell>
          <cell r="AE1200" t="str">
            <v>Pasto</v>
          </cell>
          <cell r="AF1200">
            <v>6.0163333333333329</v>
          </cell>
          <cell r="AG1200">
            <v>5.7406666666666668</v>
          </cell>
          <cell r="AH1200">
            <v>6.8883333333333328</v>
          </cell>
          <cell r="AI1200">
            <v>7.8939999999999992</v>
          </cell>
          <cell r="AJ1200">
            <v>5.7850000000000001</v>
          </cell>
        </row>
        <row r="1201">
          <cell r="J1201" t="str">
            <v>Pasto</v>
          </cell>
          <cell r="K1201">
            <v>39.430666666666667</v>
          </cell>
          <cell r="L1201">
            <v>40.745333333333328</v>
          </cell>
          <cell r="M1201">
            <v>40.62766666666667</v>
          </cell>
          <cell r="N1201">
            <v>41.800999999999995</v>
          </cell>
          <cell r="O1201">
            <v>43.964333333333336</v>
          </cell>
          <cell r="AE1201" t="str">
            <v>Montería</v>
          </cell>
          <cell r="AF1201">
            <v>4.2713333333333336</v>
          </cell>
          <cell r="AG1201">
            <v>5.444</v>
          </cell>
          <cell r="AH1201">
            <v>6.6520000000000001</v>
          </cell>
          <cell r="AI1201">
            <v>5.7313333333333345</v>
          </cell>
          <cell r="AJ1201">
            <v>5.7276666666666669</v>
          </cell>
        </row>
        <row r="1202">
          <cell r="J1202" t="str">
            <v>Montería</v>
          </cell>
          <cell r="K1202">
            <v>35.538333333333334</v>
          </cell>
          <cell r="L1202">
            <v>37.214666666666666</v>
          </cell>
          <cell r="M1202">
            <v>40.093333333333334</v>
          </cell>
          <cell r="N1202">
            <v>40.409666666666666</v>
          </cell>
          <cell r="O1202">
            <v>43.842333333333329</v>
          </cell>
          <cell r="AE1202" t="str">
            <v>Villavicencio</v>
          </cell>
          <cell r="AF1202">
            <v>4.049666666666667</v>
          </cell>
          <cell r="AG1202">
            <v>3.886333333333333</v>
          </cell>
          <cell r="AH1202">
            <v>3.2629999999999999</v>
          </cell>
          <cell r="AI1202">
            <v>5.5896666666666661</v>
          </cell>
          <cell r="AJ1202">
            <v>5.6409999999999991</v>
          </cell>
        </row>
        <row r="1203">
          <cell r="J1203" t="str">
            <v>Villavicencio</v>
          </cell>
          <cell r="K1203">
            <v>38.890999999999998</v>
          </cell>
          <cell r="L1203">
            <v>39.681666666666665</v>
          </cell>
          <cell r="M1203">
            <v>41.304333333333325</v>
          </cell>
          <cell r="N1203">
            <v>37.899000000000001</v>
          </cell>
          <cell r="O1203">
            <v>41.65</v>
          </cell>
          <cell r="AE1203" t="str">
            <v>Manizales</v>
          </cell>
          <cell r="AF1203">
            <v>5.7046666666666672</v>
          </cell>
          <cell r="AG1203">
            <v>5.657</v>
          </cell>
          <cell r="AH1203">
            <v>6.7043333333333335</v>
          </cell>
          <cell r="AI1203">
            <v>6.8473333333333342</v>
          </cell>
          <cell r="AJ1203">
            <v>5.3163333333333327</v>
          </cell>
        </row>
      </sheetData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50"/>
  <sheetViews>
    <sheetView zoomScale="85" zoomScaleNormal="85" zoomScaleSheetLayoutView="100" zoomScalePageLayoutView="80" workbookViewId="0">
      <selection activeCell="U24" sqref="U24"/>
    </sheetView>
  </sheetViews>
  <sheetFormatPr baseColWidth="10" defaultColWidth="10.85546875" defaultRowHeight="15.75"/>
  <cols>
    <col min="1" max="1" width="1.85546875" style="9" customWidth="1"/>
    <col min="2" max="2" width="10.5703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5703125" style="9" customWidth="1"/>
    <col min="21" max="16384" width="10.85546875" style="9"/>
  </cols>
  <sheetData>
    <row r="1" spans="1:21">
      <c r="A1" s="13" t="s">
        <v>80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5"/>
      <c r="U1" s="11"/>
    </row>
    <row r="2" spans="1:21">
      <c r="A2" s="16"/>
      <c r="B2" s="10"/>
      <c r="C2" s="10"/>
      <c r="D2" s="10"/>
      <c r="E2" s="10"/>
      <c r="F2" s="10"/>
      <c r="G2" s="10"/>
      <c r="H2" s="10"/>
      <c r="I2" s="10"/>
      <c r="J2" s="10"/>
      <c r="K2" s="150"/>
      <c r="L2" s="10"/>
      <c r="M2" s="10"/>
      <c r="N2" s="10"/>
      <c r="O2" s="150"/>
      <c r="P2" s="10"/>
      <c r="Q2" s="10"/>
      <c r="R2" s="10"/>
      <c r="S2" s="10"/>
      <c r="T2" s="17"/>
      <c r="U2" s="11"/>
    </row>
    <row r="3" spans="1:21">
      <c r="A3" s="16"/>
      <c r="B3" s="10"/>
      <c r="C3" s="10"/>
      <c r="D3" s="10"/>
      <c r="E3" s="10"/>
      <c r="F3" s="10"/>
      <c r="G3" s="10"/>
      <c r="H3" s="10"/>
      <c r="I3" s="10"/>
      <c r="J3" s="10"/>
      <c r="K3" s="150"/>
      <c r="L3" s="10"/>
      <c r="M3" s="10"/>
      <c r="N3" s="10"/>
      <c r="O3" s="150"/>
      <c r="P3" s="10"/>
      <c r="Q3" s="10"/>
      <c r="R3" s="10"/>
      <c r="S3" s="10"/>
      <c r="T3" s="17"/>
      <c r="U3" s="11"/>
    </row>
    <row r="4" spans="1:21">
      <c r="A4" s="16"/>
      <c r="B4" s="10"/>
      <c r="C4" s="10"/>
      <c r="D4" s="10"/>
      <c r="E4" s="10"/>
      <c r="F4" s="10"/>
      <c r="G4" s="10"/>
      <c r="H4" s="10"/>
      <c r="I4" s="10"/>
      <c r="J4" s="10"/>
      <c r="K4" s="150"/>
      <c r="L4" s="10"/>
      <c r="M4" s="10"/>
      <c r="N4" s="10"/>
      <c r="O4" s="150"/>
      <c r="P4" s="10"/>
      <c r="Q4" s="10"/>
      <c r="R4" s="10"/>
      <c r="S4" s="10"/>
      <c r="T4" s="18"/>
      <c r="U4" s="11"/>
    </row>
    <row r="5" spans="1:21">
      <c r="A5" s="16"/>
      <c r="B5" s="10"/>
      <c r="C5" s="10"/>
      <c r="D5" s="10"/>
      <c r="E5" s="10"/>
      <c r="F5" s="10"/>
      <c r="G5" s="10"/>
      <c r="H5" s="10"/>
      <c r="I5" s="10"/>
      <c r="J5" s="10"/>
      <c r="K5" s="150"/>
      <c r="L5" s="10"/>
      <c r="M5" s="10"/>
      <c r="N5" s="10"/>
      <c r="O5" s="150"/>
      <c r="P5" s="10"/>
      <c r="Q5" s="10"/>
      <c r="R5" s="10"/>
      <c r="S5" s="10"/>
      <c r="T5" s="18"/>
      <c r="U5" s="11"/>
    </row>
    <row r="6" spans="1:21">
      <c r="A6" s="16"/>
      <c r="B6" s="10"/>
      <c r="C6" s="10"/>
      <c r="D6" s="10"/>
      <c r="E6" s="10"/>
      <c r="F6" s="10"/>
      <c r="G6" s="10"/>
      <c r="H6" s="10"/>
      <c r="I6" s="10"/>
      <c r="J6" s="10"/>
      <c r="K6" s="150"/>
      <c r="L6" s="10"/>
      <c r="M6" s="10"/>
      <c r="N6" s="10"/>
      <c r="O6" s="150"/>
      <c r="P6" s="10"/>
      <c r="Q6" s="10"/>
      <c r="R6" s="10"/>
      <c r="S6" s="10"/>
      <c r="T6" s="18"/>
      <c r="U6" s="11"/>
    </row>
    <row r="7" spans="1:21">
      <c r="A7" s="16"/>
      <c r="B7" s="10"/>
      <c r="C7" s="10"/>
      <c r="D7" s="10"/>
      <c r="E7" s="10"/>
      <c r="F7" s="10"/>
      <c r="G7" s="10"/>
      <c r="H7" s="10"/>
      <c r="I7" s="10"/>
      <c r="J7" s="10"/>
      <c r="K7" s="150"/>
      <c r="L7" s="10"/>
      <c r="M7" s="10"/>
      <c r="N7" s="10"/>
      <c r="O7" s="150"/>
      <c r="P7" s="10"/>
      <c r="Q7" s="10"/>
      <c r="R7" s="10"/>
      <c r="S7" s="10"/>
      <c r="T7" s="18"/>
      <c r="U7" s="11"/>
    </row>
    <row r="8" spans="1:21">
      <c r="A8" s="16"/>
      <c r="B8" s="10"/>
      <c r="C8" s="10"/>
      <c r="D8" s="10"/>
      <c r="E8" s="10"/>
      <c r="F8" s="10"/>
      <c r="G8" s="10"/>
      <c r="H8" s="10"/>
      <c r="I8" s="10"/>
      <c r="J8" s="10"/>
      <c r="K8" s="150"/>
      <c r="L8" s="10"/>
      <c r="M8" s="10"/>
      <c r="N8" s="10"/>
      <c r="O8" s="150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50"/>
      <c r="L9" s="10"/>
      <c r="M9" s="10"/>
      <c r="N9" s="10"/>
      <c r="O9" s="150"/>
      <c r="P9" s="10"/>
      <c r="Q9" s="10"/>
      <c r="R9" s="10"/>
      <c r="S9" s="10"/>
      <c r="T9" s="18"/>
      <c r="U9" s="11"/>
    </row>
    <row r="10" spans="1:21" ht="18.75">
      <c r="A10" s="16"/>
      <c r="B10" s="165" t="s">
        <v>0</v>
      </c>
      <c r="C10" s="165"/>
      <c r="D10" s="165"/>
      <c r="E10" s="165"/>
      <c r="F10" s="165"/>
      <c r="G10" s="165"/>
      <c r="H10" s="165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43" t="s">
        <v>118</v>
      </c>
      <c r="C12" s="3"/>
      <c r="D12" s="3"/>
      <c r="E12" s="3"/>
      <c r="F12" s="3"/>
      <c r="G12" s="3"/>
      <c r="H12" s="1" t="s">
        <v>119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43" t="s">
        <v>127</v>
      </c>
      <c r="C14" s="85"/>
      <c r="D14" s="85"/>
      <c r="E14" s="136"/>
      <c r="F14" s="136"/>
      <c r="G14" s="136"/>
      <c r="H14" s="1" t="s">
        <v>86</v>
      </c>
      <c r="I14" s="12"/>
      <c r="J14" s="156"/>
      <c r="K14" s="156"/>
      <c r="L14" s="1" t="s">
        <v>120</v>
      </c>
      <c r="M14" s="11"/>
      <c r="N14" s="11"/>
      <c r="O14" s="11"/>
      <c r="P14" s="44" t="s">
        <v>154</v>
      </c>
      <c r="Q14" s="11"/>
      <c r="R14" s="11"/>
      <c r="S14" s="43"/>
      <c r="T14" s="18"/>
      <c r="U14" s="11"/>
    </row>
    <row r="15" spans="1:21">
      <c r="A15" s="16"/>
      <c r="B15" s="37"/>
      <c r="C15" s="35"/>
      <c r="D15" s="35"/>
      <c r="E15" s="35"/>
      <c r="F15" s="35"/>
      <c r="G15" s="35"/>
      <c r="H15" s="37"/>
      <c r="I15" s="11"/>
      <c r="J15" s="35"/>
      <c r="K15" s="35"/>
      <c r="L15" s="37"/>
      <c r="M15" s="11"/>
      <c r="N15" s="11"/>
      <c r="O15" s="11"/>
      <c r="P15" s="35"/>
      <c r="Q15" s="11"/>
      <c r="R15" s="11"/>
      <c r="S15" s="35"/>
      <c r="T15" s="18"/>
      <c r="U15" s="11"/>
    </row>
    <row r="16" spans="1:21" ht="17.25" customHeight="1">
      <c r="A16" s="16"/>
      <c r="B16" s="144" t="s">
        <v>48</v>
      </c>
      <c r="C16" s="57"/>
      <c r="D16" s="57"/>
      <c r="E16" s="57"/>
      <c r="F16" s="57"/>
      <c r="G16" s="57"/>
      <c r="H16" s="44" t="s">
        <v>43</v>
      </c>
      <c r="I16" s="11"/>
      <c r="J16" s="38"/>
      <c r="K16" s="38"/>
      <c r="L16" s="137" t="s">
        <v>27</v>
      </c>
      <c r="M16" s="11"/>
      <c r="N16" s="11"/>
      <c r="O16" s="11"/>
      <c r="P16" s="1" t="s">
        <v>59</v>
      </c>
      <c r="Q16" s="11"/>
      <c r="R16" s="11"/>
      <c r="S16" s="39"/>
      <c r="T16" s="18"/>
      <c r="U16" s="11"/>
    </row>
    <row r="17" spans="1:21" ht="16.5" customHeight="1">
      <c r="A17" s="16"/>
      <c r="B17" s="57"/>
      <c r="C17" s="57"/>
      <c r="D17" s="57"/>
      <c r="E17" s="57"/>
      <c r="F17" s="57"/>
      <c r="G17" s="57"/>
      <c r="H17" s="1" t="s">
        <v>51</v>
      </c>
      <c r="I17" s="11"/>
      <c r="J17" s="35"/>
      <c r="K17" s="35"/>
      <c r="L17" s="44" t="s">
        <v>28</v>
      </c>
      <c r="M17" s="11"/>
      <c r="N17" s="11"/>
      <c r="O17" s="11"/>
      <c r="P17" s="1" t="s">
        <v>60</v>
      </c>
      <c r="Q17" s="11"/>
      <c r="R17" s="11"/>
      <c r="S17" s="40"/>
      <c r="T17" s="18"/>
      <c r="U17" s="11"/>
    </row>
    <row r="18" spans="1:21" ht="16.5" customHeight="1">
      <c r="A18" s="16"/>
      <c r="B18" s="57"/>
      <c r="C18" s="57"/>
      <c r="D18" s="57"/>
      <c r="E18" s="57"/>
      <c r="F18" s="57"/>
      <c r="G18" s="57"/>
      <c r="H18" s="1" t="s">
        <v>50</v>
      </c>
      <c r="I18" s="11"/>
      <c r="J18" s="35"/>
      <c r="K18" s="35"/>
      <c r="L18" s="44" t="s">
        <v>29</v>
      </c>
      <c r="M18" s="11"/>
      <c r="N18" s="11"/>
      <c r="O18" s="11"/>
      <c r="P18" s="1" t="s">
        <v>61</v>
      </c>
      <c r="Q18" s="11"/>
      <c r="R18" s="11"/>
      <c r="S18" s="40"/>
      <c r="T18" s="18"/>
      <c r="U18" s="11"/>
    </row>
    <row r="19" spans="1:21" ht="16.5" customHeight="1">
      <c r="A19" s="16"/>
      <c r="B19" s="57"/>
      <c r="C19" s="57"/>
      <c r="D19" s="57"/>
      <c r="E19" s="57"/>
      <c r="F19" s="57"/>
      <c r="G19" s="57"/>
      <c r="H19" s="46" t="s">
        <v>52</v>
      </c>
      <c r="I19" s="11"/>
      <c r="J19" s="4"/>
      <c r="K19" s="4"/>
      <c r="L19" s="44" t="s">
        <v>30</v>
      </c>
      <c r="M19" s="11"/>
      <c r="N19" s="11"/>
      <c r="O19" s="11"/>
      <c r="P19" s="1" t="s">
        <v>62</v>
      </c>
      <c r="Q19" s="11"/>
      <c r="R19" s="11"/>
      <c r="S19" s="40"/>
      <c r="T19" s="18"/>
      <c r="U19" s="11"/>
    </row>
    <row r="20" spans="1:21" ht="16.5" customHeight="1">
      <c r="A20" s="16"/>
      <c r="B20" s="57"/>
      <c r="C20" s="57"/>
      <c r="D20" s="57"/>
      <c r="E20" s="57"/>
      <c r="F20" s="57"/>
      <c r="G20" s="57"/>
      <c r="H20" s="1" t="s">
        <v>53</v>
      </c>
      <c r="I20" s="11"/>
      <c r="J20" s="4"/>
      <c r="K20" s="4"/>
      <c r="L20" s="44" t="s">
        <v>31</v>
      </c>
      <c r="M20" s="11"/>
      <c r="N20" s="11"/>
      <c r="O20" s="11"/>
      <c r="P20" s="1" t="s">
        <v>63</v>
      </c>
      <c r="Q20" s="11"/>
      <c r="R20" s="11"/>
      <c r="S20" s="40"/>
      <c r="T20" s="18"/>
      <c r="U20" s="11"/>
    </row>
    <row r="21" spans="1:21" ht="16.5" customHeight="1">
      <c r="A21" s="16"/>
      <c r="B21" s="57"/>
      <c r="C21" s="57"/>
      <c r="D21" s="57"/>
      <c r="E21" s="57"/>
      <c r="F21" s="57"/>
      <c r="G21" s="57"/>
      <c r="H21" s="1" t="s">
        <v>54</v>
      </c>
      <c r="I21" s="11"/>
      <c r="J21" s="4"/>
      <c r="K21" s="4"/>
      <c r="L21" s="44" t="s">
        <v>36</v>
      </c>
      <c r="M21" s="11"/>
      <c r="N21" s="11"/>
      <c r="O21" s="11"/>
      <c r="P21" s="1" t="s">
        <v>64</v>
      </c>
      <c r="Q21" s="11"/>
      <c r="R21" s="11"/>
      <c r="S21" s="40"/>
      <c r="T21" s="18"/>
      <c r="U21" s="11"/>
    </row>
    <row r="22" spans="1:21" ht="16.5" customHeight="1">
      <c r="A22" s="16"/>
      <c r="B22" s="57"/>
      <c r="C22" s="57"/>
      <c r="D22" s="57"/>
      <c r="E22" s="57"/>
      <c r="F22" s="57"/>
      <c r="G22" s="57"/>
      <c r="H22" s="46" t="s">
        <v>40</v>
      </c>
      <c r="I22" s="11"/>
      <c r="J22" s="7"/>
      <c r="K22" s="7"/>
      <c r="L22" s="44" t="s">
        <v>37</v>
      </c>
      <c r="M22" s="11"/>
      <c r="N22" s="11"/>
      <c r="O22" s="11"/>
      <c r="P22" s="1" t="s">
        <v>65</v>
      </c>
      <c r="Q22" s="11"/>
      <c r="R22" s="11"/>
      <c r="S22" s="40"/>
      <c r="T22" s="18"/>
      <c r="U22" s="11"/>
    </row>
    <row r="23" spans="1:21" ht="16.5" customHeight="1">
      <c r="A23" s="16"/>
      <c r="B23" s="57"/>
      <c r="C23" s="57"/>
      <c r="D23" s="57"/>
      <c r="E23" s="57"/>
      <c r="F23" s="57"/>
      <c r="G23" s="57"/>
      <c r="H23" s="46" t="s">
        <v>33</v>
      </c>
      <c r="I23" s="11"/>
      <c r="J23" s="7"/>
      <c r="K23" s="7"/>
      <c r="L23" s="44" t="s">
        <v>32</v>
      </c>
      <c r="M23" s="11"/>
      <c r="N23" s="11"/>
      <c r="O23" s="11"/>
      <c r="P23" s="1" t="s">
        <v>66</v>
      </c>
      <c r="Q23" s="11"/>
      <c r="R23" s="11"/>
      <c r="S23" s="40"/>
      <c r="T23" s="18"/>
      <c r="U23" s="11"/>
    </row>
    <row r="24" spans="1:21" ht="16.5" customHeight="1">
      <c r="A24" s="16"/>
      <c r="B24" s="57"/>
      <c r="C24" s="57"/>
      <c r="D24" s="57"/>
      <c r="E24" s="57"/>
      <c r="F24" s="57"/>
      <c r="G24" s="57"/>
      <c r="H24" s="101" t="s">
        <v>42</v>
      </c>
      <c r="I24" s="11"/>
      <c r="J24" s="7"/>
      <c r="K24" s="7"/>
      <c r="L24" s="44" t="s">
        <v>55</v>
      </c>
      <c r="M24" s="11"/>
      <c r="N24" s="11"/>
      <c r="O24" s="11"/>
      <c r="P24" s="1" t="s">
        <v>67</v>
      </c>
      <c r="Q24" s="11"/>
      <c r="R24" s="11"/>
      <c r="S24" s="40"/>
      <c r="T24" s="18"/>
      <c r="U24" s="11"/>
    </row>
    <row r="25" spans="1:21" ht="16.5" customHeight="1">
      <c r="A25" s="16"/>
      <c r="B25" s="57"/>
      <c r="C25" s="57"/>
      <c r="D25" s="57"/>
      <c r="E25" s="57"/>
      <c r="F25" s="57"/>
      <c r="G25" s="57"/>
      <c r="H25" s="101" t="s">
        <v>34</v>
      </c>
      <c r="I25" s="11"/>
      <c r="J25" s="7"/>
      <c r="K25" s="7"/>
      <c r="L25" s="44" t="s">
        <v>33</v>
      </c>
      <c r="M25" s="11"/>
      <c r="N25" s="11"/>
      <c r="O25" s="11"/>
      <c r="P25" s="40"/>
      <c r="Q25" s="11"/>
      <c r="R25" s="11"/>
      <c r="S25" s="40"/>
      <c r="T25" s="18"/>
      <c r="U25" s="11"/>
    </row>
    <row r="26" spans="1:21" ht="16.5" customHeight="1">
      <c r="A26" s="16"/>
      <c r="B26" s="57"/>
      <c r="C26" s="57"/>
      <c r="D26" s="57"/>
      <c r="E26" s="57"/>
      <c r="F26" s="57"/>
      <c r="G26" s="57"/>
      <c r="H26" s="46" t="s">
        <v>41</v>
      </c>
      <c r="I26" s="11"/>
      <c r="J26" s="7"/>
      <c r="K26" s="7"/>
      <c r="L26" s="44" t="s">
        <v>38</v>
      </c>
      <c r="M26" s="11"/>
      <c r="N26" s="11"/>
      <c r="O26" s="11"/>
      <c r="P26" s="1" t="s">
        <v>166</v>
      </c>
      <c r="Q26" s="11"/>
      <c r="R26" s="11"/>
      <c r="S26" s="40"/>
      <c r="T26" s="18"/>
      <c r="U26" s="11"/>
    </row>
    <row r="27" spans="1:21" ht="16.5" customHeight="1">
      <c r="A27" s="16"/>
      <c r="B27" s="57"/>
      <c r="C27" s="57"/>
      <c r="D27" s="57"/>
      <c r="E27" s="57"/>
      <c r="F27" s="57"/>
      <c r="G27" s="57"/>
      <c r="H27" s="46" t="s">
        <v>33</v>
      </c>
      <c r="I27" s="11"/>
      <c r="J27" s="7"/>
      <c r="K27" s="7"/>
      <c r="L27" s="44" t="s">
        <v>39</v>
      </c>
      <c r="M27" s="11"/>
      <c r="N27" s="11"/>
      <c r="O27" s="11"/>
      <c r="P27" s="40"/>
      <c r="Q27" s="11"/>
      <c r="R27" s="11"/>
      <c r="S27" s="40"/>
      <c r="T27" s="18"/>
      <c r="U27" s="11"/>
    </row>
    <row r="28" spans="1:21" ht="16.5" customHeight="1">
      <c r="A28" s="16"/>
      <c r="B28" s="57"/>
      <c r="C28" s="57"/>
      <c r="D28" s="57"/>
      <c r="E28" s="57"/>
      <c r="F28" s="57"/>
      <c r="G28" s="57"/>
      <c r="H28" s="47" t="s">
        <v>42</v>
      </c>
      <c r="I28" s="11"/>
      <c r="J28" s="4"/>
      <c r="K28" s="4"/>
      <c r="L28" s="44" t="s">
        <v>56</v>
      </c>
      <c r="M28" s="11"/>
      <c r="N28" s="11"/>
      <c r="O28" s="11"/>
      <c r="P28" s="1" t="s">
        <v>169</v>
      </c>
      <c r="Q28" s="11"/>
      <c r="R28" s="11"/>
      <c r="S28" s="40"/>
      <c r="T28" s="18"/>
      <c r="U28" s="11"/>
    </row>
    <row r="29" spans="1:21" ht="16.5" customHeight="1">
      <c r="A29" s="16"/>
      <c r="B29" s="57"/>
      <c r="C29" s="57"/>
      <c r="D29" s="57"/>
      <c r="E29" s="57"/>
      <c r="F29" s="57"/>
      <c r="G29" s="57"/>
      <c r="H29" s="48" t="s">
        <v>34</v>
      </c>
      <c r="I29" s="11"/>
      <c r="J29" s="8"/>
      <c r="K29" s="8"/>
      <c r="L29" s="44" t="s">
        <v>33</v>
      </c>
      <c r="M29" s="11"/>
      <c r="N29" s="11"/>
      <c r="O29" s="11"/>
      <c r="P29" s="1" t="s">
        <v>168</v>
      </c>
      <c r="Q29" s="11"/>
      <c r="R29" s="11"/>
      <c r="S29" s="40"/>
      <c r="T29" s="18"/>
      <c r="U29" s="11"/>
    </row>
    <row r="30" spans="1:21" ht="16.5" customHeight="1">
      <c r="A30" s="16"/>
      <c r="B30" s="57"/>
      <c r="C30" s="57"/>
      <c r="D30" s="57"/>
      <c r="E30" s="57"/>
      <c r="F30" s="57"/>
      <c r="G30" s="57"/>
      <c r="H30" s="4"/>
      <c r="I30" s="46"/>
      <c r="J30" s="4"/>
      <c r="K30" s="4"/>
      <c r="L30" s="44" t="s">
        <v>38</v>
      </c>
      <c r="M30" s="11"/>
      <c r="N30" s="11"/>
      <c r="O30" s="11"/>
      <c r="P30" s="1" t="s">
        <v>69</v>
      </c>
      <c r="Q30" s="11"/>
      <c r="R30" s="11"/>
      <c r="S30" s="40"/>
      <c r="T30" s="19"/>
      <c r="U30" s="11"/>
    </row>
    <row r="31" spans="1:21" ht="16.5" customHeight="1">
      <c r="A31" s="16"/>
      <c r="B31" s="57"/>
      <c r="C31" s="57"/>
      <c r="D31" s="57"/>
      <c r="E31" s="57"/>
      <c r="F31" s="57"/>
      <c r="G31" s="57"/>
      <c r="H31" s="4"/>
      <c r="I31" s="41"/>
      <c r="J31" s="4"/>
      <c r="K31" s="4"/>
      <c r="L31" s="44" t="s">
        <v>39</v>
      </c>
      <c r="M31" s="11"/>
      <c r="N31" s="11"/>
      <c r="O31" s="11"/>
      <c r="P31" s="1" t="s">
        <v>70</v>
      </c>
      <c r="Q31" s="11"/>
      <c r="R31" s="11"/>
      <c r="S31" s="40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2"/>
      <c r="Q32" s="42"/>
      <c r="R32" s="113"/>
      <c r="S32" s="113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16" t="s">
        <v>108</v>
      </c>
      <c r="I33" s="5"/>
      <c r="J33" s="5"/>
      <c r="K33" s="5"/>
      <c r="L33" s="51"/>
      <c r="M33" s="121"/>
      <c r="N33" s="121"/>
      <c r="O33" s="121"/>
      <c r="P33" s="116" t="s">
        <v>107</v>
      </c>
      <c r="Q33" s="111"/>
      <c r="R33" s="114"/>
      <c r="S33" s="114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5"/>
      <c r="I34" s="4"/>
      <c r="J34" s="4"/>
      <c r="K34" s="4"/>
      <c r="M34" s="4"/>
      <c r="N34" s="4"/>
      <c r="O34" s="4"/>
      <c r="P34" s="35"/>
      <c r="Q34" s="42"/>
      <c r="R34" s="113"/>
      <c r="S34" s="113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95</v>
      </c>
      <c r="I35" s="4"/>
      <c r="J35" s="4"/>
      <c r="K35" s="4"/>
      <c r="M35" s="112"/>
      <c r="N35" s="112"/>
      <c r="O35" s="112"/>
      <c r="P35" s="1" t="s">
        <v>106</v>
      </c>
      <c r="Q35" s="149"/>
      <c r="R35" s="115"/>
      <c r="S35" s="113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96</v>
      </c>
      <c r="I36" s="4"/>
      <c r="J36" s="4"/>
      <c r="K36" s="4"/>
      <c r="M36" s="112"/>
      <c r="N36" s="112"/>
      <c r="O36" s="112"/>
      <c r="P36" s="1" t="s">
        <v>95</v>
      </c>
      <c r="Q36" s="149"/>
      <c r="R36" s="115"/>
      <c r="S36" s="113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97</v>
      </c>
      <c r="I37" s="4"/>
      <c r="J37" s="4"/>
      <c r="K37" s="4"/>
      <c r="M37" s="112"/>
      <c r="N37" s="112"/>
      <c r="O37" s="112"/>
      <c r="P37" s="1" t="s">
        <v>96</v>
      </c>
      <c r="Q37" s="149"/>
      <c r="R37" s="115"/>
      <c r="S37" s="113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98</v>
      </c>
      <c r="I38" s="4"/>
      <c r="J38" s="4"/>
      <c r="K38" s="4"/>
      <c r="M38" s="112"/>
      <c r="N38" s="112"/>
      <c r="O38" s="112"/>
      <c r="P38" s="1" t="s">
        <v>97</v>
      </c>
      <c r="Q38" s="149"/>
      <c r="R38" s="115"/>
      <c r="S38" s="113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99</v>
      </c>
      <c r="I39" s="4"/>
      <c r="J39" s="4"/>
      <c r="K39" s="4"/>
      <c r="M39" s="112"/>
      <c r="N39" s="112"/>
      <c r="O39" s="112"/>
      <c r="P39" s="1" t="s">
        <v>98</v>
      </c>
      <c r="Q39" s="149"/>
      <c r="R39" s="115"/>
      <c r="S39" s="113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100</v>
      </c>
      <c r="I40" s="4"/>
      <c r="J40" s="4"/>
      <c r="K40" s="4"/>
      <c r="M40" s="112"/>
      <c r="N40" s="112"/>
      <c r="O40" s="112"/>
      <c r="P40" s="1" t="s">
        <v>99</v>
      </c>
      <c r="Q40" s="149"/>
      <c r="R40" s="115"/>
      <c r="S40" s="113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101</v>
      </c>
      <c r="I41" s="4"/>
      <c r="J41" s="4"/>
      <c r="K41" s="4"/>
      <c r="M41" s="112"/>
      <c r="N41" s="112"/>
      <c r="O41" s="112"/>
      <c r="P41" s="1" t="s">
        <v>100</v>
      </c>
      <c r="Q41" s="149"/>
      <c r="R41" s="115"/>
      <c r="S41" s="113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102</v>
      </c>
      <c r="I42" s="4"/>
      <c r="J42" s="4"/>
      <c r="K42" s="4"/>
      <c r="M42" s="112"/>
      <c r="N42" s="112"/>
      <c r="O42" s="112"/>
      <c r="P42" s="1" t="s">
        <v>101</v>
      </c>
      <c r="Q42" s="149"/>
      <c r="R42" s="115"/>
      <c r="S42" s="113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103</v>
      </c>
      <c r="I43" s="4"/>
      <c r="J43" s="4"/>
      <c r="K43" s="4"/>
      <c r="M43" s="112"/>
      <c r="N43" s="112"/>
      <c r="O43" s="112"/>
      <c r="P43" s="1" t="s">
        <v>102</v>
      </c>
      <c r="Q43" s="149"/>
      <c r="R43" s="115"/>
      <c r="S43" s="113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104</v>
      </c>
      <c r="I44" s="4"/>
      <c r="J44" s="4"/>
      <c r="K44" s="4"/>
      <c r="M44" s="112"/>
      <c r="N44" s="112"/>
      <c r="O44" s="112"/>
      <c r="P44" s="1" t="s">
        <v>103</v>
      </c>
      <c r="Q44" s="149"/>
      <c r="R44" s="115"/>
      <c r="S44" s="113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16" t="s">
        <v>105</v>
      </c>
      <c r="I45" s="4"/>
      <c r="J45" s="4"/>
      <c r="K45" s="4"/>
      <c r="M45" s="112"/>
      <c r="N45" s="112"/>
      <c r="O45" s="112"/>
      <c r="P45" s="1" t="s">
        <v>104</v>
      </c>
      <c r="Q45" s="149"/>
      <c r="R45" s="115"/>
      <c r="S45" s="113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9"/>
      <c r="M46" s="112"/>
      <c r="N46" s="112"/>
      <c r="O46" s="112"/>
      <c r="P46" s="1" t="s">
        <v>105</v>
      </c>
      <c r="Q46" s="149"/>
      <c r="R46" s="115"/>
      <c r="S46" s="113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9"/>
      <c r="M47" s="110"/>
      <c r="N47" s="110"/>
      <c r="O47" s="110"/>
      <c r="P47" s="109"/>
      <c r="Q47" s="111"/>
      <c r="R47" s="111"/>
      <c r="S47" s="42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2"/>
      <c r="Q48" s="42"/>
      <c r="R48" s="42"/>
      <c r="S48" s="42"/>
      <c r="T48" s="18"/>
      <c r="U48" s="11"/>
    </row>
    <row r="49" spans="1:20">
      <c r="A49" s="16"/>
      <c r="B49" s="74" t="s">
        <v>138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2"/>
      <c r="Q49" s="42"/>
      <c r="R49" s="42"/>
      <c r="S49" s="42"/>
      <c r="T49" s="18"/>
    </row>
    <row r="50" spans="1:20">
      <c r="A50" s="20"/>
      <c r="B50" s="152" t="s">
        <v>124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2"/>
  <sheetViews>
    <sheetView zoomScaleNormal="100" zoomScaleSheetLayoutView="100" workbookViewId="0">
      <selection activeCell="N27" sqref="N27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13">
      <c r="A7" s="16"/>
      <c r="B7" s="10"/>
      <c r="C7" s="166"/>
      <c r="D7" s="166"/>
      <c r="E7" s="166"/>
      <c r="F7" s="166"/>
      <c r="G7" s="166"/>
      <c r="H7" s="166"/>
      <c r="I7" s="166"/>
      <c r="J7" s="18"/>
      <c r="K7" s="11"/>
    </row>
    <row r="8" spans="1:13">
      <c r="A8" s="16"/>
      <c r="B8" s="166" t="s">
        <v>143</v>
      </c>
      <c r="C8" s="166"/>
      <c r="D8" s="166"/>
      <c r="E8" s="166"/>
      <c r="F8" s="166"/>
      <c r="G8" s="166"/>
      <c r="H8" s="166"/>
      <c r="I8" s="10"/>
      <c r="J8" s="18"/>
      <c r="K8" s="11"/>
    </row>
    <row r="9" spans="1:13" ht="15.75" customHeight="1">
      <c r="A9" s="16"/>
      <c r="B9" s="166" t="s">
        <v>90</v>
      </c>
      <c r="C9" s="166"/>
      <c r="D9" s="166"/>
      <c r="E9" s="166"/>
      <c r="F9" s="166"/>
      <c r="G9" s="166"/>
      <c r="H9" s="166"/>
      <c r="I9" s="3"/>
      <c r="J9" s="18"/>
      <c r="K9" s="11"/>
    </row>
    <row r="10" spans="1:13" ht="12" customHeight="1">
      <c r="A10" s="16"/>
      <c r="B10" s="11"/>
      <c r="C10" s="102"/>
      <c r="D10" s="102"/>
      <c r="E10" s="102"/>
      <c r="F10" s="102"/>
      <c r="G10" s="102"/>
      <c r="H10" s="102"/>
      <c r="I10" s="102"/>
      <c r="J10" s="18"/>
      <c r="K10" s="11"/>
    </row>
    <row r="11" spans="1:13">
      <c r="A11" s="16"/>
      <c r="B11" s="11"/>
      <c r="C11" s="8"/>
      <c r="D11" s="8"/>
      <c r="E11" s="8"/>
      <c r="F11" s="8"/>
      <c r="G11" s="8"/>
      <c r="H11" s="8"/>
      <c r="I11" s="87"/>
      <c r="J11" s="18"/>
      <c r="K11" s="11"/>
    </row>
    <row r="12" spans="1:13">
      <c r="A12" s="16"/>
      <c r="B12" s="11"/>
      <c r="C12" s="8"/>
      <c r="D12" s="8"/>
      <c r="E12" s="8"/>
      <c r="F12" s="8"/>
      <c r="G12" s="8"/>
      <c r="H12" s="8"/>
      <c r="I12" s="87"/>
      <c r="J12" s="18"/>
      <c r="K12" s="11"/>
      <c r="L12" s="23"/>
      <c r="M12" s="34"/>
    </row>
    <row r="13" spans="1:13">
      <c r="A13" s="16"/>
      <c r="B13" s="11"/>
      <c r="C13" s="8"/>
      <c r="D13" s="8"/>
      <c r="E13" s="8"/>
      <c r="F13" s="8"/>
      <c r="G13" s="8"/>
      <c r="H13" s="8"/>
      <c r="I13" s="87"/>
      <c r="J13" s="18"/>
      <c r="K13" s="11"/>
      <c r="L13" s="23"/>
      <c r="M13" s="34"/>
    </row>
    <row r="14" spans="1:13">
      <c r="A14" s="16"/>
      <c r="B14" s="11"/>
      <c r="C14" s="8"/>
      <c r="D14" s="8"/>
      <c r="E14" s="8"/>
      <c r="F14" s="8"/>
      <c r="G14" s="8"/>
      <c r="H14" s="8"/>
      <c r="I14" s="87"/>
      <c r="J14" s="18"/>
      <c r="K14" s="11"/>
    </row>
    <row r="15" spans="1:13">
      <c r="A15" s="16"/>
      <c r="B15" s="11"/>
      <c r="C15" s="8"/>
      <c r="D15" s="8"/>
      <c r="E15" s="8"/>
      <c r="F15" s="8"/>
      <c r="G15" s="8"/>
      <c r="H15" s="8"/>
      <c r="I15" s="87"/>
      <c r="J15" s="18"/>
      <c r="K15" s="11"/>
    </row>
    <row r="16" spans="1:13">
      <c r="A16" s="16"/>
      <c r="B16" s="11"/>
      <c r="C16" s="8"/>
      <c r="D16" s="8"/>
      <c r="E16" s="8"/>
      <c r="F16" s="8"/>
      <c r="G16" s="8"/>
      <c r="H16" s="8"/>
      <c r="I16" s="87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87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87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87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87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87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87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87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87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tr">
        <f>IF(F29="","",1)</f>
        <v/>
      </c>
    </row>
    <row r="30" spans="1:12">
      <c r="A30" s="16"/>
      <c r="B30" s="74" t="s">
        <v>139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74" t="s">
        <v>194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92" t="s">
        <v>137</v>
      </c>
      <c r="C32" s="95"/>
      <c r="D32" s="95"/>
      <c r="E32" s="95"/>
      <c r="F32" s="95"/>
      <c r="G32" s="95"/>
      <c r="H32" s="96"/>
      <c r="I32" s="96"/>
      <c r="J32" s="97"/>
      <c r="K32" s="11"/>
      <c r="L32" s="58"/>
    </row>
    <row r="33" spans="2:12">
      <c r="K33" s="58"/>
      <c r="L33" s="58"/>
    </row>
    <row r="34" spans="2:12">
      <c r="B34" s="23"/>
      <c r="C34" s="23"/>
      <c r="D34" s="23"/>
      <c r="E34" s="23"/>
      <c r="F34" s="59"/>
      <c r="G34" s="59"/>
      <c r="H34" s="58"/>
      <c r="I34" s="58"/>
      <c r="J34" s="58"/>
      <c r="K34" s="58"/>
      <c r="L34" s="58"/>
    </row>
    <row r="35" spans="2:12">
      <c r="B35" s="59"/>
      <c r="C35" s="59"/>
      <c r="D35" s="59"/>
      <c r="E35" s="59"/>
      <c r="F35" s="59"/>
      <c r="G35" s="59"/>
      <c r="H35" s="58"/>
      <c r="I35" s="58"/>
      <c r="J35" s="58"/>
      <c r="K35" s="58"/>
      <c r="L35" s="58"/>
    </row>
    <row r="36" spans="2:12">
      <c r="B36" s="59"/>
      <c r="C36" s="59"/>
      <c r="D36" s="59"/>
      <c r="E36" s="59"/>
      <c r="F36" s="59"/>
      <c r="G36" s="59"/>
      <c r="H36" s="58"/>
      <c r="I36" s="58"/>
      <c r="J36" s="58"/>
      <c r="K36" s="58"/>
      <c r="L36" s="58"/>
    </row>
    <row r="37" spans="2:12">
      <c r="B37" s="59"/>
      <c r="C37" s="59"/>
      <c r="D37" s="59"/>
      <c r="E37" s="59"/>
      <c r="F37" s="59"/>
      <c r="G37" s="59"/>
      <c r="H37" s="58"/>
      <c r="I37" s="58"/>
      <c r="J37" s="58"/>
      <c r="K37" s="58"/>
      <c r="L37" s="58"/>
    </row>
    <row r="38" spans="2:12">
      <c r="B38" s="58"/>
      <c r="C38" s="58"/>
      <c r="D38" s="58"/>
      <c r="E38" s="58"/>
      <c r="F38" s="58"/>
      <c r="G38" s="58"/>
      <c r="H38" s="58"/>
      <c r="I38" s="58"/>
      <c r="J38" s="58"/>
      <c r="K38" s="58"/>
      <c r="L38" s="58"/>
    </row>
    <row r="39" spans="2:12">
      <c r="B39" s="58"/>
      <c r="C39" s="58"/>
      <c r="D39" s="58"/>
      <c r="E39" s="58"/>
      <c r="F39" s="58"/>
      <c r="G39" s="58"/>
      <c r="H39" s="58"/>
      <c r="I39" s="58"/>
      <c r="J39" s="58"/>
      <c r="K39" s="58"/>
      <c r="L39" s="58"/>
    </row>
    <row r="40" spans="2:12"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</row>
    <row r="41" spans="2:12">
      <c r="B41" s="58"/>
      <c r="C41" s="58"/>
      <c r="D41" s="58"/>
      <c r="E41" s="58"/>
      <c r="F41" s="58"/>
      <c r="G41" s="58"/>
      <c r="H41" s="58"/>
      <c r="I41" s="58"/>
      <c r="J41" s="58"/>
      <c r="K41" s="58"/>
      <c r="L41" s="58"/>
    </row>
    <row r="42" spans="2:12">
      <c r="B42" s="58"/>
      <c r="C42" s="58"/>
      <c r="D42" s="58"/>
      <c r="E42" s="58"/>
      <c r="F42" s="58"/>
      <c r="G42" s="58"/>
      <c r="H42" s="58"/>
      <c r="I42" s="58"/>
      <c r="J42" s="58"/>
      <c r="K42" s="58"/>
      <c r="L42" s="58"/>
    </row>
  </sheetData>
  <mergeCells count="3">
    <mergeCell ref="C7:I7"/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orientation="landscape" horizontalDpi="300" verticalDpi="300" r:id="rId1"/>
  <headerFooter alignWithMargins="0">
    <oddFooter>&amp;C&amp;"-,Negrita"&amp;12&amp;K004559Página 1</oddFooter>
  </headerFooter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2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B47" sqref="B47"/>
      <selection pane="bottomLeft" activeCell="D25" sqref="D25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11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11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11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  <c r="K4" s="11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  <c r="K5" s="11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  <c r="K6" s="11"/>
    </row>
    <row r="7" spans="1:22">
      <c r="A7" s="16"/>
      <c r="B7" s="10"/>
      <c r="C7" s="166" t="s">
        <v>117</v>
      </c>
      <c r="D7" s="166"/>
      <c r="E7" s="166"/>
      <c r="F7" s="166"/>
      <c r="G7" s="166"/>
      <c r="H7" s="166"/>
      <c r="I7" s="166"/>
      <c r="J7" s="18"/>
      <c r="K7" s="11"/>
    </row>
    <row r="8" spans="1:22">
      <c r="A8" s="16"/>
      <c r="B8" s="10"/>
      <c r="C8" s="166" t="s">
        <v>144</v>
      </c>
      <c r="D8" s="166"/>
      <c r="E8" s="166"/>
      <c r="F8" s="166"/>
      <c r="G8" s="166"/>
      <c r="H8" s="166"/>
      <c r="I8" s="166"/>
      <c r="J8" s="18"/>
      <c r="K8" s="11"/>
    </row>
    <row r="9" spans="1:22">
      <c r="A9" s="16"/>
      <c r="B9" s="10"/>
      <c r="C9" s="85"/>
      <c r="D9" s="85"/>
      <c r="E9" s="85"/>
      <c r="F9" s="85"/>
      <c r="G9" s="10"/>
      <c r="H9" s="10"/>
      <c r="I9" s="10"/>
      <c r="J9" s="18"/>
      <c r="K9" s="11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8"/>
      <c r="K10" s="11"/>
    </row>
    <row r="11" spans="1:22">
      <c r="A11" s="16"/>
      <c r="B11" s="11"/>
      <c r="C11" s="159">
        <v>2005</v>
      </c>
      <c r="D11" s="159">
        <v>2006</v>
      </c>
      <c r="E11" s="159">
        <v>2007</v>
      </c>
      <c r="F11" s="159">
        <v>2008</v>
      </c>
      <c r="G11" s="159">
        <v>2009</v>
      </c>
      <c r="H11" s="159">
        <v>2010</v>
      </c>
      <c r="I11" s="85">
        <v>2011</v>
      </c>
      <c r="J11" s="18"/>
      <c r="K11" s="11"/>
      <c r="M11" s="2"/>
    </row>
    <row r="12" spans="1:22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  <c r="K12" s="11"/>
    </row>
    <row r="13" spans="1:22">
      <c r="A13" s="16"/>
      <c r="B13" s="11" t="s">
        <v>43</v>
      </c>
      <c r="C13" s="27">
        <f>+'[3]Resumen Bogotá'!X6</f>
        <v>78.509245505141621</v>
      </c>
      <c r="D13" s="27">
        <f>+'[3]Resumen Bogotá'!Y6</f>
        <v>78.981568112626945</v>
      </c>
      <c r="E13" s="27">
        <f>+'[3]Resumen Bogotá'!Z6</f>
        <v>79.40500548106651</v>
      </c>
      <c r="F13" s="27">
        <f>+'[3]Resumen Bogotá'!AA6</f>
        <v>79.798743602759544</v>
      </c>
      <c r="G13" s="27">
        <f>+'[3]Resumen Bogotá'!AB6</f>
        <v>80.162678399896521</v>
      </c>
      <c r="H13" s="27">
        <f>+'[3]Resumen Bogotá'!AC6</f>
        <v>80.49159831628954</v>
      </c>
      <c r="I13" s="36">
        <f>+'[3]Resumen Bogotá'!AD6</f>
        <v>80.79773021242751</v>
      </c>
      <c r="J13" s="18"/>
      <c r="K13" s="11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" t="s">
        <v>51</v>
      </c>
      <c r="C14" s="27">
        <f>+'[3]Resumen Bogotá'!X7</f>
        <v>66.483175035269355</v>
      </c>
      <c r="D14" s="27">
        <f>+'[3]Resumen Bogotá'!Y7</f>
        <v>64.684072585817148</v>
      </c>
      <c r="E14" s="27">
        <f>+'[3]Resumen Bogotá'!Z7</f>
        <v>63.836554560081503</v>
      </c>
      <c r="F14" s="27">
        <f>+'[3]Resumen Bogotá'!AA7</f>
        <v>66.22066267449496</v>
      </c>
      <c r="G14" s="27">
        <f>+'[3]Resumen Bogotá'!AB7</f>
        <v>66.540865179514824</v>
      </c>
      <c r="H14" s="27">
        <f>+'[3]Resumen Bogotá'!AC7</f>
        <v>68.800970514375308</v>
      </c>
      <c r="I14" s="36">
        <f>+'[3]Resumen Bogotá'!AD7</f>
        <v>71.512937465242572</v>
      </c>
      <c r="J14" s="18"/>
      <c r="K14" s="11"/>
      <c r="L14" s="23"/>
      <c r="M14" s="34"/>
    </row>
    <row r="15" spans="1:22">
      <c r="A15" s="16"/>
      <c r="B15" s="11" t="s">
        <v>50</v>
      </c>
      <c r="C15" s="27">
        <f>+'[3]Resumen Bogotá'!X8</f>
        <v>57.9499013948775</v>
      </c>
      <c r="D15" s="27">
        <f>+'[3]Resumen Bogotá'!Y8</f>
        <v>57.242150370091281</v>
      </c>
      <c r="E15" s="27">
        <f>+'[3]Resumen Bogotá'!Z8</f>
        <v>57.164274105949652</v>
      </c>
      <c r="F15" s="27">
        <f>+'[3]Resumen Bogotá'!AA8</f>
        <v>59.556393654770254</v>
      </c>
      <c r="G15" s="27">
        <f>+'[3]Resumen Bogotá'!AB8</f>
        <v>59.02049838613366</v>
      </c>
      <c r="H15" s="27">
        <f>+'[3]Resumen Bogotá'!AC8</f>
        <v>61.732245287235209</v>
      </c>
      <c r="I15" s="36">
        <f>+'[3]Resumen Bogotá'!AD8</f>
        <v>65.604590127619858</v>
      </c>
      <c r="J15" s="18"/>
      <c r="K15" s="11"/>
      <c r="M15" s="34"/>
    </row>
    <row r="16" spans="1:22">
      <c r="A16" s="16"/>
      <c r="B16" s="105" t="s">
        <v>52</v>
      </c>
      <c r="C16" s="27">
        <f>+'[3]Resumen Bogotá'!X9</f>
        <v>12.835228501759055</v>
      </c>
      <c r="D16" s="27">
        <f>+'[3]Resumen Bogotá'!Y9</f>
        <v>11.505039799065891</v>
      </c>
      <c r="E16" s="27">
        <f>+'[3]Resumen Bogotá'!Z9</f>
        <v>10.452140558958096</v>
      </c>
      <c r="F16" s="27">
        <f>+'[3]Resumen Bogotá'!AA9</f>
        <v>10.063730489201905</v>
      </c>
      <c r="G16" s="27">
        <f>+'[3]Resumen Bogotá'!AB9</f>
        <v>11.301877084243815</v>
      </c>
      <c r="H16" s="27">
        <f>+'[3]Resumen Bogotá'!AC9</f>
        <v>10.274173169843575</v>
      </c>
      <c r="I16" s="36">
        <f>+'[3]Resumen Bogotá'!AD9</f>
        <v>8.2619356356498574</v>
      </c>
      <c r="J16" s="18"/>
      <c r="K16" s="11"/>
    </row>
    <row r="17" spans="1:12">
      <c r="A17" s="16"/>
      <c r="B17" s="11" t="s">
        <v>53</v>
      </c>
      <c r="C17" s="27">
        <f>+'[3]Resumen Bogotá'!X10</f>
        <v>11.846872981437349</v>
      </c>
      <c r="D17" s="27">
        <f>+'[3]Resumen Bogotá'!Y10</f>
        <v>10.431642573957998</v>
      </c>
      <c r="E17" s="27">
        <f>+'[3]Resumen Bogotá'!Z10</f>
        <v>9.847959635552499</v>
      </c>
      <c r="F17" s="27">
        <f>+'[3]Resumen Bogotá'!AA10</f>
        <v>9.4905344423425646</v>
      </c>
      <c r="G17" s="27">
        <f>+'[3]Resumen Bogotá'!AB10</f>
        <v>10.82180509239026</v>
      </c>
      <c r="H17" s="27">
        <f>+'[3]Resumen Bogotá'!AC10</f>
        <v>9.5890080507657895</v>
      </c>
      <c r="I17" s="36">
        <f>+'[3]Resumen Bogotá'!AD10</f>
        <v>7.5548731411467926</v>
      </c>
      <c r="J17" s="18"/>
      <c r="K17" s="11"/>
    </row>
    <row r="18" spans="1:12">
      <c r="A18" s="16"/>
      <c r="B18" s="11" t="s">
        <v>54</v>
      </c>
      <c r="C18" s="27">
        <f>+'[3]Resumen Bogotá'!X11</f>
        <v>0.98836486011419189</v>
      </c>
      <c r="D18" s="27">
        <f>+'[3]Resumen Bogotá'!Y11</f>
        <v>1.0733972251078923</v>
      </c>
      <c r="E18" s="27">
        <f>+'[3]Resumen Bogotá'!Z11</f>
        <v>0.60416226173478504</v>
      </c>
      <c r="F18" s="27">
        <f>+'[3]Resumen Bogotá'!AA11</f>
        <v>0.57318722737314509</v>
      </c>
      <c r="G18" s="27">
        <f>+'[3]Resumen Bogotá'!AB11</f>
        <v>0.48007199185355343</v>
      </c>
      <c r="H18" s="27">
        <f>+'[3]Resumen Bogotá'!AC11</f>
        <v>0.68515694180966047</v>
      </c>
      <c r="I18" s="36">
        <f>+'[3]Resumen Bogotá'!AD11</f>
        <v>0.70705476594606131</v>
      </c>
      <c r="J18" s="18"/>
      <c r="K18" s="11"/>
    </row>
    <row r="19" spans="1:12">
      <c r="A19" s="16"/>
      <c r="B19" s="11" t="s">
        <v>40</v>
      </c>
      <c r="C19" s="27">
        <f>+'[3]Resumen Bogotá'!X12</f>
        <v>35.57841708449785</v>
      </c>
      <c r="D19" s="27">
        <f>+'[3]Resumen Bogotá'!Y12</f>
        <v>29.371220056721825</v>
      </c>
      <c r="E19" s="27">
        <f>+'[3]Resumen Bogotá'!Z12</f>
        <v>31.429603418967382</v>
      </c>
      <c r="F19" s="27">
        <f>+'[3]Resumen Bogotá'!AA12</f>
        <v>29.948585041322378</v>
      </c>
      <c r="G19" s="27">
        <f>+'[3]Resumen Bogotá'!AB12</f>
        <v>23.0739660320734</v>
      </c>
      <c r="H19" s="27">
        <f>+'[3]Resumen Bogotá'!AC12</f>
        <v>34.051272943063395</v>
      </c>
      <c r="I19" s="36">
        <f>+'[3]Resumen Bogotá'!AD12</f>
        <v>34.130150136494059</v>
      </c>
      <c r="J19" s="18"/>
      <c r="K19" s="11"/>
    </row>
    <row r="20" spans="1:12">
      <c r="A20" s="16"/>
      <c r="B20" s="11" t="s">
        <v>33</v>
      </c>
      <c r="C20" s="27">
        <f>+'[3]Resumen Bogotá'!X13</f>
        <v>17.001364356886171</v>
      </c>
      <c r="D20" s="27">
        <f>+'[3]Resumen Bogotá'!Y13</f>
        <v>10.783170132947999</v>
      </c>
      <c r="E20" s="27">
        <f>+'[3]Resumen Bogotá'!Z13</f>
        <v>8.5815693233483437</v>
      </c>
      <c r="F20" s="27">
        <f>+'[3]Resumen Bogotá'!AA13</f>
        <v>8.0288104391671968</v>
      </c>
      <c r="G20" s="27">
        <f>+'[3]Resumen Bogotá'!AB13</f>
        <v>6.314675875194026</v>
      </c>
      <c r="H20" s="27">
        <f>+'[3]Resumen Bogotá'!AC13</f>
        <v>13.509582899631473</v>
      </c>
      <c r="I20" s="36">
        <f>+'[3]Resumen Bogotá'!AD13</f>
        <v>11.32752959921404</v>
      </c>
      <c r="J20" s="18"/>
      <c r="K20" s="11"/>
    </row>
    <row r="21" spans="1:12">
      <c r="A21" s="16"/>
      <c r="B21" s="11" t="s">
        <v>42</v>
      </c>
      <c r="C21" s="27">
        <f>+'[3]Resumen Bogotá'!X14</f>
        <v>3.6294713789531134</v>
      </c>
      <c r="D21" s="27">
        <f>+'[3]Resumen Bogotá'!Y14</f>
        <v>15.726415418832326</v>
      </c>
      <c r="E21" s="27">
        <f>+'[3]Resumen Bogotá'!Z14</f>
        <v>22.495235208899679</v>
      </c>
      <c r="F21" s="27">
        <f>+'[3]Resumen Bogotá'!AA14</f>
        <v>21.486861302731597</v>
      </c>
      <c r="G21" s="27">
        <f>+'[3]Resumen Bogotá'!AB14</f>
        <v>15.540638583241654</v>
      </c>
      <c r="H21" s="27">
        <f>+'[3]Resumen Bogotá'!AC14</f>
        <v>21.072378390326026</v>
      </c>
      <c r="I21" s="36">
        <f>+'[3]Resumen Bogotá'!AD14</f>
        <v>21.436180744980344</v>
      </c>
      <c r="J21" s="18"/>
      <c r="K21" s="11"/>
    </row>
    <row r="22" spans="1:12">
      <c r="A22" s="16"/>
      <c r="B22" s="11" t="s">
        <v>34</v>
      </c>
      <c r="C22" s="27">
        <f>+'[3]Resumen Bogotá'!X15</f>
        <v>25.947876859692776</v>
      </c>
      <c r="D22" s="27">
        <f>+'[3]Resumen Bogotá'!Y15</f>
        <v>23.900829099433484</v>
      </c>
      <c r="E22" s="27">
        <f>+'[3]Resumen Bogotá'!Z15</f>
        <v>26.834661515547875</v>
      </c>
      <c r="F22" s="27">
        <f>+'[3]Resumen Bogotá'!AA15</f>
        <v>26.218092311621728</v>
      </c>
      <c r="G22" s="27">
        <f>+'[3]Resumen Bogotá'!AB15</f>
        <v>19.712032585786343</v>
      </c>
      <c r="H22" s="27">
        <f>+'[3]Resumen Bogotá'!AC15</f>
        <v>27.712540895540062</v>
      </c>
      <c r="I22" s="36">
        <f>+'[3]Resumen Bogotá'!AD15</f>
        <v>28.664244124712329</v>
      </c>
      <c r="J22" s="18"/>
      <c r="K22" s="11"/>
    </row>
    <row r="23" spans="1:12">
      <c r="A23" s="16"/>
      <c r="B23" s="11" t="s">
        <v>41</v>
      </c>
      <c r="C23" s="27">
        <f>+'[3]Resumen Bogotá'!X16</f>
        <v>12.005369259903635</v>
      </c>
      <c r="D23" s="27">
        <f>+'[3]Resumen Bogotá'!Y16</f>
        <v>7.7698820998840112</v>
      </c>
      <c r="E23" s="27">
        <f>+'[3]Resumen Bogotá'!Z16</f>
        <v>9.7500325179613903</v>
      </c>
      <c r="F23" s="27">
        <f>+'[3]Resumen Bogotá'!AA16</f>
        <v>13.316295261933886</v>
      </c>
      <c r="G23" s="27">
        <f>+'[3]Resumen Bogotá'!AB16</f>
        <v>10.273564737770103</v>
      </c>
      <c r="H23" s="27">
        <f>+'[3]Resumen Bogotá'!AC16</f>
        <v>15.276764137249558</v>
      </c>
      <c r="I23" s="36">
        <f>+'[3]Resumen Bogotá'!AD16</f>
        <v>13.361693530873195</v>
      </c>
      <c r="J23" s="18"/>
      <c r="K23" s="11"/>
    </row>
    <row r="24" spans="1:12">
      <c r="A24" s="16"/>
      <c r="B24" s="11" t="s">
        <v>33</v>
      </c>
      <c r="C24" s="27">
        <f>+'[3]Resumen Bogotá'!X17</f>
        <v>6.2713064016058455</v>
      </c>
      <c r="D24" s="27">
        <f>+'[3]Resumen Bogotá'!Y17</f>
        <v>3.541072760049103</v>
      </c>
      <c r="E24" s="27">
        <f>+'[3]Resumen Bogotá'!Z17</f>
        <v>2.9269151119784227</v>
      </c>
      <c r="F24" s="27">
        <f>+'[3]Resumen Bogotá'!AA17</f>
        <v>3.698283966112359</v>
      </c>
      <c r="G24" s="27">
        <f>+'[3]Resumen Bogotá'!AB17</f>
        <v>3.4286981401386871</v>
      </c>
      <c r="H24" s="27">
        <f>+'[3]Resumen Bogotá'!AC17</f>
        <v>6.7053516867210075</v>
      </c>
      <c r="I24" s="36">
        <f>+'[3]Resumen Bogotá'!AD17</f>
        <v>5.3468475911556261</v>
      </c>
      <c r="J24" s="18"/>
      <c r="K24" s="11"/>
    </row>
    <row r="25" spans="1:12">
      <c r="A25" s="16"/>
      <c r="B25" s="11" t="s">
        <v>42</v>
      </c>
      <c r="C25" s="27">
        <f>+'[3]Resumen Bogotá'!X18</f>
        <v>1.2142384015654988</v>
      </c>
      <c r="D25" s="27">
        <f>+'[3]Resumen Bogotá'!Y18</f>
        <v>4.2356228000746565</v>
      </c>
      <c r="E25" s="27">
        <f>+'[3]Resumen Bogotá'!Z18</f>
        <v>7.5084019507417752</v>
      </c>
      <c r="F25" s="27">
        <f>+'[3]Resumen Bogotá'!AA18</f>
        <v>9.600980867976789</v>
      </c>
      <c r="G25" s="27">
        <f>+'[3]Resumen Bogotá'!AB18</f>
        <v>6.7116730570918648</v>
      </c>
      <c r="H25" s="27">
        <f>+'[3]Resumen Bogotá'!AC18</f>
        <v>9.6262146207428003</v>
      </c>
      <c r="I25" s="36">
        <f>+'[3]Resumen Bogotá'!AD18</f>
        <v>8.3421812430085556</v>
      </c>
      <c r="J25" s="18"/>
      <c r="K25" s="11"/>
    </row>
    <row r="26" spans="1:12">
      <c r="A26" s="16"/>
      <c r="B26" s="11" t="s">
        <v>34</v>
      </c>
      <c r="C26" s="27">
        <f>+'[3]Resumen Bogotá'!X19</f>
        <v>8.313134475452971</v>
      </c>
      <c r="D26" s="27">
        <f>+'[3]Resumen Bogotá'!Y19</f>
        <v>5.9753764366298388</v>
      </c>
      <c r="E26" s="27">
        <f>+'[3]Resumen Bogotá'!Z19</f>
        <v>8.3746207248678139</v>
      </c>
      <c r="F26" s="27">
        <f>+'[3]Resumen Bogotá'!AA19</f>
        <v>11.327942099014784</v>
      </c>
      <c r="G26" s="27">
        <f>+'[3]Resumen Bogotá'!AB19</f>
        <v>8.2142704904445019</v>
      </c>
      <c r="H26" s="27">
        <f>+'[3]Resumen Bogotá'!AC19</f>
        <v>12.152009199753731</v>
      </c>
      <c r="I26" s="36">
        <f>+'[3]Resumen Bogotá'!AD19</f>
        <v>10.586855610306374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104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104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104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104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104"/>
    </row>
    <row r="41" spans="1:12">
      <c r="A41" s="16"/>
      <c r="B41" s="74" t="s">
        <v>140</v>
      </c>
      <c r="C41" s="61"/>
      <c r="D41" s="61"/>
      <c r="E41" s="61"/>
      <c r="F41" s="61"/>
      <c r="G41" s="61"/>
      <c r="H41" s="61"/>
      <c r="I41" s="61"/>
      <c r="J41" s="90"/>
      <c r="K41" s="11"/>
      <c r="L41" s="58"/>
    </row>
    <row r="42" spans="1:12">
      <c r="A42" s="20"/>
      <c r="B42" s="92" t="s">
        <v>124</v>
      </c>
      <c r="C42" s="95"/>
      <c r="D42" s="95"/>
      <c r="E42" s="95"/>
      <c r="F42" s="95"/>
      <c r="G42" s="95"/>
      <c r="H42" s="96"/>
      <c r="I42" s="96"/>
      <c r="J42" s="97"/>
      <c r="K42" s="11"/>
      <c r="L42" s="58"/>
    </row>
    <row r="43" spans="1:12">
      <c r="B43" s="23" t="s">
        <v>46</v>
      </c>
      <c r="E43" s="23" t="s">
        <v>44</v>
      </c>
      <c r="K43" s="58"/>
      <c r="L43" s="58"/>
    </row>
    <row r="44" spans="1:12">
      <c r="B44" s="23" t="s">
        <v>47</v>
      </c>
      <c r="C44" s="23"/>
      <c r="D44" s="23"/>
      <c r="E44" s="23" t="s">
        <v>45</v>
      </c>
      <c r="F44" s="59"/>
      <c r="G44" s="59"/>
      <c r="H44" s="58"/>
      <c r="I44" s="58"/>
      <c r="J44" s="58"/>
      <c r="K44" s="58"/>
      <c r="L44" s="58"/>
    </row>
    <row r="45" spans="1:12">
      <c r="B45" s="59"/>
      <c r="C45" s="59"/>
      <c r="D45" s="59"/>
      <c r="E45" s="59"/>
      <c r="F45" s="59"/>
      <c r="G45" s="59"/>
      <c r="H45" s="58"/>
      <c r="I45" s="58"/>
      <c r="J45" s="58"/>
      <c r="K45" s="58"/>
      <c r="L45" s="58"/>
    </row>
    <row r="46" spans="1:12">
      <c r="B46" s="59"/>
      <c r="C46" s="59"/>
      <c r="D46" s="59"/>
      <c r="E46" s="59"/>
      <c r="F46" s="59"/>
      <c r="G46" s="59"/>
      <c r="H46" s="58"/>
      <c r="I46" s="58"/>
      <c r="J46" s="58"/>
      <c r="K46" s="58"/>
      <c r="L46" s="58"/>
    </row>
    <row r="47" spans="1:12">
      <c r="B47" s="59"/>
      <c r="C47" s="59"/>
      <c r="D47" s="59"/>
      <c r="E47" s="59"/>
      <c r="F47" s="59"/>
      <c r="G47" s="59"/>
      <c r="H47" s="58"/>
      <c r="I47" s="58"/>
      <c r="J47" s="58"/>
      <c r="K47" s="58"/>
      <c r="L47" s="58"/>
    </row>
    <row r="48" spans="1:12">
      <c r="B48" s="58"/>
      <c r="C48" s="58"/>
      <c r="D48" s="58"/>
      <c r="E48" s="58"/>
      <c r="F48" s="58"/>
      <c r="G48" s="58"/>
      <c r="H48" s="58"/>
      <c r="I48" s="58"/>
      <c r="J48" s="58"/>
      <c r="K48" s="58"/>
      <c r="L48" s="58"/>
    </row>
    <row r="49" spans="2:12">
      <c r="B49" s="58"/>
      <c r="C49" s="58"/>
      <c r="D49" s="58"/>
      <c r="E49" s="58"/>
      <c r="F49" s="58"/>
      <c r="G49" s="58"/>
      <c r="H49" s="58"/>
      <c r="I49" s="58"/>
      <c r="J49" s="58"/>
      <c r="K49" s="58"/>
      <c r="L49" s="58"/>
    </row>
    <row r="50" spans="2:12"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B47" sqref="B47"/>
      <selection pane="bottomLeft" activeCell="B35" sqref="B35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6"/>
      <c r="B1" s="10"/>
      <c r="C1" s="10"/>
      <c r="D1" s="10"/>
      <c r="E1" s="10"/>
      <c r="F1" s="10"/>
      <c r="G1" s="10"/>
      <c r="H1" s="10"/>
      <c r="I1" s="10"/>
      <c r="J1" s="10"/>
      <c r="K1" s="10"/>
      <c r="L1" s="18"/>
      <c r="M1" s="11"/>
    </row>
    <row r="2" spans="1:15">
      <c r="A2" s="16"/>
      <c r="B2" s="10"/>
      <c r="C2" s="10"/>
      <c r="D2" s="10"/>
      <c r="E2" s="10"/>
      <c r="F2" s="10"/>
      <c r="G2" s="10"/>
      <c r="H2" s="10"/>
      <c r="I2" s="10"/>
      <c r="J2" s="10"/>
      <c r="K2" s="10"/>
      <c r="L2" s="18"/>
      <c r="M2" s="11"/>
    </row>
    <row r="3" spans="1:15">
      <c r="A3" s="16"/>
      <c r="B3" s="10"/>
      <c r="C3" s="10"/>
      <c r="D3" s="10"/>
      <c r="E3" s="10"/>
      <c r="F3" s="10"/>
      <c r="G3" s="10"/>
      <c r="H3" s="10"/>
      <c r="I3" s="10"/>
      <c r="J3" s="10"/>
      <c r="K3" s="10"/>
      <c r="L3" s="18"/>
      <c r="M3" s="11"/>
    </row>
    <row r="4" spans="1:15">
      <c r="A4" s="16"/>
      <c r="B4" s="10"/>
      <c r="C4" s="10"/>
      <c r="D4" s="10"/>
      <c r="E4" s="10"/>
      <c r="F4" s="10"/>
      <c r="G4" s="10"/>
      <c r="H4" s="10"/>
      <c r="I4" s="10"/>
      <c r="J4" s="10"/>
      <c r="K4" s="10"/>
      <c r="L4" s="18"/>
      <c r="M4" s="11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1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  <c r="M6" s="11"/>
    </row>
    <row r="7" spans="1:15">
      <c r="A7" s="16"/>
      <c r="B7" s="10"/>
      <c r="C7" s="166" t="s">
        <v>28</v>
      </c>
      <c r="D7" s="166"/>
      <c r="E7" s="166"/>
      <c r="F7" s="166"/>
      <c r="G7" s="166"/>
      <c r="H7" s="166"/>
      <c r="I7" s="166"/>
      <c r="J7" s="166"/>
      <c r="K7" s="166"/>
      <c r="L7" s="18"/>
      <c r="M7" s="11"/>
    </row>
    <row r="8" spans="1:15">
      <c r="A8" s="16"/>
      <c r="B8" s="10"/>
      <c r="C8" s="166" t="s">
        <v>144</v>
      </c>
      <c r="D8" s="166"/>
      <c r="E8" s="166"/>
      <c r="F8" s="166"/>
      <c r="G8" s="166"/>
      <c r="H8" s="166"/>
      <c r="I8" s="166"/>
      <c r="J8" s="166"/>
      <c r="K8" s="166"/>
      <c r="L8" s="18"/>
      <c r="M8" s="11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  <c r="M9" s="11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  <c r="M10" s="11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85">
        <v>2011</v>
      </c>
      <c r="K11" s="168"/>
      <c r="L11" s="18"/>
      <c r="M11" s="11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85"/>
      <c r="L12" s="18"/>
      <c r="M12" s="11"/>
    </row>
    <row r="13" spans="1:15">
      <c r="A13" s="16"/>
      <c r="B13" s="11" t="str">
        <f>+'[3]Tasas Bogotá'!N5</f>
        <v>Medellín</v>
      </c>
      <c r="C13" s="27">
        <f>+'[3]Tasas Bogotá'!O5</f>
        <v>81.076937286813163</v>
      </c>
      <c r="D13" s="27">
        <f>+'[3]Tasas Bogotá'!P5</f>
        <v>81.418951138389843</v>
      </c>
      <c r="E13" s="27">
        <f>+'[3]Tasas Bogotá'!Q5</f>
        <v>81.830255039921823</v>
      </c>
      <c r="F13" s="27">
        <f>+'[3]Tasas Bogotá'!R5</f>
        <v>82.236901979990506</v>
      </c>
      <c r="G13" s="27">
        <f>+'[3]Tasas Bogotá'!S5</f>
        <v>82.614352058698955</v>
      </c>
      <c r="H13" s="27">
        <f>+'[3]Tasas Bogotá'!T5</f>
        <v>82.954691170111033</v>
      </c>
      <c r="I13" s="27">
        <f>+'[3]Tasas Bogotá'!U5</f>
        <v>83.24988252598942</v>
      </c>
      <c r="J13" s="36">
        <f>+'[3]Tasas Bogotá'!V5</f>
        <v>83.518758448653628</v>
      </c>
      <c r="K13" s="45">
        <f>+'[3]Tasas Bogotá'!W5</f>
        <v>1</v>
      </c>
      <c r="L13" s="18"/>
      <c r="M13" s="11"/>
    </row>
    <row r="14" spans="1:15">
      <c r="A14" s="16"/>
      <c r="B14" s="11" t="str">
        <f>+'[3]Tasas Bogotá'!N6</f>
        <v>Manizales</v>
      </c>
      <c r="C14" s="27">
        <f>+'[3]Tasas Bogotá'!O6</f>
        <v>81.517789458920603</v>
      </c>
      <c r="D14" s="27">
        <f>+'[3]Tasas Bogotá'!P6</f>
        <v>81.896228533950719</v>
      </c>
      <c r="E14" s="27">
        <f>+'[3]Tasas Bogotá'!Q6</f>
        <v>82.083141065660541</v>
      </c>
      <c r="F14" s="27">
        <f>+'[3]Tasas Bogotá'!R6</f>
        <v>82.339667348350616</v>
      </c>
      <c r="G14" s="27">
        <f>+'[3]Tasas Bogotá'!S6</f>
        <v>82.575165926286786</v>
      </c>
      <c r="H14" s="27">
        <f>+'[3]Tasas Bogotá'!T6</f>
        <v>82.797044011294972</v>
      </c>
      <c r="I14" s="27">
        <f>+'[3]Tasas Bogotá'!U6</f>
        <v>82.976573919139668</v>
      </c>
      <c r="J14" s="36">
        <f>+'[3]Tasas Bogotá'!V6</f>
        <v>83.139789577157089</v>
      </c>
      <c r="K14" s="45">
        <f>+'[3]Tasas Bogotá'!W6</f>
        <v>2</v>
      </c>
      <c r="L14" s="18"/>
      <c r="M14" s="11"/>
    </row>
    <row r="15" spans="1:15">
      <c r="A15" s="16"/>
      <c r="B15" s="11" t="str">
        <f>+'[3]Tasas Bogotá'!N7</f>
        <v>Popayán</v>
      </c>
      <c r="C15" s="27">
        <f>+'[3]Tasas Bogotá'!O7</f>
        <v>0</v>
      </c>
      <c r="D15" s="27">
        <f>+'[3]Tasas Bogotá'!P7</f>
        <v>0</v>
      </c>
      <c r="E15" s="27">
        <f>+'[3]Tasas Bogotá'!Q7</f>
        <v>80.215697292023307</v>
      </c>
      <c r="F15" s="27">
        <f>+'[3]Tasas Bogotá'!R7</f>
        <v>80.708037178786228</v>
      </c>
      <c r="G15" s="27">
        <f>+'[3]Tasas Bogotá'!S7</f>
        <v>81.203838051556005</v>
      </c>
      <c r="H15" s="27">
        <f>+'[3]Tasas Bogotá'!T7</f>
        <v>81.713829704592484</v>
      </c>
      <c r="I15" s="27">
        <f>+'[3]Tasas Bogotá'!U7</f>
        <v>82.166189578827698</v>
      </c>
      <c r="J15" s="36">
        <f>+'[3]Tasas Bogotá'!V7</f>
        <v>82.587449641286156</v>
      </c>
      <c r="K15" s="45">
        <f>+'[3]Tasas Bogotá'!W7</f>
        <v>3</v>
      </c>
      <c r="L15" s="18"/>
      <c r="M15" s="11"/>
    </row>
    <row r="16" spans="1:15">
      <c r="A16" s="16"/>
      <c r="B16" s="11" t="str">
        <f>+'[3]Tasas Bogotá'!N8</f>
        <v>Pereira</v>
      </c>
      <c r="C16" s="27">
        <f>+'[3]Tasas Bogotá'!O8</f>
        <v>78.963809487992521</v>
      </c>
      <c r="D16" s="27">
        <f>+'[3]Tasas Bogotá'!P8</f>
        <v>79.302924736743407</v>
      </c>
      <c r="E16" s="27">
        <f>+'[3]Tasas Bogotá'!Q8</f>
        <v>79.816304439492285</v>
      </c>
      <c r="F16" s="27">
        <f>+'[3]Tasas Bogotá'!R8</f>
        <v>80.279631489654761</v>
      </c>
      <c r="G16" s="27">
        <f>+'[3]Tasas Bogotá'!S8</f>
        <v>80.707959571154092</v>
      </c>
      <c r="H16" s="27">
        <f>+'[3]Tasas Bogotá'!T8</f>
        <v>81.097073594206634</v>
      </c>
      <c r="I16" s="27">
        <f>+'[3]Tasas Bogotá'!U8</f>
        <v>81.41889717327679</v>
      </c>
      <c r="J16" s="36">
        <f>+'[3]Tasas Bogotá'!V8</f>
        <v>81.698986466043536</v>
      </c>
      <c r="K16" s="45">
        <f>+'[3]Tasas Bogotá'!W8</f>
        <v>4</v>
      </c>
      <c r="L16" s="18"/>
      <c r="M16" s="11"/>
    </row>
    <row r="17" spans="1:15">
      <c r="A17" s="16"/>
      <c r="B17" s="11" t="str">
        <f>+'[3]Tasas Bogotá'!N9</f>
        <v>Bucaramanga</v>
      </c>
      <c r="C17" s="27">
        <f>+'[3]Tasas Bogotá'!O9</f>
        <v>78.802568945554583</v>
      </c>
      <c r="D17" s="27">
        <f>+'[3]Tasas Bogotá'!P9</f>
        <v>79.15426231359794</v>
      </c>
      <c r="E17" s="27">
        <f>+'[3]Tasas Bogotá'!Q9</f>
        <v>79.596321009327298</v>
      </c>
      <c r="F17" s="27">
        <f>+'[3]Tasas Bogotá'!R9</f>
        <v>80.033774404695677</v>
      </c>
      <c r="G17" s="27">
        <f>+'[3]Tasas Bogotá'!S9</f>
        <v>80.46396975556948</v>
      </c>
      <c r="H17" s="27">
        <f>+'[3]Tasas Bogotá'!T9</f>
        <v>80.877549877136516</v>
      </c>
      <c r="I17" s="27">
        <f>+'[3]Tasas Bogotá'!U9</f>
        <v>81.232433035824215</v>
      </c>
      <c r="J17" s="36">
        <f>+'[3]Tasas Bogotá'!V9</f>
        <v>81.552385172595066</v>
      </c>
      <c r="K17" s="45">
        <f>+'[3]Tasas Bogotá'!W9</f>
        <v>5</v>
      </c>
      <c r="L17" s="18"/>
      <c r="M17" s="11"/>
    </row>
    <row r="18" spans="1:15">
      <c r="A18" s="16"/>
      <c r="B18" s="11" t="str">
        <f>+'[3]Tasas Bogotá'!N10</f>
        <v>Pasto</v>
      </c>
      <c r="C18" s="27">
        <f>+'[3]Tasas Bogotá'!O10</f>
        <v>77.701382920540681</v>
      </c>
      <c r="D18" s="27">
        <f>+'[3]Tasas Bogotá'!P10</f>
        <v>78.051974739854785</v>
      </c>
      <c r="E18" s="27">
        <f>+'[3]Tasas Bogotá'!Q10</f>
        <v>78.545331514919184</v>
      </c>
      <c r="F18" s="27">
        <f>+'[3]Tasas Bogotá'!R10</f>
        <v>79.005309632365666</v>
      </c>
      <c r="G18" s="27">
        <f>+'[3]Tasas Bogotá'!S10</f>
        <v>79.506116229667498</v>
      </c>
      <c r="H18" s="27">
        <f>+'[3]Tasas Bogotá'!T10</f>
        <v>80.042922312412117</v>
      </c>
      <c r="I18" s="27">
        <f>+'[3]Tasas Bogotá'!U10</f>
        <v>80.564005437191724</v>
      </c>
      <c r="J18" s="36">
        <f>+'[3]Tasas Bogotá'!V10</f>
        <v>81.053017358502231</v>
      </c>
      <c r="K18" s="45">
        <f>+'[3]Tasas Bogotá'!W10</f>
        <v>6</v>
      </c>
      <c r="L18" s="18"/>
      <c r="M18" s="11"/>
    </row>
    <row r="19" spans="1:15">
      <c r="A19" s="16"/>
      <c r="B19" s="11" t="str">
        <f>+'[3]Tasas Bogotá'!N11</f>
        <v>Cali</v>
      </c>
      <c r="C19" s="27">
        <f>+'[3]Tasas Bogotá'!O11</f>
        <v>78.707457976076043</v>
      </c>
      <c r="D19" s="27">
        <f>+'[3]Tasas Bogotá'!P11</f>
        <v>78.893541070876054</v>
      </c>
      <c r="E19" s="27">
        <f>+'[3]Tasas Bogotá'!Q11</f>
        <v>79.301451027131833</v>
      </c>
      <c r="F19" s="27">
        <f>+'[3]Tasas Bogotá'!R11</f>
        <v>79.687937243543175</v>
      </c>
      <c r="G19" s="27">
        <f>+'[3]Tasas Bogotá'!S11</f>
        <v>80.071711750014856</v>
      </c>
      <c r="H19" s="27">
        <f>+'[3]Tasas Bogotá'!T11</f>
        <v>80.448230331293431</v>
      </c>
      <c r="I19" s="27">
        <f>+'[3]Tasas Bogotá'!U11</f>
        <v>80.761497459966989</v>
      </c>
      <c r="J19" s="36">
        <f>+'[3]Tasas Bogotá'!V11</f>
        <v>81.032852753486168</v>
      </c>
      <c r="K19" s="45">
        <f>+'[3]Tasas Bogotá'!W11</f>
        <v>7</v>
      </c>
      <c r="L19" s="18"/>
      <c r="M19" s="11"/>
    </row>
    <row r="20" spans="1:15">
      <c r="A20" s="16"/>
      <c r="B20" s="11" t="str">
        <f>+'[3]Tasas Bogotá'!N12</f>
        <v>Armenia</v>
      </c>
      <c r="C20" s="27">
        <f>+'[3]Tasas Bogotá'!O12</f>
        <v>0</v>
      </c>
      <c r="D20" s="27">
        <f>+'[3]Tasas Bogotá'!P12</f>
        <v>0</v>
      </c>
      <c r="E20" s="27">
        <f>+'[3]Tasas Bogotá'!Q12</f>
        <v>79.473910750334937</v>
      </c>
      <c r="F20" s="27">
        <f>+'[3]Tasas Bogotá'!R12</f>
        <v>79.87527982476972</v>
      </c>
      <c r="G20" s="27">
        <f>+'[3]Tasas Bogotá'!S12</f>
        <v>80.239236743695471</v>
      </c>
      <c r="H20" s="27">
        <f>+'[3]Tasas Bogotá'!T12</f>
        <v>80.555294027913675</v>
      </c>
      <c r="I20" s="27">
        <f>+'[3]Tasas Bogotá'!U12</f>
        <v>80.804892647398717</v>
      </c>
      <c r="J20" s="36">
        <f>+'[3]Tasas Bogotá'!V12</f>
        <v>81.029321854800813</v>
      </c>
      <c r="K20" s="45">
        <f>+'[3]Tasas Bogotá'!W12</f>
        <v>8</v>
      </c>
      <c r="L20" s="18"/>
      <c r="M20" s="11"/>
    </row>
    <row r="21" spans="1:15">
      <c r="A21" s="16"/>
      <c r="B21" s="12" t="str">
        <f>+'[3]Tasas Bogotá'!N13</f>
        <v>Bogotá</v>
      </c>
      <c r="C21" s="50">
        <f>+'[3]Tasas Bogotá'!O13</f>
        <v>78.119310565295095</v>
      </c>
      <c r="D21" s="50">
        <f>+'[3]Tasas Bogotá'!P13</f>
        <v>78.509245505141621</v>
      </c>
      <c r="E21" s="50">
        <f>+'[3]Tasas Bogotá'!Q13</f>
        <v>78.981568112626945</v>
      </c>
      <c r="F21" s="50">
        <f>+'[3]Tasas Bogotá'!R13</f>
        <v>79.40500548106651</v>
      </c>
      <c r="G21" s="50">
        <f>+'[3]Tasas Bogotá'!S13</f>
        <v>79.798743602759544</v>
      </c>
      <c r="H21" s="50">
        <f>+'[3]Tasas Bogotá'!T13</f>
        <v>80.162678399896521</v>
      </c>
      <c r="I21" s="50">
        <f>+'[3]Tasas Bogotá'!U13</f>
        <v>80.49159831628954</v>
      </c>
      <c r="J21" s="50">
        <f>+'[3]Tasas Bogotá'!V13</f>
        <v>80.79773021242751</v>
      </c>
      <c r="K21" s="106">
        <f>+'[3]Tasas Bogotá'!W13</f>
        <v>9</v>
      </c>
      <c r="L21" s="18"/>
      <c r="M21" s="11"/>
    </row>
    <row r="22" spans="1:15">
      <c r="A22" s="16"/>
      <c r="B22" s="11" t="str">
        <f>+'[3]Tasas Bogotá'!N14</f>
        <v>San Andrés</v>
      </c>
      <c r="C22" s="27">
        <f>+'[3]Tasas Bogotá'!O14</f>
        <v>0</v>
      </c>
      <c r="D22" s="27">
        <f>+'[3]Tasas Bogotá'!P14</f>
        <v>0</v>
      </c>
      <c r="E22" s="27">
        <f>+'[3]Tasas Bogotá'!Q14</f>
        <v>78.304016587435285</v>
      </c>
      <c r="F22" s="27">
        <f>+'[3]Tasas Bogotá'!R14</f>
        <v>78.761085893264251</v>
      </c>
      <c r="G22" s="27">
        <f>+'[3]Tasas Bogotá'!S14</f>
        <v>79.193415306594744</v>
      </c>
      <c r="H22" s="27">
        <f>+'[3]Tasas Bogotá'!T14</f>
        <v>79.535595475715226</v>
      </c>
      <c r="I22" s="27">
        <f>+'[3]Tasas Bogotá'!U14</f>
        <v>79.814467815576236</v>
      </c>
      <c r="J22" s="36">
        <f>+'[3]Tasas Bogotá'!V14</f>
        <v>80.062731902628613</v>
      </c>
      <c r="K22" s="45">
        <f>+'[3]Tasas Bogotá'!W14</f>
        <v>10</v>
      </c>
      <c r="L22" s="18"/>
      <c r="M22" s="11"/>
    </row>
    <row r="23" spans="1:15">
      <c r="A23" s="16"/>
      <c r="B23" s="11" t="str">
        <f>+'[3]Tasas Bogotá'!N15</f>
        <v>Neiva</v>
      </c>
      <c r="C23" s="27">
        <f>+'[3]Tasas Bogotá'!O15</f>
        <v>0</v>
      </c>
      <c r="D23" s="27">
        <f>+'[3]Tasas Bogotá'!P15</f>
        <v>0</v>
      </c>
      <c r="E23" s="27">
        <f>+'[3]Tasas Bogotá'!Q15</f>
        <v>77.289900699654027</v>
      </c>
      <c r="F23" s="27">
        <f>+'[3]Tasas Bogotá'!R15</f>
        <v>77.826432067733819</v>
      </c>
      <c r="G23" s="27">
        <f>+'[3]Tasas Bogotá'!S15</f>
        <v>78.401863993166216</v>
      </c>
      <c r="H23" s="27">
        <f>+'[3]Tasas Bogotá'!T15</f>
        <v>78.987795159641735</v>
      </c>
      <c r="I23" s="27">
        <f>+'[3]Tasas Bogotá'!U15</f>
        <v>79.50557170282822</v>
      </c>
      <c r="J23" s="36">
        <f>+'[3]Tasas Bogotá'!V15</f>
        <v>79.994498702203487</v>
      </c>
      <c r="K23" s="45">
        <f>+'[3]Tasas Bogotá'!W15</f>
        <v>11</v>
      </c>
      <c r="L23" s="18"/>
      <c r="M23" s="11"/>
      <c r="N23" s="23"/>
      <c r="O23" s="34"/>
    </row>
    <row r="24" spans="1:15">
      <c r="A24" s="16"/>
      <c r="B24" s="11" t="str">
        <f>+'[3]Tasas Bogotá'!N16</f>
        <v>Ibagué</v>
      </c>
      <c r="C24" s="27">
        <f>+'[3]Tasas Bogotá'!O16</f>
        <v>77.102445822751278</v>
      </c>
      <c r="D24" s="27">
        <f>+'[3]Tasas Bogotá'!P16</f>
        <v>77.337921817289612</v>
      </c>
      <c r="E24" s="27">
        <f>+'[3]Tasas Bogotá'!Q16</f>
        <v>77.665166613920391</v>
      </c>
      <c r="F24" s="27">
        <f>+'[3]Tasas Bogotá'!R16</f>
        <v>78.022346841339925</v>
      </c>
      <c r="G24" s="27">
        <f>+'[3]Tasas Bogotá'!S16</f>
        <v>78.4081070539129</v>
      </c>
      <c r="H24" s="27">
        <f>+'[3]Tasas Bogotá'!T16</f>
        <v>78.790643572946948</v>
      </c>
      <c r="I24" s="27">
        <f>+'[3]Tasas Bogotá'!U16</f>
        <v>79.125182935127498</v>
      </c>
      <c r="J24" s="36">
        <f>+'[3]Tasas Bogotá'!V16</f>
        <v>79.425272569815135</v>
      </c>
      <c r="K24" s="45">
        <f>+'[3]Tasas Bogotá'!W16</f>
        <v>12</v>
      </c>
      <c r="L24" s="18"/>
      <c r="M24" s="11"/>
      <c r="N24" s="23"/>
      <c r="O24" s="34"/>
    </row>
    <row r="25" spans="1:15">
      <c r="A25" s="16"/>
      <c r="B25" s="12" t="str">
        <f>+'[3]Tasas Bogotá'!N17</f>
        <v>Colombia</v>
      </c>
      <c r="C25" s="28">
        <f>+'[3]Tasas Bogotá'!O17</f>
        <v>76.249130621901926</v>
      </c>
      <c r="D25" s="28">
        <f>+'[3]Tasas Bogotá'!P17</f>
        <v>76.664308280641578</v>
      </c>
      <c r="E25" s="28">
        <f>+'[3]Tasas Bogotá'!Q17</f>
        <v>77.063131741015354</v>
      </c>
      <c r="F25" s="28">
        <f>+'[3]Tasas Bogotá'!R17</f>
        <v>77.465409367685055</v>
      </c>
      <c r="G25" s="28">
        <f>+'[3]Tasas Bogotá'!S17</f>
        <v>77.857527680015835</v>
      </c>
      <c r="H25" s="28">
        <f>+'[3]Tasas Bogotá'!T17</f>
        <v>78.231877424457466</v>
      </c>
      <c r="I25" s="28">
        <f>+'[3]Tasas Bogotá'!U17</f>
        <v>78.550009736254538</v>
      </c>
      <c r="J25" s="50">
        <f>+'[3]Tasas Bogotá'!V17</f>
        <v>78.827545048956694</v>
      </c>
      <c r="K25" s="45" t="str">
        <f>+'[3]Tasas Bogotá'!W17</f>
        <v/>
      </c>
      <c r="L25" s="18"/>
      <c r="M25" s="11"/>
    </row>
    <row r="26" spans="1:15">
      <c r="A26" s="16"/>
      <c r="B26" s="11" t="str">
        <f>+'[3]Tasas Bogotá'!N18</f>
        <v>Tunja</v>
      </c>
      <c r="C26" s="27">
        <f>+'[3]Tasas Bogotá'!O18</f>
        <v>0</v>
      </c>
      <c r="D26" s="27">
        <f>+'[3]Tasas Bogotá'!P18</f>
        <v>0</v>
      </c>
      <c r="E26" s="27">
        <f>+'[3]Tasas Bogotá'!Q18</f>
        <v>77.052589659063258</v>
      </c>
      <c r="F26" s="27">
        <f>+'[3]Tasas Bogotá'!R18</f>
        <v>77.293739072930691</v>
      </c>
      <c r="G26" s="27">
        <f>+'[3]Tasas Bogotá'!S18</f>
        <v>77.572947464300285</v>
      </c>
      <c r="H26" s="27">
        <f>+'[3]Tasas Bogotá'!T18</f>
        <v>77.925363563021051</v>
      </c>
      <c r="I26" s="27">
        <f>+'[3]Tasas Bogotá'!U18</f>
        <v>78.294600386382456</v>
      </c>
      <c r="J26" s="36">
        <f>+'[3]Tasas Bogotá'!V18</f>
        <v>78.623054760789174</v>
      </c>
      <c r="K26" s="45">
        <f>+'[3]Tasas Bogotá'!W18</f>
        <v>13</v>
      </c>
      <c r="L26" s="18"/>
      <c r="M26" s="11"/>
    </row>
    <row r="27" spans="1:15">
      <c r="A27" s="16"/>
      <c r="B27" s="11" t="str">
        <f>+'[3]Tasas Bogotá'!N19</f>
        <v>Barranquilla</v>
      </c>
      <c r="C27" s="27">
        <f>+'[3]Tasas Bogotá'!O19</f>
        <v>76.328183202969214</v>
      </c>
      <c r="D27" s="27">
        <f>+'[3]Tasas Bogotá'!P19</f>
        <v>76.479278950219225</v>
      </c>
      <c r="E27" s="27">
        <f>+'[3]Tasas Bogotá'!Q19</f>
        <v>76.775719953663668</v>
      </c>
      <c r="F27" s="27">
        <f>+'[3]Tasas Bogotá'!R19</f>
        <v>77.09574283035613</v>
      </c>
      <c r="G27" s="27">
        <f>+'[3]Tasas Bogotá'!S19</f>
        <v>77.431590931935773</v>
      </c>
      <c r="H27" s="27">
        <f>+'[3]Tasas Bogotá'!T19</f>
        <v>77.766785185057174</v>
      </c>
      <c r="I27" s="27">
        <f>+'[3]Tasas Bogotá'!U19</f>
        <v>78.069541060470954</v>
      </c>
      <c r="J27" s="36">
        <f>+'[3]Tasas Bogotá'!V19</f>
        <v>78.35166342129466</v>
      </c>
      <c r="K27" s="45">
        <f>+'[3]Tasas Bogotá'!W19</f>
        <v>14</v>
      </c>
      <c r="L27" s="18"/>
      <c r="M27" s="11"/>
    </row>
    <row r="28" spans="1:15">
      <c r="A28" s="16"/>
      <c r="B28" s="11" t="str">
        <f>+'[3]Tasas Bogotá'!N20</f>
        <v>Cartagena</v>
      </c>
      <c r="C28" s="27">
        <f>+'[3]Tasas Bogotá'!O20</f>
        <v>76.073768891193765</v>
      </c>
      <c r="D28" s="27">
        <f>+'[3]Tasas Bogotá'!P20</f>
        <v>76.291469390948507</v>
      </c>
      <c r="E28" s="27">
        <f>+'[3]Tasas Bogotá'!Q20</f>
        <v>76.566142392855497</v>
      </c>
      <c r="F28" s="27">
        <f>+'[3]Tasas Bogotá'!R20</f>
        <v>76.868917103476235</v>
      </c>
      <c r="G28" s="27">
        <f>+'[3]Tasas Bogotá'!S20</f>
        <v>77.21166308253801</v>
      </c>
      <c r="H28" s="27">
        <f>+'[3]Tasas Bogotá'!T20</f>
        <v>77.594885666510024</v>
      </c>
      <c r="I28" s="27">
        <f>+'[3]Tasas Bogotá'!U20</f>
        <v>77.959269583951084</v>
      </c>
      <c r="J28" s="36">
        <f>+'[3]Tasas Bogotá'!V20</f>
        <v>78.311926605504595</v>
      </c>
      <c r="K28" s="45">
        <f>+'[3]Tasas Bogotá'!W20</f>
        <v>15</v>
      </c>
      <c r="L28" s="18"/>
      <c r="M28" s="11"/>
    </row>
    <row r="29" spans="1:15">
      <c r="A29" s="16"/>
      <c r="B29" s="11" t="str">
        <f>+'[3]Tasas Bogotá'!N21</f>
        <v>Villavicencio</v>
      </c>
      <c r="C29" s="27">
        <f>+'[3]Tasas Bogotá'!O21</f>
        <v>75.799460955710956</v>
      </c>
      <c r="D29" s="27">
        <f>+'[3]Tasas Bogotá'!P21</f>
        <v>76.174178007836701</v>
      </c>
      <c r="E29" s="27">
        <f>+'[3]Tasas Bogotá'!Q21</f>
        <v>76.472416402013337</v>
      </c>
      <c r="F29" s="27">
        <f>+'[3]Tasas Bogotá'!R21</f>
        <v>76.792876624418412</v>
      </c>
      <c r="G29" s="27">
        <f>+'[3]Tasas Bogotá'!S21</f>
        <v>77.103476209559446</v>
      </c>
      <c r="H29" s="27">
        <f>+'[3]Tasas Bogotá'!T21</f>
        <v>77.39165534289711</v>
      </c>
      <c r="I29" s="27">
        <f>+'[3]Tasas Bogotá'!U21</f>
        <v>77.630538474004695</v>
      </c>
      <c r="J29" s="36">
        <f>+'[3]Tasas Bogotá'!V21</f>
        <v>77.833091265136531</v>
      </c>
      <c r="K29" s="45">
        <f>+'[3]Tasas Bogotá'!W21</f>
        <v>16</v>
      </c>
      <c r="L29" s="18"/>
      <c r="M29" s="11"/>
    </row>
    <row r="30" spans="1:15">
      <c r="A30" s="16"/>
      <c r="B30" s="11" t="str">
        <f>+'[3]Tasas Bogotá'!N22</f>
        <v>Sincelejo</v>
      </c>
      <c r="C30" s="27">
        <f>+'[3]Tasas Bogotá'!O22</f>
        <v>0</v>
      </c>
      <c r="D30" s="27">
        <f>+'[3]Tasas Bogotá'!P22</f>
        <v>0</v>
      </c>
      <c r="E30" s="27">
        <f>+'[3]Tasas Bogotá'!Q22</f>
        <v>75.493230174081233</v>
      </c>
      <c r="F30" s="27">
        <f>+'[3]Tasas Bogotá'!R22</f>
        <v>75.962310804187354</v>
      </c>
      <c r="G30" s="27">
        <f>+'[3]Tasas Bogotá'!S22</f>
        <v>76.447371262010151</v>
      </c>
      <c r="H30" s="27">
        <f>+'[3]Tasas Bogotá'!T22</f>
        <v>76.931661905524024</v>
      </c>
      <c r="I30" s="27">
        <f>+'[3]Tasas Bogotá'!U22</f>
        <v>77.339059384542438</v>
      </c>
      <c r="J30" s="36">
        <f>+'[3]Tasas Bogotá'!V22</f>
        <v>77.71840094465918</v>
      </c>
      <c r="K30" s="45">
        <f>+'[3]Tasas Bogotá'!W22</f>
        <v>17</v>
      </c>
      <c r="L30" s="18"/>
      <c r="M30" s="11"/>
    </row>
    <row r="31" spans="1:15">
      <c r="A31" s="16"/>
      <c r="B31" s="11" t="str">
        <f>+'[3]Tasas Bogotá'!N23</f>
        <v>Montería</v>
      </c>
      <c r="C31" s="27">
        <f>+'[3]Tasas Bogotá'!O23</f>
        <v>75.464362340341282</v>
      </c>
      <c r="D31" s="27">
        <f>+'[3]Tasas Bogotá'!P23</f>
        <v>75.817790630744383</v>
      </c>
      <c r="E31" s="27">
        <f>+'[3]Tasas Bogotá'!Q23</f>
        <v>76.159773405963151</v>
      </c>
      <c r="F31" s="27">
        <f>+'[3]Tasas Bogotá'!R23</f>
        <v>76.503466461412472</v>
      </c>
      <c r="G31" s="27">
        <f>+'[3]Tasas Bogotá'!S23</f>
        <v>76.848724445509035</v>
      </c>
      <c r="H31" s="27">
        <f>+'[3]Tasas Bogotá'!T23</f>
        <v>77.176157442137352</v>
      </c>
      <c r="I31" s="27">
        <f>+'[3]Tasas Bogotá'!U23</f>
        <v>77.458631737355688</v>
      </c>
      <c r="J31" s="36">
        <f>+'[3]Tasas Bogotá'!V23</f>
        <v>77.711502624371008</v>
      </c>
      <c r="K31" s="45">
        <f>+'[3]Tasas Bogotá'!W23</f>
        <v>18</v>
      </c>
      <c r="L31" s="18"/>
      <c r="M31" s="11"/>
    </row>
    <row r="32" spans="1:15">
      <c r="A32" s="16"/>
      <c r="B32" s="11" t="str">
        <f>+'[3]Tasas Bogotá'!N24</f>
        <v>Cúcuta</v>
      </c>
      <c r="C32" s="27">
        <f>+'[3]Tasas Bogotá'!O24</f>
        <v>74.51867811711935</v>
      </c>
      <c r="D32" s="27">
        <f>+'[3]Tasas Bogotá'!P24</f>
        <v>74.723468713643996</v>
      </c>
      <c r="E32" s="27">
        <f>+'[3]Tasas Bogotá'!Q24</f>
        <v>75.186896761462236</v>
      </c>
      <c r="F32" s="27">
        <f>+'[3]Tasas Bogotá'!R24</f>
        <v>75.642755290328751</v>
      </c>
      <c r="G32" s="27">
        <f>+'[3]Tasas Bogotá'!S24</f>
        <v>76.135582384968529</v>
      </c>
      <c r="H32" s="27">
        <f>+'[3]Tasas Bogotá'!T24</f>
        <v>76.663427209936643</v>
      </c>
      <c r="I32" s="27">
        <f>+'[3]Tasas Bogotá'!U24</f>
        <v>77.148075577631829</v>
      </c>
      <c r="J32" s="36">
        <f>+'[3]Tasas Bogotá'!V24</f>
        <v>77.605342702870288</v>
      </c>
      <c r="K32" s="45">
        <f>+'[3]Tasas Bogotá'!W24</f>
        <v>19</v>
      </c>
      <c r="L32" s="18"/>
      <c r="M32" s="11"/>
    </row>
    <row r="33" spans="1:14">
      <c r="A33" s="16"/>
      <c r="B33" s="11" t="str">
        <f>+'[3]Tasas Bogotá'!N25</f>
        <v>Florencia</v>
      </c>
      <c r="C33" s="27">
        <f>+'[3]Tasas Bogotá'!O25</f>
        <v>0</v>
      </c>
      <c r="D33" s="27">
        <f>+'[3]Tasas Bogotá'!P25</f>
        <v>0</v>
      </c>
      <c r="E33" s="27">
        <f>+'[3]Tasas Bogotá'!Q25</f>
        <v>73.329484465541967</v>
      </c>
      <c r="F33" s="27">
        <f>+'[3]Tasas Bogotá'!R25</f>
        <v>73.721188151961243</v>
      </c>
      <c r="G33" s="27">
        <f>+'[3]Tasas Bogotá'!S25</f>
        <v>74.144266644132216</v>
      </c>
      <c r="H33" s="27">
        <f>+'[3]Tasas Bogotá'!T25</f>
        <v>74.558503184793196</v>
      </c>
      <c r="I33" s="27">
        <f>+'[3]Tasas Bogotá'!U25</f>
        <v>74.948908829828426</v>
      </c>
      <c r="J33" s="36">
        <f>+'[3]Tasas Bogotá'!V25</f>
        <v>75.310281142944632</v>
      </c>
      <c r="K33" s="45">
        <f>+'[3]Tasas Bogotá'!W25</f>
        <v>20</v>
      </c>
      <c r="L33" s="18"/>
      <c r="M33" s="11"/>
    </row>
    <row r="34" spans="1:14">
      <c r="A34" s="16"/>
      <c r="B34" s="11" t="str">
        <f>+'[3]Tasas Bogotá'!N26</f>
        <v>Valledupar</v>
      </c>
      <c r="C34" s="27">
        <f>+'[3]Tasas Bogotá'!O26</f>
        <v>0</v>
      </c>
      <c r="D34" s="27">
        <f>+'[3]Tasas Bogotá'!P26</f>
        <v>0</v>
      </c>
      <c r="E34" s="27">
        <f>+'[3]Tasas Bogotá'!Q26</f>
        <v>72.968042119414932</v>
      </c>
      <c r="F34" s="27">
        <f>+'[3]Tasas Bogotá'!R26</f>
        <v>73.36261448792672</v>
      </c>
      <c r="G34" s="27">
        <f>+'[3]Tasas Bogotá'!S26</f>
        <v>73.810095983941437</v>
      </c>
      <c r="H34" s="27">
        <f>+'[3]Tasas Bogotá'!T26</f>
        <v>74.283200268386054</v>
      </c>
      <c r="I34" s="27">
        <f>+'[3]Tasas Bogotá'!U26</f>
        <v>74.737683611851608</v>
      </c>
      <c r="J34" s="36">
        <f>+'[3]Tasas Bogotá'!V26</f>
        <v>75.176825808312657</v>
      </c>
      <c r="K34" s="45">
        <f>+'[3]Tasas Bogotá'!W26</f>
        <v>21</v>
      </c>
      <c r="L34" s="18"/>
      <c r="M34" s="11"/>
    </row>
    <row r="35" spans="1:14">
      <c r="A35" s="16"/>
      <c r="B35" s="11" t="str">
        <f>+'[3]Tasas Bogotá'!N27</f>
        <v>Santa Marta</v>
      </c>
      <c r="C35" s="27">
        <f>+'[3]Tasas Bogotá'!O27</f>
        <v>0</v>
      </c>
      <c r="D35" s="27">
        <f>+'[3]Tasas Bogotá'!P27</f>
        <v>0</v>
      </c>
      <c r="E35" s="27">
        <f>+'[3]Tasas Bogotá'!Q27</f>
        <v>73.40315968910447</v>
      </c>
      <c r="F35" s="27">
        <f>+'[3]Tasas Bogotá'!R27</f>
        <v>73.538177854061331</v>
      </c>
      <c r="G35" s="27">
        <f>+'[3]Tasas Bogotá'!S27</f>
        <v>73.760859079237775</v>
      </c>
      <c r="H35" s="27">
        <f>+'[3]Tasas Bogotá'!T27</f>
        <v>74.053133178608462</v>
      </c>
      <c r="I35" s="27">
        <f>+'[3]Tasas Bogotá'!U27</f>
        <v>74.356932842543983</v>
      </c>
      <c r="J35" s="36">
        <f>+'[3]Tasas Bogotá'!V27</f>
        <v>74.663629845206458</v>
      </c>
      <c r="K35" s="45">
        <f>+'[3]Tasas Bogotá'!W27</f>
        <v>22</v>
      </c>
      <c r="L35" s="18"/>
      <c r="M35" s="11"/>
    </row>
    <row r="36" spans="1:14" ht="14.25" customHeight="1">
      <c r="A36" s="16"/>
      <c r="B36" s="11" t="str">
        <f>+'[3]Tasas Bogotá'!N28</f>
        <v>Quibdó</v>
      </c>
      <c r="C36" s="27">
        <f>+'[3]Tasas Bogotá'!O28</f>
        <v>0</v>
      </c>
      <c r="D36" s="27">
        <f>+'[3]Tasas Bogotá'!P28</f>
        <v>0</v>
      </c>
      <c r="E36" s="27">
        <f>+'[3]Tasas Bogotá'!Q28</f>
        <v>66.929520809195878</v>
      </c>
      <c r="F36" s="27">
        <f>+'[3]Tasas Bogotá'!R28</f>
        <v>67.303211835486479</v>
      </c>
      <c r="G36" s="27">
        <f>+'[3]Tasas Bogotá'!S28</f>
        <v>67.717334746425493</v>
      </c>
      <c r="H36" s="27">
        <f>+'[3]Tasas Bogotá'!T28</f>
        <v>68.092482618312715</v>
      </c>
      <c r="I36" s="27">
        <f>+'[3]Tasas Bogotá'!U28</f>
        <v>68.328786005823545</v>
      </c>
      <c r="J36" s="36">
        <f>+'[3]Tasas Bogotá'!V28</f>
        <v>68.459888921220085</v>
      </c>
      <c r="K36" s="45">
        <f>+'[3]Tasas Bogotá'!W28</f>
        <v>23</v>
      </c>
      <c r="L36" s="18"/>
      <c r="M36" s="11"/>
    </row>
    <row r="37" spans="1:14">
      <c r="A37" s="16"/>
      <c r="B37" s="11" t="str">
        <f>+'[3]Tasas Bogotá'!N29</f>
        <v>Riohacha</v>
      </c>
      <c r="C37" s="27">
        <f>+'[3]Tasas Bogotá'!O29</f>
        <v>0</v>
      </c>
      <c r="D37" s="27">
        <f>+'[3]Tasas Bogotá'!P29</f>
        <v>0</v>
      </c>
      <c r="E37" s="27">
        <f>+'[3]Tasas Bogotá'!Q29</f>
        <v>68.76458646928036</v>
      </c>
      <c r="F37" s="27">
        <f>+'[3]Tasas Bogotá'!R29</f>
        <v>68.63449154465016</v>
      </c>
      <c r="G37" s="27">
        <f>+'[3]Tasas Bogotá'!S29</f>
        <v>68.525970715857625</v>
      </c>
      <c r="H37" s="27">
        <f>+'[3]Tasas Bogotá'!T29</f>
        <v>68.348244033419931</v>
      </c>
      <c r="I37" s="27">
        <f>+'[3]Tasas Bogotá'!U29</f>
        <v>68.142632202952413</v>
      </c>
      <c r="J37" s="36">
        <f>+'[3]Tasas Bogotá'!V29</f>
        <v>67.961516165231572</v>
      </c>
      <c r="K37" s="45">
        <f>+'[3]Tasas Bogotá'!W29</f>
        <v>24</v>
      </c>
      <c r="L37" s="18"/>
      <c r="M37" s="11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tr">
        <f>IF(F46="","",1)</f>
        <v/>
      </c>
    </row>
    <row r="47" spans="1:14">
      <c r="A47" s="16"/>
      <c r="B47" s="74" t="s">
        <v>140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74" t="s">
        <v>122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74" t="s">
        <v>128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74" t="s">
        <v>123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92" t="s">
        <v>124</v>
      </c>
      <c r="C51" s="95"/>
      <c r="D51" s="95"/>
      <c r="E51" s="95"/>
      <c r="F51" s="95"/>
      <c r="G51" s="95"/>
      <c r="H51" s="96"/>
      <c r="I51" s="96"/>
      <c r="J51" s="96"/>
      <c r="K51" s="96"/>
      <c r="L51" s="97"/>
      <c r="M51" s="11"/>
    </row>
    <row r="53" spans="1:13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 codeName="Hoja4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C13" sqref="C13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6" t="s">
        <v>51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144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Bogotá'!N38</f>
        <v>Ibagué</v>
      </c>
      <c r="C13" s="27">
        <f>+'[3]Tasas Bogotá'!O38</f>
        <v>69.093630259256216</v>
      </c>
      <c r="D13" s="27">
        <f>+'[3]Tasas Bogotá'!P38</f>
        <v>68.314962480854774</v>
      </c>
      <c r="E13" s="27">
        <f>+'[3]Tasas Bogotá'!Q38</f>
        <v>66.429611773294667</v>
      </c>
      <c r="F13" s="27">
        <f>+'[3]Tasas Bogotá'!R38</f>
        <v>67.73754896026918</v>
      </c>
      <c r="G13" s="27">
        <f>+'[3]Tasas Bogotá'!S38</f>
        <v>69.438652352987972</v>
      </c>
      <c r="H13" s="27">
        <f>+'[3]Tasas Bogotá'!T38</f>
        <v>68.805629876889455</v>
      </c>
      <c r="I13" s="27">
        <f>+'[3]Tasas Bogotá'!U38</f>
        <v>67.532852652359196</v>
      </c>
      <c r="J13" s="36">
        <f>+'[3]Tasas Bogotá'!V38</f>
        <v>71.611636900388731</v>
      </c>
      <c r="K13" s="45">
        <f>+'[3]Tasas Bogotá'!W38</f>
        <v>1</v>
      </c>
      <c r="L13" s="18"/>
    </row>
    <row r="14" spans="1:15">
      <c r="A14" s="16"/>
      <c r="B14" s="12" t="str">
        <f>+'[3]Tasas Bogotá'!N39</f>
        <v>Bogotá</v>
      </c>
      <c r="C14" s="50">
        <f>+'[3]Tasas Bogotá'!O39</f>
        <v>65.994430559826156</v>
      </c>
      <c r="D14" s="50">
        <f>+'[3]Tasas Bogotá'!P39</f>
        <v>66.483175035269355</v>
      </c>
      <c r="E14" s="50">
        <f>+'[3]Tasas Bogotá'!Q39</f>
        <v>64.684072585817148</v>
      </c>
      <c r="F14" s="50">
        <f>+'[3]Tasas Bogotá'!R39</f>
        <v>63.836554560081503</v>
      </c>
      <c r="G14" s="50">
        <f>+'[3]Tasas Bogotá'!S39</f>
        <v>66.22066267449496</v>
      </c>
      <c r="H14" s="50">
        <f>+'[3]Tasas Bogotá'!T39</f>
        <v>66.540865179514824</v>
      </c>
      <c r="I14" s="50">
        <f>+'[3]Tasas Bogotá'!U39</f>
        <v>68.800970514375308</v>
      </c>
      <c r="J14" s="50">
        <f>+'[3]Tasas Bogotá'!V39</f>
        <v>71.512937465242572</v>
      </c>
      <c r="K14" s="106">
        <f>+'[3]Tasas Bogotá'!W39</f>
        <v>2</v>
      </c>
      <c r="L14" s="18"/>
    </row>
    <row r="15" spans="1:15">
      <c r="A15" s="16"/>
      <c r="B15" s="11" t="str">
        <f>+'[3]Tasas Bogotá'!N40</f>
        <v>Montería</v>
      </c>
      <c r="C15" s="27">
        <f>+'[3]Tasas Bogotá'!O40</f>
        <v>67.291470534331083</v>
      </c>
      <c r="D15" s="27">
        <f>+'[3]Tasas Bogotá'!P40</f>
        <v>66.688248376397254</v>
      </c>
      <c r="E15" s="27">
        <f>+'[3]Tasas Bogotá'!Q40</f>
        <v>63.583609220748329</v>
      </c>
      <c r="F15" s="27">
        <f>+'[3]Tasas Bogotá'!R40</f>
        <v>63.34774731035774</v>
      </c>
      <c r="G15" s="27">
        <f>+'[3]Tasas Bogotá'!S40</f>
        <v>66.998374346414337</v>
      </c>
      <c r="H15" s="27">
        <f>+'[3]Tasas Bogotá'!T40</f>
        <v>69.641975533106674</v>
      </c>
      <c r="I15" s="27">
        <f>+'[3]Tasas Bogotá'!U40</f>
        <v>70.234110049111209</v>
      </c>
      <c r="J15" s="36">
        <f>+'[3]Tasas Bogotá'!V40</f>
        <v>70.386002465072536</v>
      </c>
      <c r="K15" s="45">
        <f>+'[3]Tasas Bogotá'!W40</f>
        <v>3</v>
      </c>
      <c r="L15" s="18"/>
    </row>
    <row r="16" spans="1:15">
      <c r="A16" s="16"/>
      <c r="B16" s="11" t="str">
        <f>+'[3]Tasas Bogotá'!N41</f>
        <v>Bucaramanga</v>
      </c>
      <c r="C16" s="27">
        <f>+'[3]Tasas Bogotá'!O41</f>
        <v>65.853340904923101</v>
      </c>
      <c r="D16" s="27">
        <f>+'[3]Tasas Bogotá'!P41</f>
        <v>67.353730106469754</v>
      </c>
      <c r="E16" s="27">
        <f>+'[3]Tasas Bogotá'!Q41</f>
        <v>57.203222857044757</v>
      </c>
      <c r="F16" s="27">
        <f>+'[3]Tasas Bogotá'!R41</f>
        <v>59.77833492619191</v>
      </c>
      <c r="G16" s="27">
        <f>+'[3]Tasas Bogotá'!S41</f>
        <v>64.9164335264324</v>
      </c>
      <c r="H16" s="27">
        <f>+'[3]Tasas Bogotá'!T41</f>
        <v>67.20647375039141</v>
      </c>
      <c r="I16" s="27">
        <f>+'[3]Tasas Bogotá'!U41</f>
        <v>70.112932834427411</v>
      </c>
      <c r="J16" s="36">
        <f>+'[3]Tasas Bogotá'!V41</f>
        <v>70.148644452054228</v>
      </c>
      <c r="K16" s="45">
        <f>+'[3]Tasas Bogotá'!W41</f>
        <v>4</v>
      </c>
      <c r="L16" s="18"/>
    </row>
    <row r="17" spans="1:15">
      <c r="A17" s="16"/>
      <c r="B17" s="11" t="str">
        <f>+'[3]Tasas Bogotá'!N42</f>
        <v>Pasto</v>
      </c>
      <c r="C17" s="27">
        <f>+'[3]Tasas Bogotá'!O42</f>
        <v>65.900508351488739</v>
      </c>
      <c r="D17" s="27">
        <f>+'[3]Tasas Bogotá'!P42</f>
        <v>63.408016326218807</v>
      </c>
      <c r="E17" s="27">
        <f>+'[3]Tasas Bogotá'!Q42</f>
        <v>64.026911869628123</v>
      </c>
      <c r="F17" s="27">
        <f>+'[3]Tasas Bogotá'!R42</f>
        <v>61.893195651436614</v>
      </c>
      <c r="G17" s="27">
        <f>+'[3]Tasas Bogotá'!S42</f>
        <v>62.698635485542077</v>
      </c>
      <c r="H17" s="27">
        <f>+'[3]Tasas Bogotá'!T42</f>
        <v>66.038015982433052</v>
      </c>
      <c r="I17" s="27">
        <f>+'[3]Tasas Bogotá'!U42</f>
        <v>67.363679839158294</v>
      </c>
      <c r="J17" s="36">
        <f>+'[3]Tasas Bogotá'!V42</f>
        <v>66.893065583705962</v>
      </c>
      <c r="K17" s="45">
        <f>+'[3]Tasas Bogotá'!W42</f>
        <v>5</v>
      </c>
      <c r="L17" s="18"/>
    </row>
    <row r="18" spans="1:15">
      <c r="A18" s="16"/>
      <c r="B18" s="11" t="str">
        <f>+'[3]Tasas Bogotá'!N43</f>
        <v>Pereira</v>
      </c>
      <c r="C18" s="27">
        <f>+'[3]Tasas Bogotá'!O43</f>
        <v>62.831526495329605</v>
      </c>
      <c r="D18" s="27">
        <f>+'[3]Tasas Bogotá'!P43</f>
        <v>63.151011164335245</v>
      </c>
      <c r="E18" s="27">
        <f>+'[3]Tasas Bogotá'!Q43</f>
        <v>58.769567674791048</v>
      </c>
      <c r="F18" s="27">
        <f>+'[3]Tasas Bogotá'!R43</f>
        <v>56.798428112407386</v>
      </c>
      <c r="G18" s="27">
        <f>+'[3]Tasas Bogotá'!S43</f>
        <v>58.926964020831598</v>
      </c>
      <c r="H18" s="27">
        <f>+'[3]Tasas Bogotá'!T43</f>
        <v>65.041733904624124</v>
      </c>
      <c r="I18" s="27">
        <f>+'[3]Tasas Bogotá'!U43</f>
        <v>65.216904111773815</v>
      </c>
      <c r="J18" s="36">
        <f>+'[3]Tasas Bogotá'!V43</f>
        <v>66.191466648908957</v>
      </c>
      <c r="K18" s="45">
        <f>+'[3]Tasas Bogotá'!W43</f>
        <v>6</v>
      </c>
      <c r="L18" s="18"/>
    </row>
    <row r="19" spans="1:15">
      <c r="A19" s="16"/>
      <c r="B19" s="11" t="str">
        <f>+'[3]Tasas Bogotá'!N44</f>
        <v>Neiva</v>
      </c>
      <c r="C19" s="27">
        <f>+'[3]Tasas Bogotá'!O44</f>
        <v>0</v>
      </c>
      <c r="D19" s="27">
        <f>+'[3]Tasas Bogotá'!P44</f>
        <v>0</v>
      </c>
      <c r="E19" s="27">
        <f>+'[3]Tasas Bogotá'!Q44</f>
        <v>57.725296860983953</v>
      </c>
      <c r="F19" s="27">
        <f>+'[3]Tasas Bogotá'!R44</f>
        <v>60.280502246624387</v>
      </c>
      <c r="G19" s="27">
        <f>+'[3]Tasas Bogotá'!S44</f>
        <v>64.376028411679556</v>
      </c>
      <c r="H19" s="27">
        <f>+'[3]Tasas Bogotá'!T44</f>
        <v>62.85856456286858</v>
      </c>
      <c r="I19" s="27">
        <f>+'[3]Tasas Bogotá'!U44</f>
        <v>64.58649781060889</v>
      </c>
      <c r="J19" s="36">
        <f>+'[3]Tasas Bogotá'!V44</f>
        <v>65.749012579242589</v>
      </c>
      <c r="K19" s="45">
        <f>+'[3]Tasas Bogotá'!W44</f>
        <v>7</v>
      </c>
      <c r="L19" s="18"/>
    </row>
    <row r="20" spans="1:15">
      <c r="A20" s="16"/>
      <c r="B20" s="11" t="str">
        <f>+'[3]Tasas Bogotá'!N45</f>
        <v>Villavicencio</v>
      </c>
      <c r="C20" s="27">
        <f>+'[3]Tasas Bogotá'!O45</f>
        <v>65.412847400918267</v>
      </c>
      <c r="D20" s="27">
        <f>+'[3]Tasas Bogotá'!P45</f>
        <v>67.167359661001598</v>
      </c>
      <c r="E20" s="27">
        <f>+'[3]Tasas Bogotá'!Q45</f>
        <v>63.261388841494615</v>
      </c>
      <c r="F20" s="27">
        <f>+'[3]Tasas Bogotá'!R45</f>
        <v>64.038165949792401</v>
      </c>
      <c r="G20" s="27">
        <f>+'[3]Tasas Bogotá'!S45</f>
        <v>63.666787979561555</v>
      </c>
      <c r="H20" s="27">
        <f>+'[3]Tasas Bogotá'!T45</f>
        <v>66.419492326149182</v>
      </c>
      <c r="I20" s="27">
        <f>+'[3]Tasas Bogotá'!U45</f>
        <v>65.354875053894517</v>
      </c>
      <c r="J20" s="36">
        <f>+'[3]Tasas Bogotá'!V45</f>
        <v>65.698949744016673</v>
      </c>
      <c r="K20" s="45">
        <f>+'[3]Tasas Bogotá'!W45</f>
        <v>8</v>
      </c>
      <c r="L20" s="18"/>
    </row>
    <row r="21" spans="1:15">
      <c r="A21" s="16"/>
      <c r="B21" s="11" t="str">
        <f>+'[3]Tasas Bogotá'!N46</f>
        <v>Cali</v>
      </c>
      <c r="C21" s="27">
        <f>+'[3]Tasas Bogotá'!O46</f>
        <v>67.471995364422398</v>
      </c>
      <c r="D21" s="27">
        <f>+'[3]Tasas Bogotá'!P46</f>
        <v>68.262294148869927</v>
      </c>
      <c r="E21" s="27">
        <f>+'[3]Tasas Bogotá'!Q46</f>
        <v>64.711177645016406</v>
      </c>
      <c r="F21" s="27">
        <f>+'[3]Tasas Bogotá'!R46</f>
        <v>65.361024564767661</v>
      </c>
      <c r="G21" s="27">
        <f>+'[3]Tasas Bogotá'!S46</f>
        <v>65.10508243245971</v>
      </c>
      <c r="H21" s="27">
        <f>+'[3]Tasas Bogotá'!T46</f>
        <v>68.266804515508554</v>
      </c>
      <c r="I21" s="27">
        <f>+'[3]Tasas Bogotá'!U46</f>
        <v>67.532461945802496</v>
      </c>
      <c r="J21" s="36">
        <f>+'[3]Tasas Bogotá'!V46</f>
        <v>64.987918180498809</v>
      </c>
      <c r="K21" s="45">
        <f>+'[3]Tasas Bogotá'!W46</f>
        <v>9</v>
      </c>
      <c r="L21" s="18"/>
    </row>
    <row r="22" spans="1:15">
      <c r="A22" s="16"/>
      <c r="B22" s="11" t="str">
        <f>+'[3]Tasas Bogotá'!N47</f>
        <v>San Andrés</v>
      </c>
      <c r="C22" s="27">
        <f>+'[3]Tasas Bogotá'!O47</f>
        <v>0</v>
      </c>
      <c r="D22" s="27">
        <f>+'[3]Tasas Bogotá'!P47</f>
        <v>0</v>
      </c>
      <c r="E22" s="27">
        <f>+'[3]Tasas Bogotá'!Q47</f>
        <v>62.374245472837032</v>
      </c>
      <c r="F22" s="27">
        <f>+'[3]Tasas Bogotá'!R47</f>
        <v>62.609188590275458</v>
      </c>
      <c r="G22" s="27">
        <f>+'[3]Tasas Bogotá'!S47</f>
        <v>61.307345666463377</v>
      </c>
      <c r="H22" s="27">
        <f>+'[3]Tasas Bogotá'!T47</f>
        <v>64.637533251911464</v>
      </c>
      <c r="I22" s="27">
        <f>+'[3]Tasas Bogotá'!U47</f>
        <v>62.891626022980908</v>
      </c>
      <c r="J22" s="36">
        <f>+'[3]Tasas Bogotá'!V47</f>
        <v>64.555250576248</v>
      </c>
      <c r="K22" s="45">
        <f>+'[3]Tasas Bogotá'!W47</f>
        <v>10</v>
      </c>
      <c r="L22" s="18"/>
    </row>
    <row r="23" spans="1:15">
      <c r="A23" s="16"/>
      <c r="B23" s="11" t="str">
        <f>+'[3]Tasas Bogotá'!N48</f>
        <v>Medellín</v>
      </c>
      <c r="C23" s="27">
        <f>+'[3]Tasas Bogotá'!O48</f>
        <v>61.913109434803935</v>
      </c>
      <c r="D23" s="27">
        <f>+'[3]Tasas Bogotá'!P48</f>
        <v>59.486765507567327</v>
      </c>
      <c r="E23" s="27">
        <f>+'[3]Tasas Bogotá'!Q48</f>
        <v>57.561840797524475</v>
      </c>
      <c r="F23" s="27">
        <f>+'[3]Tasas Bogotá'!R48</f>
        <v>60.334982334641154</v>
      </c>
      <c r="G23" s="27">
        <f>+'[3]Tasas Bogotá'!S48</f>
        <v>61.413787286602528</v>
      </c>
      <c r="H23" s="27">
        <f>+'[3]Tasas Bogotá'!T48</f>
        <v>62.767325888995828</v>
      </c>
      <c r="I23" s="27">
        <f>+'[3]Tasas Bogotá'!U48</f>
        <v>64.939145331841942</v>
      </c>
      <c r="J23" s="36">
        <f>+'[3]Tasas Bogotá'!V48</f>
        <v>64.138153089795807</v>
      </c>
      <c r="K23" s="45">
        <f>+'[3]Tasas Bogotá'!W48</f>
        <v>11</v>
      </c>
      <c r="L23" s="18"/>
      <c r="N23" s="23"/>
      <c r="O23" s="34"/>
    </row>
    <row r="24" spans="1:15">
      <c r="A24" s="16"/>
      <c r="B24" s="11" t="str">
        <f>+'[3]Tasas Bogotá'!N49</f>
        <v>Cúcuta</v>
      </c>
      <c r="C24" s="27">
        <f>+'[3]Tasas Bogotá'!O49</f>
        <v>62.48823076264658</v>
      </c>
      <c r="D24" s="27">
        <f>+'[3]Tasas Bogotá'!P49</f>
        <v>59.493430908372225</v>
      </c>
      <c r="E24" s="27">
        <f>+'[3]Tasas Bogotá'!Q49</f>
        <v>58.814534479518109</v>
      </c>
      <c r="F24" s="27">
        <f>+'[3]Tasas Bogotá'!R49</f>
        <v>62.855328759178327</v>
      </c>
      <c r="G24" s="27">
        <f>+'[3]Tasas Bogotá'!S49</f>
        <v>61.889407622927649</v>
      </c>
      <c r="H24" s="27">
        <f>+'[3]Tasas Bogotá'!T49</f>
        <v>62.101703380867491</v>
      </c>
      <c r="I24" s="27">
        <f>+'[3]Tasas Bogotá'!U49</f>
        <v>63.065542564329746</v>
      </c>
      <c r="J24" s="36">
        <f>+'[3]Tasas Bogotá'!V49</f>
        <v>63.690283978112674</v>
      </c>
      <c r="K24" s="45">
        <f>+'[3]Tasas Bogotá'!W49</f>
        <v>12</v>
      </c>
      <c r="L24" s="18"/>
      <c r="N24" s="23"/>
      <c r="O24" s="34"/>
    </row>
    <row r="25" spans="1:15">
      <c r="A25" s="16"/>
      <c r="B25" s="11" t="str">
        <f>+'[3]Tasas Bogotá'!N50</f>
        <v>Riohacha</v>
      </c>
      <c r="C25" s="27">
        <f>+'[3]Tasas Bogotá'!O50</f>
        <v>0</v>
      </c>
      <c r="D25" s="27">
        <f>+'[3]Tasas Bogotá'!P50</f>
        <v>0</v>
      </c>
      <c r="E25" s="27">
        <f>+'[3]Tasas Bogotá'!Q50</f>
        <v>59.39243624630565</v>
      </c>
      <c r="F25" s="27">
        <f>+'[3]Tasas Bogotá'!R50</f>
        <v>57.598863412432543</v>
      </c>
      <c r="G25" s="27">
        <f>+'[3]Tasas Bogotá'!S50</f>
        <v>57.026435314822763</v>
      </c>
      <c r="H25" s="27">
        <f>+'[3]Tasas Bogotá'!T50</f>
        <v>64.179629699069196</v>
      </c>
      <c r="I25" s="27">
        <f>+'[3]Tasas Bogotá'!U50</f>
        <v>65.471061225609944</v>
      </c>
      <c r="J25" s="36">
        <f>+'[3]Tasas Bogotá'!V50</f>
        <v>63.463394529395501</v>
      </c>
      <c r="K25" s="45">
        <f>+'[3]Tasas Bogotá'!W50</f>
        <v>13</v>
      </c>
      <c r="L25" s="18"/>
    </row>
    <row r="26" spans="1:15">
      <c r="A26" s="16"/>
      <c r="B26" s="12" t="str">
        <f>+'[3]Tasas Bogotá'!N51</f>
        <v>Colombia</v>
      </c>
      <c r="C26" s="28">
        <f>+'[3]Tasas Bogotá'!O51</f>
        <v>60.942491612351681</v>
      </c>
      <c r="D26" s="28">
        <f>+'[3]Tasas Bogotá'!P51</f>
        <v>60.660259720577805</v>
      </c>
      <c r="E26" s="28">
        <f>+'[3]Tasas Bogotá'!Q51</f>
        <v>58.682049041262843</v>
      </c>
      <c r="F26" s="28">
        <f>+'[3]Tasas Bogotá'!R51</f>
        <v>57.871107196659821</v>
      </c>
      <c r="G26" s="28">
        <f>+'[3]Tasas Bogotá'!S51</f>
        <v>58.406538636784653</v>
      </c>
      <c r="H26" s="28">
        <f>+'[3]Tasas Bogotá'!T51</f>
        <v>60.929863222544341</v>
      </c>
      <c r="I26" s="28">
        <f>+'[3]Tasas Bogotá'!U51</f>
        <v>62.801666216685156</v>
      </c>
      <c r="J26" s="50">
        <f>+'[3]Tasas Bogotá'!V51</f>
        <v>63.320368773763683</v>
      </c>
      <c r="K26" s="45" t="str">
        <f>+'[3]Tasas Bogotá'!W51</f>
        <v/>
      </c>
      <c r="L26" s="18"/>
    </row>
    <row r="27" spans="1:15">
      <c r="A27" s="16"/>
      <c r="B27" s="11" t="str">
        <f>+'[3]Tasas Bogotá'!N52</f>
        <v>Armenia</v>
      </c>
      <c r="C27" s="27">
        <f>+'[3]Tasas Bogotá'!O52</f>
        <v>0</v>
      </c>
      <c r="D27" s="27">
        <f>+'[3]Tasas Bogotá'!P52</f>
        <v>0</v>
      </c>
      <c r="E27" s="27">
        <f>+'[3]Tasas Bogotá'!Q52</f>
        <v>59.021653065801324</v>
      </c>
      <c r="F27" s="27">
        <f>+'[3]Tasas Bogotá'!R52</f>
        <v>55.538752933541602</v>
      </c>
      <c r="G27" s="27">
        <f>+'[3]Tasas Bogotá'!S52</f>
        <v>58.812431660522336</v>
      </c>
      <c r="H27" s="27">
        <f>+'[3]Tasas Bogotá'!T52</f>
        <v>58.767266976265255</v>
      </c>
      <c r="I27" s="27">
        <f>+'[3]Tasas Bogotá'!U52</f>
        <v>61.113759473600048</v>
      </c>
      <c r="J27" s="36">
        <f>+'[3]Tasas Bogotá'!V52</f>
        <v>62.234880039078341</v>
      </c>
      <c r="K27" s="45">
        <f>+'[3]Tasas Bogotá'!W52</f>
        <v>14</v>
      </c>
      <c r="L27" s="18"/>
    </row>
    <row r="28" spans="1:15">
      <c r="A28" s="16"/>
      <c r="B28" s="11" t="str">
        <f>+'[3]Tasas Bogotá'!N53</f>
        <v>Tunja</v>
      </c>
      <c r="C28" s="27">
        <f>+'[3]Tasas Bogotá'!O53</f>
        <v>0</v>
      </c>
      <c r="D28" s="27">
        <f>+'[3]Tasas Bogotá'!P53</f>
        <v>0</v>
      </c>
      <c r="E28" s="27">
        <f>+'[3]Tasas Bogotá'!Q53</f>
        <v>57.877221695810718</v>
      </c>
      <c r="F28" s="27">
        <f>+'[3]Tasas Bogotá'!R53</f>
        <v>58.152038673708752</v>
      </c>
      <c r="G28" s="27">
        <f>+'[3]Tasas Bogotá'!S53</f>
        <v>60.209446905427413</v>
      </c>
      <c r="H28" s="27">
        <f>+'[3]Tasas Bogotá'!T53</f>
        <v>59.733102556683178</v>
      </c>
      <c r="I28" s="27">
        <f>+'[3]Tasas Bogotá'!U53</f>
        <v>62.556341477954568</v>
      </c>
      <c r="J28" s="36">
        <f>+'[3]Tasas Bogotá'!V53</f>
        <v>61.79088580630436</v>
      </c>
      <c r="K28" s="45">
        <f>+'[3]Tasas Bogotá'!W53</f>
        <v>15</v>
      </c>
      <c r="L28" s="18"/>
    </row>
    <row r="29" spans="1:15">
      <c r="A29" s="16"/>
      <c r="B29" s="11" t="str">
        <f>+'[3]Tasas Bogotá'!N54</f>
        <v>Sincelejo</v>
      </c>
      <c r="C29" s="27">
        <f>+'[3]Tasas Bogotá'!O54</f>
        <v>0</v>
      </c>
      <c r="D29" s="27">
        <f>+'[3]Tasas Bogotá'!P54</f>
        <v>0</v>
      </c>
      <c r="E29" s="27">
        <f>+'[3]Tasas Bogotá'!Q54</f>
        <v>56.915193440942872</v>
      </c>
      <c r="F29" s="27">
        <f>+'[3]Tasas Bogotá'!R54</f>
        <v>60.395307314649152</v>
      </c>
      <c r="G29" s="27">
        <f>+'[3]Tasas Bogotá'!S54</f>
        <v>59.835925128836621</v>
      </c>
      <c r="H29" s="27">
        <f>+'[3]Tasas Bogotá'!T54</f>
        <v>56.534594043292721</v>
      </c>
      <c r="I29" s="27">
        <f>+'[3]Tasas Bogotá'!U54</f>
        <v>59.041985475996448</v>
      </c>
      <c r="J29" s="36">
        <f>+'[3]Tasas Bogotá'!V54</f>
        <v>60.525027958030279</v>
      </c>
      <c r="K29" s="45">
        <f>+'[3]Tasas Bogotá'!W54</f>
        <v>16</v>
      </c>
      <c r="L29" s="18"/>
    </row>
    <row r="30" spans="1:15">
      <c r="A30" s="16"/>
      <c r="B30" s="11" t="str">
        <f>+'[3]Tasas Bogotá'!N55</f>
        <v>Quibdó</v>
      </c>
      <c r="C30" s="27">
        <f>+'[3]Tasas Bogotá'!O55</f>
        <v>0</v>
      </c>
      <c r="D30" s="27">
        <f>+'[3]Tasas Bogotá'!P55</f>
        <v>0</v>
      </c>
      <c r="E30" s="27">
        <f>+'[3]Tasas Bogotá'!Q55</f>
        <v>57.636893213325344</v>
      </c>
      <c r="F30" s="27">
        <f>+'[3]Tasas Bogotá'!R55</f>
        <v>48.400333243957547</v>
      </c>
      <c r="G30" s="27">
        <f>+'[3]Tasas Bogotá'!S55</f>
        <v>49.043048667810609</v>
      </c>
      <c r="H30" s="27">
        <f>+'[3]Tasas Bogotá'!T55</f>
        <v>54.900546366707928</v>
      </c>
      <c r="I30" s="27">
        <f>+'[3]Tasas Bogotá'!U55</f>
        <v>56.571629512414056</v>
      </c>
      <c r="J30" s="36">
        <f>+'[3]Tasas Bogotá'!V55</f>
        <v>60.32866561023048</v>
      </c>
      <c r="K30" s="45">
        <f>+'[3]Tasas Bogotá'!W55</f>
        <v>17</v>
      </c>
      <c r="L30" s="18"/>
    </row>
    <row r="31" spans="1:15">
      <c r="A31" s="16"/>
      <c r="B31" s="11" t="str">
        <f>+'[3]Tasas Bogotá'!N56</f>
        <v>Valledupar</v>
      </c>
      <c r="C31" s="27">
        <f>+'[3]Tasas Bogotá'!O56</f>
        <v>0</v>
      </c>
      <c r="D31" s="27">
        <f>+'[3]Tasas Bogotá'!P56</f>
        <v>0</v>
      </c>
      <c r="E31" s="27">
        <f>+'[3]Tasas Bogotá'!Q56</f>
        <v>57.394190016482227</v>
      </c>
      <c r="F31" s="27">
        <f>+'[3]Tasas Bogotá'!R56</f>
        <v>56.916756045103476</v>
      </c>
      <c r="G31" s="27">
        <f>+'[3]Tasas Bogotá'!S56</f>
        <v>54.831216586684462</v>
      </c>
      <c r="H31" s="27">
        <f>+'[3]Tasas Bogotá'!T56</f>
        <v>63.091422662932175</v>
      </c>
      <c r="I31" s="27">
        <f>+'[3]Tasas Bogotá'!U56</f>
        <v>63.420432751097323</v>
      </c>
      <c r="J31" s="36">
        <f>+'[3]Tasas Bogotá'!V56</f>
        <v>60.241334915305586</v>
      </c>
      <c r="K31" s="45">
        <f>+'[3]Tasas Bogotá'!W56</f>
        <v>18</v>
      </c>
      <c r="L31" s="18"/>
    </row>
    <row r="32" spans="1:15">
      <c r="A32" s="16"/>
      <c r="B32" s="11" t="str">
        <f>+'[3]Tasas Bogotá'!N57</f>
        <v>Santa Marta</v>
      </c>
      <c r="C32" s="27">
        <f>+'[3]Tasas Bogotá'!O57</f>
        <v>0</v>
      </c>
      <c r="D32" s="27">
        <f>+'[3]Tasas Bogotá'!P57</f>
        <v>0</v>
      </c>
      <c r="E32" s="27">
        <f>+'[3]Tasas Bogotá'!Q57</f>
        <v>55.518079117522035</v>
      </c>
      <c r="F32" s="27">
        <f>+'[3]Tasas Bogotá'!R57</f>
        <v>57.665528579651628</v>
      </c>
      <c r="G32" s="27">
        <f>+'[3]Tasas Bogotá'!S57</f>
        <v>61.022377231282768</v>
      </c>
      <c r="H32" s="27">
        <f>+'[3]Tasas Bogotá'!T57</f>
        <v>59.184347315448882</v>
      </c>
      <c r="I32" s="27">
        <f>+'[3]Tasas Bogotá'!U57</f>
        <v>60.369862092445544</v>
      </c>
      <c r="J32" s="36">
        <f>+'[3]Tasas Bogotá'!V57</f>
        <v>59.682829880547651</v>
      </c>
      <c r="K32" s="45">
        <f>+'[3]Tasas Bogotá'!W57</f>
        <v>19</v>
      </c>
      <c r="L32" s="18"/>
    </row>
    <row r="33" spans="1:14">
      <c r="A33" s="16"/>
      <c r="B33" s="11" t="str">
        <f>+'[3]Tasas Bogotá'!N58</f>
        <v>Popayán</v>
      </c>
      <c r="C33" s="27">
        <f>+'[3]Tasas Bogotá'!O58</f>
        <v>0</v>
      </c>
      <c r="D33" s="27">
        <f>+'[3]Tasas Bogotá'!P58</f>
        <v>0</v>
      </c>
      <c r="E33" s="27">
        <f>+'[3]Tasas Bogotá'!Q58</f>
        <v>56.433355053576605</v>
      </c>
      <c r="F33" s="27">
        <f>+'[3]Tasas Bogotá'!R58</f>
        <v>59.927407177633128</v>
      </c>
      <c r="G33" s="27">
        <f>+'[3]Tasas Bogotá'!S58</f>
        <v>58.270306513073713</v>
      </c>
      <c r="H33" s="27">
        <f>+'[3]Tasas Bogotá'!T58</f>
        <v>57.026331891768564</v>
      </c>
      <c r="I33" s="27">
        <f>+'[3]Tasas Bogotá'!U58</f>
        <v>59.519037047932109</v>
      </c>
      <c r="J33" s="36">
        <f>+'[3]Tasas Bogotá'!V58</f>
        <v>59.314044985776448</v>
      </c>
      <c r="K33" s="45">
        <f>+'[3]Tasas Bogotá'!W58</f>
        <v>20</v>
      </c>
      <c r="L33" s="18"/>
    </row>
    <row r="34" spans="1:14">
      <c r="A34" s="16"/>
      <c r="B34" s="11" t="str">
        <f>+'[3]Tasas Bogotá'!N59</f>
        <v>Manizales</v>
      </c>
      <c r="C34" s="27">
        <f>+'[3]Tasas Bogotá'!O59</f>
        <v>58.462857076508826</v>
      </c>
      <c r="D34" s="27">
        <f>+'[3]Tasas Bogotá'!P59</f>
        <v>57.157768726550749</v>
      </c>
      <c r="E34" s="27">
        <f>+'[3]Tasas Bogotá'!Q59</f>
        <v>55.68437347574838</v>
      </c>
      <c r="F34" s="27">
        <f>+'[3]Tasas Bogotá'!R59</f>
        <v>55.580752778403166</v>
      </c>
      <c r="G34" s="27">
        <f>+'[3]Tasas Bogotá'!S59</f>
        <v>55.077395614755353</v>
      </c>
      <c r="H34" s="27">
        <f>+'[3]Tasas Bogotá'!T59</f>
        <v>58.633031734662822</v>
      </c>
      <c r="I34" s="27">
        <f>+'[3]Tasas Bogotá'!U59</f>
        <v>57.74252300040451</v>
      </c>
      <c r="J34" s="36">
        <f>+'[3]Tasas Bogotá'!V59</f>
        <v>59.022041290843028</v>
      </c>
      <c r="K34" s="45">
        <f>+'[3]Tasas Bogotá'!W59</f>
        <v>21</v>
      </c>
      <c r="L34" s="18"/>
    </row>
    <row r="35" spans="1:14">
      <c r="A35" s="16"/>
      <c r="B35" s="11" t="str">
        <f>+'[3]Tasas Bogotá'!N60</f>
        <v>Barranquilla</v>
      </c>
      <c r="C35" s="27">
        <f>+'[3]Tasas Bogotá'!O60</f>
        <v>54.846323827600187</v>
      </c>
      <c r="D35" s="27">
        <f>+'[3]Tasas Bogotá'!P60</f>
        <v>54.521614565596174</v>
      </c>
      <c r="E35" s="27">
        <f>+'[3]Tasas Bogotá'!Q60</f>
        <v>56.984276113525411</v>
      </c>
      <c r="F35" s="27">
        <f>+'[3]Tasas Bogotá'!R60</f>
        <v>56.239407514431939</v>
      </c>
      <c r="G35" s="27">
        <f>+'[3]Tasas Bogotá'!S60</f>
        <v>55.270377852673171</v>
      </c>
      <c r="H35" s="27">
        <f>+'[3]Tasas Bogotá'!T60</f>
        <v>56.913380665088944</v>
      </c>
      <c r="I35" s="27">
        <f>+'[3]Tasas Bogotá'!U60</f>
        <v>59.62349602817153</v>
      </c>
      <c r="J35" s="36">
        <f>+'[3]Tasas Bogotá'!V60</f>
        <v>58.492347545302273</v>
      </c>
      <c r="K35" s="45">
        <f>+'[3]Tasas Bogotá'!W60</f>
        <v>22</v>
      </c>
      <c r="L35" s="18"/>
    </row>
    <row r="36" spans="1:14" ht="14.25" customHeight="1">
      <c r="A36" s="16"/>
      <c r="B36" s="11" t="str">
        <f>+'[3]Tasas Bogotá'!N61</f>
        <v>Florencia</v>
      </c>
      <c r="C36" s="27">
        <f>+'[3]Tasas Bogotá'!O61</f>
        <v>0</v>
      </c>
      <c r="D36" s="27">
        <f>+'[3]Tasas Bogotá'!P61</f>
        <v>0</v>
      </c>
      <c r="E36" s="27">
        <f>+'[3]Tasas Bogotá'!Q61</f>
        <v>57.277512101242188</v>
      </c>
      <c r="F36" s="27">
        <f>+'[3]Tasas Bogotá'!R61</f>
        <v>60.719481127724038</v>
      </c>
      <c r="G36" s="27">
        <f>+'[3]Tasas Bogotá'!S61</f>
        <v>56.058685583833835</v>
      </c>
      <c r="H36" s="27">
        <f>+'[3]Tasas Bogotá'!T61</f>
        <v>55.450957187140681</v>
      </c>
      <c r="I36" s="27">
        <f>+'[3]Tasas Bogotá'!U61</f>
        <v>58.892899412153184</v>
      </c>
      <c r="J36" s="36">
        <f>+'[3]Tasas Bogotá'!V61</f>
        <v>57.785980438559982</v>
      </c>
      <c r="K36" s="45">
        <f>+'[3]Tasas Bogotá'!W61</f>
        <v>23</v>
      </c>
      <c r="L36" s="18"/>
    </row>
    <row r="37" spans="1:14">
      <c r="A37" s="16"/>
      <c r="B37" s="11" t="str">
        <f>+'[3]Tasas Bogotá'!N62</f>
        <v>Cartagena</v>
      </c>
      <c r="C37" s="27">
        <f>+'[3]Tasas Bogotá'!O62</f>
        <v>51.995928715704444</v>
      </c>
      <c r="D37" s="27">
        <f>+'[3]Tasas Bogotá'!P62</f>
        <v>56.83476414300327</v>
      </c>
      <c r="E37" s="27">
        <f>+'[3]Tasas Bogotá'!Q62</f>
        <v>57.677843098002249</v>
      </c>
      <c r="F37" s="27">
        <f>+'[3]Tasas Bogotá'!R62</f>
        <v>57.554600805607812</v>
      </c>
      <c r="G37" s="27">
        <f>+'[3]Tasas Bogotá'!S62</f>
        <v>52.49937538976662</v>
      </c>
      <c r="H37" s="27">
        <f>+'[3]Tasas Bogotá'!T62</f>
        <v>56.143051224331188</v>
      </c>
      <c r="I37" s="27">
        <f>+'[3]Tasas Bogotá'!U62</f>
        <v>57.519877807887156</v>
      </c>
      <c r="J37" s="36">
        <f>+'[3]Tasas Bogotá'!V62</f>
        <v>56.254062396545855</v>
      </c>
      <c r="K37" s="45">
        <f>+'[3]Tasas Bogotá'!W62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 codeName="Hoja5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2" t="str">
        <f>+'[3]Tasas Bogotá'!N70</f>
        <v>Bogotá</v>
      </c>
      <c r="C13" s="50">
        <f>+'[3]Tasas Bogotá'!O70</f>
        <v>56.677303406196998</v>
      </c>
      <c r="D13" s="50">
        <f>+'[3]Tasas Bogotá'!P70</f>
        <v>57.9499013948775</v>
      </c>
      <c r="E13" s="50">
        <f>+'[3]Tasas Bogotá'!Q70</f>
        <v>57.242150370091281</v>
      </c>
      <c r="F13" s="50">
        <f>+'[3]Tasas Bogotá'!R70</f>
        <v>57.164274105949652</v>
      </c>
      <c r="G13" s="50">
        <f>+'[3]Tasas Bogotá'!S70</f>
        <v>59.556393654770254</v>
      </c>
      <c r="H13" s="50">
        <f>+'[3]Tasas Bogotá'!T70</f>
        <v>59.02049838613366</v>
      </c>
      <c r="I13" s="50">
        <f>+'[3]Tasas Bogotá'!U70</f>
        <v>61.732245287235209</v>
      </c>
      <c r="J13" s="50">
        <f>+'[3]Tasas Bogotá'!V70</f>
        <v>65.604590127619858</v>
      </c>
      <c r="K13" s="106">
        <f>+'[3]Tasas Bogotá'!W70</f>
        <v>1</v>
      </c>
      <c r="L13" s="18"/>
    </row>
    <row r="14" spans="1:15" s="51" customFormat="1">
      <c r="A14" s="93"/>
      <c r="B14" s="11" t="str">
        <f>+'[3]Tasas Bogotá'!N71</f>
        <v>Bucaramanga</v>
      </c>
      <c r="C14" s="27">
        <f>+'[3]Tasas Bogotá'!O71</f>
        <v>54.949055662701618</v>
      </c>
      <c r="D14" s="27">
        <f>+'[3]Tasas Bogotá'!P71</f>
        <v>57.466213017157607</v>
      </c>
      <c r="E14" s="27">
        <f>+'[3]Tasas Bogotá'!Q71</f>
        <v>49.851820691016968</v>
      </c>
      <c r="F14" s="27">
        <f>+'[3]Tasas Bogotá'!R71</f>
        <v>54.692257186242777</v>
      </c>
      <c r="G14" s="27">
        <f>+'[3]Tasas Bogotá'!S71</f>
        <v>58.873813064866731</v>
      </c>
      <c r="H14" s="27">
        <f>+'[3]Tasas Bogotá'!T71</f>
        <v>61.123438655280324</v>
      </c>
      <c r="I14" s="27">
        <f>+'[3]Tasas Bogotá'!U71</f>
        <v>61.839032516993278</v>
      </c>
      <c r="J14" s="36">
        <f>+'[3]Tasas Bogotá'!V71</f>
        <v>63.839218264208178</v>
      </c>
      <c r="K14" s="45">
        <f>+'[3]Tasas Bogotá'!W71</f>
        <v>2</v>
      </c>
      <c r="L14" s="94"/>
    </row>
    <row r="15" spans="1:15">
      <c r="A15" s="16"/>
      <c r="B15" s="11" t="str">
        <f>+'[3]Tasas Bogotá'!N72</f>
        <v>Montería</v>
      </c>
      <c r="C15" s="27">
        <f>+'[3]Tasas Bogotá'!O72</f>
        <v>56.202742223760829</v>
      </c>
      <c r="D15" s="27">
        <f>+'[3]Tasas Bogotá'!P72</f>
        <v>57.023775084911009</v>
      </c>
      <c r="E15" s="27">
        <f>+'[3]Tasas Bogotá'!Q72</f>
        <v>55.264350758247815</v>
      </c>
      <c r="F15" s="27">
        <f>+'[3]Tasas Bogotá'!R72</f>
        <v>55.591692050767229</v>
      </c>
      <c r="G15" s="27">
        <f>+'[3]Tasas Bogotá'!S72</f>
        <v>58.646060756836825</v>
      </c>
      <c r="H15" s="27">
        <f>+'[3]Tasas Bogotá'!T72</f>
        <v>58.601803898423356</v>
      </c>
      <c r="I15" s="27">
        <f>+'[3]Tasas Bogotá'!U72</f>
        <v>60.11489862168203</v>
      </c>
      <c r="J15" s="36">
        <f>+'[3]Tasas Bogotá'!V72</f>
        <v>61.656319531341161</v>
      </c>
      <c r="K15" s="45">
        <f>+'[3]Tasas Bogotá'!W72</f>
        <v>3</v>
      </c>
      <c r="L15" s="18"/>
    </row>
    <row r="16" spans="1:15">
      <c r="A16" s="16"/>
      <c r="B16" s="11" t="str">
        <f>+'[3]Tasas Bogotá'!N73</f>
        <v>San Andrés</v>
      </c>
      <c r="C16" s="27">
        <f>+'[3]Tasas Bogotá'!O73</f>
        <v>0</v>
      </c>
      <c r="D16" s="27">
        <f>+'[3]Tasas Bogotá'!P73</f>
        <v>0</v>
      </c>
      <c r="E16" s="27">
        <f>+'[3]Tasas Bogotá'!Q73</f>
        <v>54.135200815281301</v>
      </c>
      <c r="F16" s="27">
        <f>+'[3]Tasas Bogotá'!R73</f>
        <v>55.924313088888326</v>
      </c>
      <c r="G16" s="27">
        <f>+'[3]Tasas Bogotá'!S73</f>
        <v>55.084874974588324</v>
      </c>
      <c r="H16" s="27">
        <f>+'[3]Tasas Bogotá'!T73</f>
        <v>58.559334794465542</v>
      </c>
      <c r="I16" s="27">
        <f>+'[3]Tasas Bogotá'!U73</f>
        <v>57.576258576506575</v>
      </c>
      <c r="J16" s="36">
        <f>+'[3]Tasas Bogotá'!V73</f>
        <v>59.8027317820113</v>
      </c>
      <c r="K16" s="45">
        <f>+'[3]Tasas Bogotá'!W73</f>
        <v>4</v>
      </c>
      <c r="L16" s="18"/>
    </row>
    <row r="17" spans="1:15">
      <c r="A17" s="16"/>
      <c r="B17" s="11" t="str">
        <f>+'[3]Tasas Bogotá'!N74</f>
        <v>Ibagué</v>
      </c>
      <c r="C17" s="27">
        <f>+'[3]Tasas Bogotá'!O74</f>
        <v>54.475456181890159</v>
      </c>
      <c r="D17" s="27">
        <f>+'[3]Tasas Bogotá'!P74</f>
        <v>54.156122250340665</v>
      </c>
      <c r="E17" s="27">
        <f>+'[3]Tasas Bogotá'!Q74</f>
        <v>53.05436691796713</v>
      </c>
      <c r="F17" s="27">
        <f>+'[3]Tasas Bogotá'!R74</f>
        <v>57.808535240284151</v>
      </c>
      <c r="G17" s="27">
        <f>+'[3]Tasas Bogotá'!S74</f>
        <v>55.45090448425907</v>
      </c>
      <c r="H17" s="27">
        <f>+'[3]Tasas Bogotá'!T74</f>
        <v>57.817218269569928</v>
      </c>
      <c r="I17" s="27">
        <f>+'[3]Tasas Bogotá'!U74</f>
        <v>54.346971455683871</v>
      </c>
      <c r="J17" s="36">
        <f>+'[3]Tasas Bogotá'!V74</f>
        <v>59.508205206983611</v>
      </c>
      <c r="K17" s="45">
        <f>+'[3]Tasas Bogotá'!W74</f>
        <v>5</v>
      </c>
      <c r="L17" s="18"/>
    </row>
    <row r="18" spans="1:15">
      <c r="A18" s="16"/>
      <c r="B18" s="11" t="str">
        <f>+'[3]Tasas Bogotá'!N75</f>
        <v>Neiva</v>
      </c>
      <c r="C18" s="27">
        <f>+'[3]Tasas Bogotá'!O75</f>
        <v>0</v>
      </c>
      <c r="D18" s="27">
        <f>+'[3]Tasas Bogotá'!P75</f>
        <v>0</v>
      </c>
      <c r="E18" s="27">
        <f>+'[3]Tasas Bogotá'!Q75</f>
        <v>48.025174329786019</v>
      </c>
      <c r="F18" s="27">
        <f>+'[3]Tasas Bogotá'!R75</f>
        <v>51.886116257854688</v>
      </c>
      <c r="G18" s="27">
        <f>+'[3]Tasas Bogotá'!S75</f>
        <v>55.101827559830753</v>
      </c>
      <c r="H18" s="27">
        <f>+'[3]Tasas Bogotá'!T75</f>
        <v>54.376523291103837</v>
      </c>
      <c r="I18" s="27">
        <f>+'[3]Tasas Bogotá'!U75</f>
        <v>56.750959797761233</v>
      </c>
      <c r="J18" s="36">
        <f>+'[3]Tasas Bogotá'!V75</f>
        <v>58.799030834080135</v>
      </c>
      <c r="K18" s="45">
        <f>+'[3]Tasas Bogotá'!W75</f>
        <v>6</v>
      </c>
      <c r="L18" s="18"/>
    </row>
    <row r="19" spans="1:15">
      <c r="A19" s="16"/>
      <c r="B19" s="11" t="str">
        <f>+'[3]Tasas Bogotá'!N76</f>
        <v>Villavicencio</v>
      </c>
      <c r="C19" s="27">
        <f>+'[3]Tasas Bogotá'!O76</f>
        <v>57.156152279167515</v>
      </c>
      <c r="D19" s="27">
        <f>+'[3]Tasas Bogotá'!P76</f>
        <v>59.65598611320091</v>
      </c>
      <c r="E19" s="27">
        <f>+'[3]Tasas Bogotá'!Q76</f>
        <v>55.666576617566207</v>
      </c>
      <c r="F19" s="27">
        <f>+'[3]Tasas Bogotá'!R76</f>
        <v>57.633706521202612</v>
      </c>
      <c r="G19" s="27">
        <f>+'[3]Tasas Bogotá'!S76</f>
        <v>56.930138241052063</v>
      </c>
      <c r="H19" s="27">
        <f>+'[3]Tasas Bogotá'!T76</f>
        <v>59.82860851320693</v>
      </c>
      <c r="I19" s="27">
        <f>+'[3]Tasas Bogotá'!U76</f>
        <v>57.734741426969386</v>
      </c>
      <c r="J19" s="36">
        <f>+'[3]Tasas Bogotá'!V76</f>
        <v>58.227481324134665</v>
      </c>
      <c r="K19" s="45">
        <f>+'[3]Tasas Bogotá'!W76</f>
        <v>7</v>
      </c>
      <c r="L19" s="18"/>
    </row>
    <row r="20" spans="1:15">
      <c r="A20" s="16"/>
      <c r="B20" s="11" t="str">
        <f>+'[3]Tasas Bogotá'!N77</f>
        <v>Pasto</v>
      </c>
      <c r="C20" s="27">
        <f>+'[3]Tasas Bogotá'!O77</f>
        <v>54.226020892687558</v>
      </c>
      <c r="D20" s="27">
        <f>+'[3]Tasas Bogotá'!P77</f>
        <v>53.605737094402315</v>
      </c>
      <c r="E20" s="27">
        <f>+'[3]Tasas Bogotá'!Q77</f>
        <v>54.951824019310401</v>
      </c>
      <c r="F20" s="27">
        <f>+'[3]Tasas Bogotá'!R77</f>
        <v>52.62406111156043</v>
      </c>
      <c r="G20" s="27">
        <f>+'[3]Tasas Bogotá'!S77</f>
        <v>53.704757554336865</v>
      </c>
      <c r="H20" s="27">
        <f>+'[3]Tasas Bogotá'!T77</f>
        <v>54.804773519815839</v>
      </c>
      <c r="I20" s="27">
        <f>+'[3]Tasas Bogotá'!U77</f>
        <v>57.246659704668104</v>
      </c>
      <c r="J20" s="36">
        <f>+'[3]Tasas Bogotá'!V77</f>
        <v>58.203451221432701</v>
      </c>
      <c r="K20" s="45">
        <f>+'[3]Tasas Bogotá'!W77</f>
        <v>8</v>
      </c>
      <c r="L20" s="18"/>
    </row>
    <row r="21" spans="1:15">
      <c r="A21" s="16"/>
      <c r="B21" s="11" t="str">
        <f>+'[3]Tasas Bogotá'!N78</f>
        <v>Riohacha</v>
      </c>
      <c r="C21" s="27">
        <f>+'[3]Tasas Bogotá'!O78</f>
        <v>0</v>
      </c>
      <c r="D21" s="27">
        <f>+'[3]Tasas Bogotá'!P78</f>
        <v>0</v>
      </c>
      <c r="E21" s="27">
        <f>+'[3]Tasas Bogotá'!Q78</f>
        <v>45.24663031727065</v>
      </c>
      <c r="F21" s="27">
        <f>+'[3]Tasas Bogotá'!R78</f>
        <v>48.86023405567245</v>
      </c>
      <c r="G21" s="27">
        <f>+'[3]Tasas Bogotá'!S78</f>
        <v>47.392453446388501</v>
      </c>
      <c r="H21" s="27">
        <f>+'[3]Tasas Bogotá'!T78</f>
        <v>55.817428199751362</v>
      </c>
      <c r="I21" s="27">
        <f>+'[3]Tasas Bogotá'!U78</f>
        <v>58.606438156919808</v>
      </c>
      <c r="J21" s="36">
        <f>+'[3]Tasas Bogotá'!V78</f>
        <v>57.345092576651588</v>
      </c>
      <c r="K21" s="45">
        <f>+'[3]Tasas Bogotá'!W78</f>
        <v>9</v>
      </c>
      <c r="L21" s="18"/>
    </row>
    <row r="22" spans="1:15" s="51" customFormat="1">
      <c r="A22" s="93"/>
      <c r="B22" s="12" t="str">
        <f>+'[3]Tasas Bogotá'!N79</f>
        <v>Colombia</v>
      </c>
      <c r="C22" s="28">
        <f>+'[3]Tasas Bogotá'!O79</f>
        <v>53.114039276673708</v>
      </c>
      <c r="D22" s="28">
        <f>+'[3]Tasas Bogotá'!P79</f>
        <v>53.59748198974598</v>
      </c>
      <c r="E22" s="28">
        <f>+'[3]Tasas Bogotá'!Q79</f>
        <v>51.23438794373358</v>
      </c>
      <c r="F22" s="28">
        <f>+'[3]Tasas Bogotá'!R79</f>
        <v>51.562656102506253</v>
      </c>
      <c r="G22" s="28">
        <f>+'[3]Tasas Bogotá'!S79</f>
        <v>51.738834495942434</v>
      </c>
      <c r="H22" s="28">
        <f>+'[3]Tasas Bogotá'!T79</f>
        <v>53.50735190554775</v>
      </c>
      <c r="I22" s="28">
        <f>+'[3]Tasas Bogotá'!U79</f>
        <v>55.606841915368534</v>
      </c>
      <c r="J22" s="50">
        <f>+'[3]Tasas Bogotá'!V79</f>
        <v>56.703657820729383</v>
      </c>
      <c r="K22" s="45" t="str">
        <f>+'[3]Tasas Bogotá'!W79</f>
        <v/>
      </c>
      <c r="L22" s="94"/>
    </row>
    <row r="23" spans="1:15">
      <c r="A23" s="16"/>
      <c r="B23" s="11" t="str">
        <f>+'[3]Tasas Bogotá'!N80</f>
        <v>Medellín</v>
      </c>
      <c r="C23" s="27">
        <f>+'[3]Tasas Bogotá'!O80</f>
        <v>52.649935195318484</v>
      </c>
      <c r="D23" s="27">
        <f>+'[3]Tasas Bogotá'!P80</f>
        <v>50.677078907564457</v>
      </c>
      <c r="E23" s="27">
        <f>+'[3]Tasas Bogotá'!Q80</f>
        <v>50.062662197702956</v>
      </c>
      <c r="F23" s="27">
        <f>+'[3]Tasas Bogotá'!R80</f>
        <v>53.443369479716672</v>
      </c>
      <c r="G23" s="27">
        <f>+'[3]Tasas Bogotá'!S80</f>
        <v>53.265700200935264</v>
      </c>
      <c r="H23" s="27">
        <f>+'[3]Tasas Bogotá'!T80</f>
        <v>53.030678168011292</v>
      </c>
      <c r="I23" s="27">
        <f>+'[3]Tasas Bogotá'!U80</f>
        <v>56.091032809662622</v>
      </c>
      <c r="J23" s="36">
        <f>+'[3]Tasas Bogotá'!V80</f>
        <v>56.571116297661938</v>
      </c>
      <c r="K23" s="45">
        <f>+'[3]Tasas Bogotá'!W80</f>
        <v>10</v>
      </c>
      <c r="L23" s="18"/>
      <c r="N23" s="23"/>
      <c r="O23" s="34"/>
    </row>
    <row r="24" spans="1:15">
      <c r="A24" s="16"/>
      <c r="B24" s="11" t="str">
        <f>+'[3]Tasas Bogotá'!N81</f>
        <v>Pereira</v>
      </c>
      <c r="C24" s="27">
        <f>+'[3]Tasas Bogotá'!O81</f>
        <v>52.152652509629519</v>
      </c>
      <c r="D24" s="27">
        <f>+'[3]Tasas Bogotá'!P81</f>
        <v>53.415061681795514</v>
      </c>
      <c r="E24" s="27">
        <f>+'[3]Tasas Bogotá'!Q81</f>
        <v>50.805213752716547</v>
      </c>
      <c r="F24" s="27">
        <f>+'[3]Tasas Bogotá'!R81</f>
        <v>49.185793059542455</v>
      </c>
      <c r="G24" s="27">
        <f>+'[3]Tasas Bogotá'!S81</f>
        <v>51.003123049854693</v>
      </c>
      <c r="H24" s="27">
        <f>+'[3]Tasas Bogotá'!T81</f>
        <v>50.028657281175235</v>
      </c>
      <c r="I24" s="27">
        <f>+'[3]Tasas Bogotá'!U81</f>
        <v>51.857282704041928</v>
      </c>
      <c r="J24" s="36">
        <f>+'[3]Tasas Bogotá'!V81</f>
        <v>55.2320813013323</v>
      </c>
      <c r="K24" s="45">
        <f>+'[3]Tasas Bogotá'!W81</f>
        <v>11</v>
      </c>
      <c r="L24" s="18"/>
      <c r="N24" s="23"/>
      <c r="O24" s="34"/>
    </row>
    <row r="25" spans="1:15">
      <c r="A25" s="16"/>
      <c r="B25" s="11" t="str">
        <f>+'[3]Tasas Bogotá'!N82</f>
        <v>Cali</v>
      </c>
      <c r="C25" s="27">
        <f>+'[3]Tasas Bogotá'!O82</f>
        <v>58.069296976979636</v>
      </c>
      <c r="D25" s="27">
        <f>+'[3]Tasas Bogotá'!P82</f>
        <v>59.584242265701107</v>
      </c>
      <c r="E25" s="27">
        <f>+'[3]Tasas Bogotá'!Q82</f>
        <v>56.933739942663017</v>
      </c>
      <c r="F25" s="27">
        <f>+'[3]Tasas Bogotá'!R82</f>
        <v>58.111009077747468</v>
      </c>
      <c r="G25" s="27">
        <f>+'[3]Tasas Bogotá'!S82</f>
        <v>57.092057494717508</v>
      </c>
      <c r="H25" s="27">
        <f>+'[3]Tasas Bogotá'!T82</f>
        <v>59.074298170832293</v>
      </c>
      <c r="I25" s="27">
        <f>+'[3]Tasas Bogotá'!U82</f>
        <v>58.268861123598093</v>
      </c>
      <c r="J25" s="36">
        <f>+'[3]Tasas Bogotá'!V82</f>
        <v>55.150248539782432</v>
      </c>
      <c r="K25" s="45">
        <f>+'[3]Tasas Bogotá'!W82</f>
        <v>12</v>
      </c>
      <c r="L25" s="18"/>
    </row>
    <row r="26" spans="1:15">
      <c r="A26" s="16"/>
      <c r="B26" s="11" t="str">
        <f>+'[3]Tasas Bogotá'!N83</f>
        <v>Tunja</v>
      </c>
      <c r="C26" s="27">
        <f>+'[3]Tasas Bogotá'!O83</f>
        <v>0</v>
      </c>
      <c r="D26" s="27">
        <f>+'[3]Tasas Bogotá'!P83</f>
        <v>0</v>
      </c>
      <c r="E26" s="27">
        <f>+'[3]Tasas Bogotá'!Q83</f>
        <v>48.056105894851697</v>
      </c>
      <c r="F26" s="27">
        <f>+'[3]Tasas Bogotá'!R83</f>
        <v>50.894846767451682</v>
      </c>
      <c r="G26" s="27">
        <f>+'[3]Tasas Bogotá'!S83</f>
        <v>53.278737651949804</v>
      </c>
      <c r="H26" s="27">
        <f>+'[3]Tasas Bogotá'!T83</f>
        <v>51.636452446117467</v>
      </c>
      <c r="I26" s="27">
        <f>+'[3]Tasas Bogotá'!U83</f>
        <v>54.79203871265392</v>
      </c>
      <c r="J26" s="36">
        <f>+'[3]Tasas Bogotá'!V83</f>
        <v>54.831232723860737</v>
      </c>
      <c r="K26" s="45">
        <f>+'[3]Tasas Bogotá'!W83</f>
        <v>13</v>
      </c>
      <c r="L26" s="18"/>
    </row>
    <row r="27" spans="1:15">
      <c r="A27" s="16"/>
      <c r="B27" s="11" t="str">
        <f>+'[3]Tasas Bogotá'!N84</f>
        <v>Cúcuta</v>
      </c>
      <c r="C27" s="27">
        <f>+'[3]Tasas Bogotá'!O84</f>
        <v>53.393001898182888</v>
      </c>
      <c r="D27" s="27">
        <f>+'[3]Tasas Bogotá'!P84</f>
        <v>52.034107482060918</v>
      </c>
      <c r="E27" s="27">
        <f>+'[3]Tasas Bogotá'!Q84</f>
        <v>51.87422866398672</v>
      </c>
      <c r="F27" s="27">
        <f>+'[3]Tasas Bogotá'!R84</f>
        <v>57.255423372152123</v>
      </c>
      <c r="G27" s="27">
        <f>+'[3]Tasas Bogotá'!S84</f>
        <v>56.570702824031905</v>
      </c>
      <c r="H27" s="27">
        <f>+'[3]Tasas Bogotá'!T84</f>
        <v>54.630235959853565</v>
      </c>
      <c r="I27" s="27">
        <f>+'[3]Tasas Bogotá'!U84</f>
        <v>54.638391209988328</v>
      </c>
      <c r="J27" s="36">
        <f>+'[3]Tasas Bogotá'!V84</f>
        <v>54.768182378065625</v>
      </c>
      <c r="K27" s="45">
        <f>+'[3]Tasas Bogotá'!W84</f>
        <v>14</v>
      </c>
      <c r="L27" s="18"/>
    </row>
    <row r="28" spans="1:15">
      <c r="A28" s="16"/>
      <c r="B28" s="11" t="str">
        <f>+'[3]Tasas Bogotá'!N85</f>
        <v>Valledupar</v>
      </c>
      <c r="C28" s="27">
        <f>+'[3]Tasas Bogotá'!O85</f>
        <v>0</v>
      </c>
      <c r="D28" s="27">
        <f>+'[3]Tasas Bogotá'!P85</f>
        <v>0</v>
      </c>
      <c r="E28" s="27">
        <f>+'[3]Tasas Bogotá'!Q85</f>
        <v>41.48958088062161</v>
      </c>
      <c r="F28" s="27">
        <f>+'[3]Tasas Bogotá'!R85</f>
        <v>49.138845854826727</v>
      </c>
      <c r="G28" s="27">
        <f>+'[3]Tasas Bogotá'!S85</f>
        <v>48.840759730559391</v>
      </c>
      <c r="H28" s="27">
        <f>+'[3]Tasas Bogotá'!T85</f>
        <v>55.564711335427717</v>
      </c>
      <c r="I28" s="27">
        <f>+'[3]Tasas Bogotá'!U85</f>
        <v>55.783186808943341</v>
      </c>
      <c r="J28" s="36">
        <f>+'[3]Tasas Bogotá'!V85</f>
        <v>54.154191805720352</v>
      </c>
      <c r="K28" s="45">
        <f>+'[3]Tasas Bogotá'!W85</f>
        <v>15</v>
      </c>
      <c r="L28" s="18"/>
    </row>
    <row r="29" spans="1:15">
      <c r="A29" s="16"/>
      <c r="B29" s="11" t="str">
        <f>+'[3]Tasas Bogotá'!N86</f>
        <v>Barranquilla</v>
      </c>
      <c r="C29" s="27">
        <f>+'[3]Tasas Bogotá'!O86</f>
        <v>47.716665333270797</v>
      </c>
      <c r="D29" s="27">
        <f>+'[3]Tasas Bogotá'!P86</f>
        <v>47.969473379433339</v>
      </c>
      <c r="E29" s="27">
        <f>+'[3]Tasas Bogotá'!Q86</f>
        <v>49.254051576053428</v>
      </c>
      <c r="F29" s="27">
        <f>+'[3]Tasas Bogotá'!R86</f>
        <v>50.099921083937623</v>
      </c>
      <c r="G29" s="27">
        <f>+'[3]Tasas Bogotá'!S86</f>
        <v>48.970956773835155</v>
      </c>
      <c r="H29" s="27">
        <f>+'[3]Tasas Bogotá'!T86</f>
        <v>50.570410279253309</v>
      </c>
      <c r="I29" s="27">
        <f>+'[3]Tasas Bogotá'!U86</f>
        <v>53.501819051025514</v>
      </c>
      <c r="J29" s="36">
        <f>+'[3]Tasas Bogotá'!V86</f>
        <v>53.79673943768897</v>
      </c>
      <c r="K29" s="45">
        <f>+'[3]Tasas Bogotá'!W86</f>
        <v>16</v>
      </c>
      <c r="L29" s="18"/>
    </row>
    <row r="30" spans="1:15">
      <c r="A30" s="16"/>
      <c r="B30" s="11" t="str">
        <f>+'[3]Tasas Bogotá'!N87</f>
        <v>Santa Marta</v>
      </c>
      <c r="C30" s="27">
        <f>+'[3]Tasas Bogotá'!O87</f>
        <v>0</v>
      </c>
      <c r="D30" s="27">
        <f>+'[3]Tasas Bogotá'!P87</f>
        <v>0</v>
      </c>
      <c r="E30" s="27">
        <f>+'[3]Tasas Bogotá'!Q87</f>
        <v>47.393909234063777</v>
      </c>
      <c r="F30" s="27">
        <f>+'[3]Tasas Bogotá'!R87</f>
        <v>51.386937945157783</v>
      </c>
      <c r="G30" s="27">
        <f>+'[3]Tasas Bogotá'!S87</f>
        <v>52.218236904046314</v>
      </c>
      <c r="H30" s="27">
        <f>+'[3]Tasas Bogotá'!T87</f>
        <v>52.901268360466901</v>
      </c>
      <c r="I30" s="27">
        <f>+'[3]Tasas Bogotá'!U87</f>
        <v>54.484727610513097</v>
      </c>
      <c r="J30" s="36">
        <f>+'[3]Tasas Bogotá'!V87</f>
        <v>53.54731360606403</v>
      </c>
      <c r="K30" s="45">
        <f>+'[3]Tasas Bogotá'!W87</f>
        <v>17</v>
      </c>
      <c r="L30" s="18"/>
    </row>
    <row r="31" spans="1:15">
      <c r="A31" s="16"/>
      <c r="B31" s="11" t="str">
        <f>+'[3]Tasas Bogotá'!N88</f>
        <v>Sincelejo</v>
      </c>
      <c r="C31" s="27">
        <f>+'[3]Tasas Bogotá'!O88</f>
        <v>0</v>
      </c>
      <c r="D31" s="27">
        <f>+'[3]Tasas Bogotá'!P88</f>
        <v>0</v>
      </c>
      <c r="E31" s="27">
        <f>+'[3]Tasas Bogotá'!Q88</f>
        <v>46.139655886004846</v>
      </c>
      <c r="F31" s="27">
        <f>+'[3]Tasas Bogotá'!R88</f>
        <v>53.039247598667941</v>
      </c>
      <c r="G31" s="27">
        <f>+'[3]Tasas Bogotá'!S88</f>
        <v>52.916499560345621</v>
      </c>
      <c r="H31" s="27">
        <f>+'[3]Tasas Bogotá'!T88</f>
        <v>50.273755214604201</v>
      </c>
      <c r="I31" s="27">
        <f>+'[3]Tasas Bogotá'!U88</f>
        <v>52.037615294194005</v>
      </c>
      <c r="J31" s="36">
        <f>+'[3]Tasas Bogotá'!V88</f>
        <v>52.630174885650341</v>
      </c>
      <c r="K31" s="45">
        <f>+'[3]Tasas Bogotá'!W88</f>
        <v>18</v>
      </c>
      <c r="L31" s="18"/>
    </row>
    <row r="32" spans="1:15">
      <c r="A32" s="16"/>
      <c r="B32" s="11" t="str">
        <f>+'[3]Tasas Bogotá'!N89</f>
        <v>Armenia</v>
      </c>
      <c r="C32" s="27">
        <f>+'[3]Tasas Bogotá'!O89</f>
        <v>0</v>
      </c>
      <c r="D32" s="27">
        <f>+'[3]Tasas Bogotá'!P89</f>
        <v>0</v>
      </c>
      <c r="E32" s="27">
        <f>+'[3]Tasas Bogotá'!Q89</f>
        <v>47.75284412935391</v>
      </c>
      <c r="F32" s="27">
        <f>+'[3]Tasas Bogotá'!R89</f>
        <v>47.912374829269758</v>
      </c>
      <c r="G32" s="27">
        <f>+'[3]Tasas Bogotá'!S89</f>
        <v>49.952647837335611</v>
      </c>
      <c r="H32" s="27">
        <f>+'[3]Tasas Bogotá'!T89</f>
        <v>48.311435076761015</v>
      </c>
      <c r="I32" s="27">
        <f>+'[3]Tasas Bogotá'!U89</f>
        <v>51.421535049570011</v>
      </c>
      <c r="J32" s="36">
        <f>+'[3]Tasas Bogotá'!V89</f>
        <v>52.103732069102385</v>
      </c>
      <c r="K32" s="45">
        <f>+'[3]Tasas Bogotá'!W89</f>
        <v>19</v>
      </c>
      <c r="L32" s="18"/>
    </row>
    <row r="33" spans="1:14">
      <c r="A33" s="16"/>
      <c r="B33" s="11" t="str">
        <f>+'[3]Tasas Bogotá'!N90</f>
        <v>Manizales</v>
      </c>
      <c r="C33" s="27">
        <f>+'[3]Tasas Bogotá'!O90</f>
        <v>46.486154989386527</v>
      </c>
      <c r="D33" s="27">
        <f>+'[3]Tasas Bogotá'!P90</f>
        <v>47.857737234954406</v>
      </c>
      <c r="E33" s="27">
        <f>+'[3]Tasas Bogotá'!Q90</f>
        <v>46.952736832532807</v>
      </c>
      <c r="F33" s="27">
        <f>+'[3]Tasas Bogotá'!R90</f>
        <v>48.121021715548821</v>
      </c>
      <c r="G33" s="27">
        <f>+'[3]Tasas Bogotá'!S90</f>
        <v>46.7952031951667</v>
      </c>
      <c r="H33" s="27">
        <f>+'[3]Tasas Bogotá'!T90</f>
        <v>49.282602340796792</v>
      </c>
      <c r="I33" s="27">
        <f>+'[3]Tasas Bogotá'!U90</f>
        <v>48.057245451230379</v>
      </c>
      <c r="J33" s="36">
        <f>+'[3]Tasas Bogotá'!V90</f>
        <v>52.022626527844231</v>
      </c>
      <c r="K33" s="45">
        <f>+'[3]Tasas Bogotá'!W90</f>
        <v>20</v>
      </c>
      <c r="L33" s="18"/>
    </row>
    <row r="34" spans="1:14">
      <c r="A34" s="16"/>
      <c r="B34" s="11" t="str">
        <f>+'[3]Tasas Bogotá'!N91</f>
        <v>Cartagena</v>
      </c>
      <c r="C34" s="27">
        <f>+'[3]Tasas Bogotá'!O91</f>
        <v>43.915323598720754</v>
      </c>
      <c r="D34" s="27">
        <f>+'[3]Tasas Bogotá'!P91</f>
        <v>46.557692058682612</v>
      </c>
      <c r="E34" s="27">
        <f>+'[3]Tasas Bogotá'!Q91</f>
        <v>48.399535644008687</v>
      </c>
      <c r="F34" s="27">
        <f>+'[3]Tasas Bogotá'!R91</f>
        <v>50.519850332766282</v>
      </c>
      <c r="G34" s="27">
        <f>+'[3]Tasas Bogotá'!S91</f>
        <v>46.181024832929054</v>
      </c>
      <c r="H34" s="27">
        <f>+'[3]Tasas Bogotá'!T91</f>
        <v>48.791316741034656</v>
      </c>
      <c r="I34" s="27">
        <f>+'[3]Tasas Bogotá'!U91</f>
        <v>50.517888247739847</v>
      </c>
      <c r="J34" s="36">
        <f>+'[3]Tasas Bogotá'!V91</f>
        <v>50.955298484149068</v>
      </c>
      <c r="K34" s="45">
        <f>+'[3]Tasas Bogotá'!W91</f>
        <v>21</v>
      </c>
      <c r="L34" s="18"/>
    </row>
    <row r="35" spans="1:14">
      <c r="A35" s="16"/>
      <c r="B35" s="11" t="str">
        <f>+'[3]Tasas Bogotá'!N92</f>
        <v>Florencia</v>
      </c>
      <c r="C35" s="27">
        <f>+'[3]Tasas Bogotá'!O92</f>
        <v>0</v>
      </c>
      <c r="D35" s="27">
        <f>+'[3]Tasas Bogotá'!P92</f>
        <v>0</v>
      </c>
      <c r="E35" s="27">
        <f>+'[3]Tasas Bogotá'!Q92</f>
        <v>48.582477984487078</v>
      </c>
      <c r="F35" s="27">
        <f>+'[3]Tasas Bogotá'!R92</f>
        <v>52.630551869487164</v>
      </c>
      <c r="G35" s="27">
        <f>+'[3]Tasas Bogotá'!S92</f>
        <v>49.972888310199174</v>
      </c>
      <c r="H35" s="27">
        <f>+'[3]Tasas Bogotá'!T92</f>
        <v>48.813182084092617</v>
      </c>
      <c r="I35" s="27">
        <f>+'[3]Tasas Bogotá'!U92</f>
        <v>51.416651954149259</v>
      </c>
      <c r="J35" s="36">
        <f>+'[3]Tasas Bogotá'!V92</f>
        <v>50.13166964736677</v>
      </c>
      <c r="K35" s="45">
        <f>+'[3]Tasas Bogotá'!W92</f>
        <v>22</v>
      </c>
      <c r="L35" s="18"/>
    </row>
    <row r="36" spans="1:14" ht="14.25" customHeight="1">
      <c r="A36" s="16"/>
      <c r="B36" s="11" t="str">
        <f>+'[3]Tasas Bogotá'!N93</f>
        <v>Quibdó</v>
      </c>
      <c r="C36" s="27">
        <f>+'[3]Tasas Bogotá'!O93</f>
        <v>0</v>
      </c>
      <c r="D36" s="27">
        <f>+'[3]Tasas Bogotá'!P93</f>
        <v>0</v>
      </c>
      <c r="E36" s="27">
        <f>+'[3]Tasas Bogotá'!Q93</f>
        <v>43.348261391761845</v>
      </c>
      <c r="F36" s="27">
        <f>+'[3]Tasas Bogotá'!R93</f>
        <v>35.772972765924848</v>
      </c>
      <c r="G36" s="27">
        <f>+'[3]Tasas Bogotá'!S93</f>
        <v>38.79235570305282</v>
      </c>
      <c r="H36" s="27">
        <f>+'[3]Tasas Bogotá'!T93</f>
        <v>43.784264266500365</v>
      </c>
      <c r="I36" s="27">
        <f>+'[3]Tasas Bogotá'!U93</f>
        <v>47.702728963660086</v>
      </c>
      <c r="J36" s="36">
        <f>+'[3]Tasas Bogotá'!V93</f>
        <v>49.782167788552599</v>
      </c>
      <c r="K36" s="45">
        <f>+'[3]Tasas Bogotá'!W93</f>
        <v>23</v>
      </c>
      <c r="L36" s="18"/>
    </row>
    <row r="37" spans="1:14">
      <c r="A37" s="16"/>
      <c r="B37" s="11" t="str">
        <f>+'[3]Tasas Bogotá'!N94</f>
        <v>Popayán</v>
      </c>
      <c r="C37" s="27">
        <f>+'[3]Tasas Bogotá'!O94</f>
        <v>0</v>
      </c>
      <c r="D37" s="27">
        <f>+'[3]Tasas Bogotá'!P94</f>
        <v>0</v>
      </c>
      <c r="E37" s="27">
        <f>+'[3]Tasas Bogotá'!Q94</f>
        <v>46.742144512018534</v>
      </c>
      <c r="F37" s="27">
        <f>+'[3]Tasas Bogotá'!R94</f>
        <v>48.770361020934615</v>
      </c>
      <c r="G37" s="27">
        <f>+'[3]Tasas Bogotá'!S94</f>
        <v>45.906225920653789</v>
      </c>
      <c r="H37" s="27">
        <f>+'[3]Tasas Bogotá'!T94</f>
        <v>47.290065648237459</v>
      </c>
      <c r="I37" s="27">
        <f>+'[3]Tasas Bogotá'!U94</f>
        <v>48.699508467561252</v>
      </c>
      <c r="J37" s="36">
        <f>+'[3]Tasas Bogotá'!V94</f>
        <v>48.872130680082279</v>
      </c>
      <c r="K37" s="45">
        <f>+'[3]Tasas Bogotá'!W94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 codeName="Hoja6">
    <tabColor rgb="FF53722D"/>
  </sheetPr>
  <dimension ref="A1:U54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Bogotá'!N102</f>
        <v>Popayán</v>
      </c>
      <c r="C13" s="27">
        <f>+'[3]Tasas Bogotá'!O102</f>
        <v>0</v>
      </c>
      <c r="D13" s="27">
        <f>+'[3]Tasas Bogotá'!P102</f>
        <v>0</v>
      </c>
      <c r="E13" s="27">
        <f>+'[3]Tasas Bogotá'!Q102</f>
        <v>17.172199895440095</v>
      </c>
      <c r="F13" s="27">
        <f>+'[3]Tasas Bogotá'!R102</f>
        <v>18.617304517261385</v>
      </c>
      <c r="G13" s="27">
        <f>+'[3]Tasas Bogotá'!S102</f>
        <v>21.218492457467832</v>
      </c>
      <c r="H13" s="27">
        <f>+'[3]Tasas Bogotá'!T102</f>
        <v>17.073584728372719</v>
      </c>
      <c r="I13" s="27">
        <f>+'[3]Tasas Bogotá'!U102</f>
        <v>18.178552853518156</v>
      </c>
      <c r="J13" s="36">
        <f>+'[3]Tasas Bogotá'!V102</f>
        <v>17.60445491147695</v>
      </c>
      <c r="K13" s="45">
        <f>+'[3]Tasas Bogotá'!W102</f>
        <v>1</v>
      </c>
      <c r="L13" s="18"/>
    </row>
    <row r="14" spans="1:15">
      <c r="A14" s="16"/>
      <c r="B14" s="11" t="str">
        <f>+'[3]Tasas Bogotá'!N103</f>
        <v>Quibdó</v>
      </c>
      <c r="C14" s="27">
        <f>+'[3]Tasas Bogotá'!O103</f>
        <v>0</v>
      </c>
      <c r="D14" s="27">
        <f>+'[3]Tasas Bogotá'!P103</f>
        <v>0</v>
      </c>
      <c r="E14" s="27">
        <f>+'[3]Tasas Bogotá'!Q103</f>
        <v>24.791617453514668</v>
      </c>
      <c r="F14" s="27">
        <f>+'[3]Tasas Bogotá'!R103</f>
        <v>26.090397380474244</v>
      </c>
      <c r="G14" s="27">
        <f>+'[3]Tasas Bogotá'!S103</f>
        <v>20.90334115113999</v>
      </c>
      <c r="H14" s="27">
        <f>+'[3]Tasas Bogotá'!T103</f>
        <v>20.248035467546011</v>
      </c>
      <c r="I14" s="27">
        <f>+'[3]Tasas Bogotá'!U103</f>
        <v>15.676475880457364</v>
      </c>
      <c r="J14" s="36">
        <f>+'[3]Tasas Bogotá'!V103</f>
        <v>17.483267219065414</v>
      </c>
      <c r="K14" s="45">
        <f>+'[3]Tasas Bogotá'!W103</f>
        <v>2</v>
      </c>
      <c r="L14" s="18"/>
    </row>
    <row r="15" spans="1:15">
      <c r="A15" s="16"/>
      <c r="B15" s="11" t="str">
        <f>+'[3]Tasas Bogotá'!N104</f>
        <v>Ibagué</v>
      </c>
      <c r="C15" s="27">
        <f>+'[3]Tasas Bogotá'!O104</f>
        <v>21.157050255595326</v>
      </c>
      <c r="D15" s="27">
        <f>+'[3]Tasas Bogotá'!P104</f>
        <v>20.72569155084814</v>
      </c>
      <c r="E15" s="27">
        <f>+'[3]Tasas Bogotá'!Q104</f>
        <v>20.134325861264617</v>
      </c>
      <c r="F15" s="27">
        <f>+'[3]Tasas Bogotá'!R104</f>
        <v>14.657933443285879</v>
      </c>
      <c r="G15" s="27">
        <f>+'[3]Tasas Bogotá'!S104</f>
        <v>20.143785253827556</v>
      </c>
      <c r="H15" s="27">
        <f>+'[3]Tasas Bogotá'!T104</f>
        <v>15.970221662065379</v>
      </c>
      <c r="I15" s="27">
        <f>+'[3]Tasas Bogotá'!U104</f>
        <v>19.525261269399174</v>
      </c>
      <c r="J15" s="36">
        <f>+'[3]Tasas Bogotá'!V104</f>
        <v>16.901487268390326</v>
      </c>
      <c r="K15" s="45">
        <f>+'[3]Tasas Bogotá'!W104</f>
        <v>3</v>
      </c>
      <c r="L15" s="18"/>
    </row>
    <row r="16" spans="1:15">
      <c r="A16" s="16"/>
      <c r="B16" s="11" t="str">
        <f>+'[3]Tasas Bogotá'!N105</f>
        <v>Pereira</v>
      </c>
      <c r="C16" s="27">
        <f>+'[3]Tasas Bogotá'!O105</f>
        <v>16.99604415387531</v>
      </c>
      <c r="D16" s="27">
        <f>+'[3]Tasas Bogotá'!P105</f>
        <v>15.416933637379543</v>
      </c>
      <c r="E16" s="27">
        <f>+'[3]Tasas Bogotá'!Q105</f>
        <v>13.551710295265748</v>
      </c>
      <c r="F16" s="27">
        <f>+'[3]Tasas Bogotá'!R105</f>
        <v>13.402771756681531</v>
      </c>
      <c r="G16" s="27">
        <f>+'[3]Tasas Bogotá'!S105</f>
        <v>13.446765277155235</v>
      </c>
      <c r="H16" s="27">
        <f>+'[3]Tasas Bogotá'!T105</f>
        <v>23.082327728180758</v>
      </c>
      <c r="I16" s="27">
        <f>+'[3]Tasas Bogotá'!U105</f>
        <v>20.484905853297057</v>
      </c>
      <c r="J16" s="36">
        <f>+'[3]Tasas Bogotá'!V105</f>
        <v>16.556891698507563</v>
      </c>
      <c r="K16" s="45">
        <f>+'[3]Tasas Bogotá'!W105</f>
        <v>4</v>
      </c>
      <c r="L16" s="18"/>
    </row>
    <row r="17" spans="1:21">
      <c r="A17" s="16"/>
      <c r="B17" s="11" t="str">
        <f>+'[3]Tasas Bogotá'!N106</f>
        <v>Armenia</v>
      </c>
      <c r="C17" s="27">
        <f>+'[3]Tasas Bogotá'!O106</f>
        <v>0</v>
      </c>
      <c r="D17" s="27">
        <f>+'[3]Tasas Bogotá'!P106</f>
        <v>0</v>
      </c>
      <c r="E17" s="27">
        <f>+'[3]Tasas Bogotá'!Q106</f>
        <v>19.092669132604929</v>
      </c>
      <c r="F17" s="27">
        <f>+'[3]Tasas Bogotá'!R106</f>
        <v>13.731633681796318</v>
      </c>
      <c r="G17" s="27">
        <f>+'[3]Tasas Bogotá'!S106</f>
        <v>15.064728576834868</v>
      </c>
      <c r="H17" s="27">
        <f>+'[3]Tasas Bogotá'!T106</f>
        <v>17.791931524954375</v>
      </c>
      <c r="I17" s="27">
        <f>+'[3]Tasas Bogotá'!U106</f>
        <v>15.85931631029327</v>
      </c>
      <c r="J17" s="36">
        <f>+'[3]Tasas Bogotá'!V106</f>
        <v>16.278890492942942</v>
      </c>
      <c r="K17" s="45">
        <f>+'[3]Tasas Bogotá'!W106</f>
        <v>5</v>
      </c>
      <c r="L17" s="18"/>
    </row>
    <row r="18" spans="1:21">
      <c r="A18" s="16"/>
      <c r="B18" s="11" t="str">
        <f>+'[3]Tasas Bogotá'!N107</f>
        <v>Cali</v>
      </c>
      <c r="C18" s="27">
        <f>+'[3]Tasas Bogotá'!O107</f>
        <v>13.935705230974635</v>
      </c>
      <c r="D18" s="27">
        <f>+'[3]Tasas Bogotá'!P107</f>
        <v>12.712804325391225</v>
      </c>
      <c r="E18" s="27">
        <f>+'[3]Tasas Bogotá'!Q107</f>
        <v>12.018692883349729</v>
      </c>
      <c r="F18" s="27">
        <f>+'[3]Tasas Bogotá'!R107</f>
        <v>11.092261076531909</v>
      </c>
      <c r="G18" s="27">
        <f>+'[3]Tasas Bogotá'!S107</f>
        <v>12.307833180389478</v>
      </c>
      <c r="H18" s="27">
        <f>+'[3]Tasas Bogotá'!T107</f>
        <v>13.46558494747036</v>
      </c>
      <c r="I18" s="27">
        <f>+'[3]Tasas Bogotá'!U107</f>
        <v>13.717203116141894</v>
      </c>
      <c r="J18" s="36">
        <f>+'[3]Tasas Bogotá'!V107</f>
        <v>15.137690075550708</v>
      </c>
      <c r="K18" s="45">
        <f>+'[3]Tasas Bogotá'!W107</f>
        <v>6</v>
      </c>
      <c r="L18" s="18"/>
    </row>
    <row r="19" spans="1:21">
      <c r="A19" s="16"/>
      <c r="B19" s="11" t="str">
        <f>+'[3]Tasas Bogotá'!N108</f>
        <v>Cúcuta</v>
      </c>
      <c r="C19" s="27">
        <f>+'[3]Tasas Bogotá'!O108</f>
        <v>14.555207741613188</v>
      </c>
      <c r="D19" s="27">
        <f>+'[3]Tasas Bogotá'!P108</f>
        <v>12.5381664285387</v>
      </c>
      <c r="E19" s="27">
        <f>+'[3]Tasas Bogotá'!Q108</f>
        <v>11.800324319404973</v>
      </c>
      <c r="F19" s="27">
        <f>+'[3]Tasas Bogotá'!R108</f>
        <v>8.909197513676963</v>
      </c>
      <c r="G19" s="27">
        <f>+'[3]Tasas Bogotá'!S108</f>
        <v>8.5938854533895856</v>
      </c>
      <c r="H19" s="27">
        <f>+'[3]Tasas Bogotá'!T108</f>
        <v>12.031203815323375</v>
      </c>
      <c r="I19" s="27">
        <f>+'[3]Tasas Bogotá'!U108</f>
        <v>13.362439311526844</v>
      </c>
      <c r="J19" s="36">
        <f>+'[3]Tasas Bogotá'!V108</f>
        <v>14.008662745316681</v>
      </c>
      <c r="K19" s="45">
        <f>+'[3]Tasas Bogotá'!W108</f>
        <v>7</v>
      </c>
      <c r="L19" s="18"/>
    </row>
    <row r="20" spans="1:21">
      <c r="A20" s="16"/>
      <c r="B20" s="11" t="str">
        <f>+'[3]Tasas Bogotá'!N109</f>
        <v>Florencia</v>
      </c>
      <c r="C20" s="27">
        <f>+'[3]Tasas Bogotá'!O109</f>
        <v>0</v>
      </c>
      <c r="D20" s="27">
        <f>+'[3]Tasas Bogotá'!P109</f>
        <v>0</v>
      </c>
      <c r="E20" s="27">
        <f>+'[3]Tasas Bogotá'!Q109</f>
        <v>15.18053734838554</v>
      </c>
      <c r="F20" s="27">
        <f>+'[3]Tasas Bogotá'!R109</f>
        <v>13.322971022538027</v>
      </c>
      <c r="G20" s="27">
        <f>+'[3]Tasas Bogotá'!S109</f>
        <v>10.856734477617454</v>
      </c>
      <c r="H20" s="27">
        <f>+'[3]Tasas Bogotá'!T109</f>
        <v>11.971139271205967</v>
      </c>
      <c r="I20" s="27">
        <f>+'[3]Tasas Bogotá'!U109</f>
        <v>12.694650004718788</v>
      </c>
      <c r="J20" s="36">
        <f>+'[3]Tasas Bogotá'!V109</f>
        <v>13.24596508201768</v>
      </c>
      <c r="K20" s="45">
        <f>+'[3]Tasas Bogotá'!W109</f>
        <v>8</v>
      </c>
      <c r="L20" s="18"/>
    </row>
    <row r="21" spans="1:21">
      <c r="A21" s="16"/>
      <c r="B21" s="11" t="str">
        <f>+'[3]Tasas Bogotá'!N110</f>
        <v>Sincelejo</v>
      </c>
      <c r="C21" s="27">
        <f>+'[3]Tasas Bogotá'!O110</f>
        <v>0</v>
      </c>
      <c r="D21" s="27">
        <f>+'[3]Tasas Bogotá'!P110</f>
        <v>0</v>
      </c>
      <c r="E21" s="27">
        <f>+'[3]Tasas Bogotá'!Q110</f>
        <v>18.932620454183429</v>
      </c>
      <c r="F21" s="27">
        <f>+'[3]Tasas Bogotá'!R110</f>
        <v>12.179853109542776</v>
      </c>
      <c r="G21" s="27">
        <f>+'[3]Tasas Bogotá'!S110</f>
        <v>11.56399864060317</v>
      </c>
      <c r="H21" s="27">
        <f>+'[3]Tasas Bogotá'!T110</f>
        <v>11.074024383889961</v>
      </c>
      <c r="I21" s="27">
        <f>+'[3]Tasas Bogotá'!U110</f>
        <v>11.863677031454687</v>
      </c>
      <c r="J21" s="36">
        <f>+'[3]Tasas Bogotá'!V110</f>
        <v>13.044531623991498</v>
      </c>
      <c r="K21" s="45">
        <f>+'[3]Tasas Bogotá'!W110</f>
        <v>9</v>
      </c>
      <c r="L21" s="18"/>
    </row>
    <row r="22" spans="1:21">
      <c r="A22" s="16"/>
      <c r="B22" s="11" t="str">
        <f>+'[3]Tasas Bogotá'!N111</f>
        <v>Pasto</v>
      </c>
      <c r="C22" s="27">
        <f>+'[3]Tasas Bogotá'!O111</f>
        <v>17.715322310616816</v>
      </c>
      <c r="D22" s="27">
        <f>+'[3]Tasas Bogotá'!P111</f>
        <v>15.459268741327195</v>
      </c>
      <c r="E22" s="27">
        <f>+'[3]Tasas Bogotá'!Q111</f>
        <v>14.174072970929519</v>
      </c>
      <c r="F22" s="27">
        <f>+'[3]Tasas Bogotá'!R111</f>
        <v>14.976226205129064</v>
      </c>
      <c r="G22" s="27">
        <f>+'[3]Tasas Bogotá'!S111</f>
        <v>14.344615096574366</v>
      </c>
      <c r="H22" s="27">
        <f>+'[3]Tasas Bogotá'!T111</f>
        <v>17.010266428363604</v>
      </c>
      <c r="I22" s="27">
        <f>+'[3]Tasas Bogotá'!U111</f>
        <v>15.018327622552391</v>
      </c>
      <c r="J22" s="36">
        <f>+'[3]Tasas Bogotá'!V111</f>
        <v>12.990485023051745</v>
      </c>
      <c r="K22" s="45">
        <f>+'[3]Tasas Bogotá'!W111</f>
        <v>10</v>
      </c>
      <c r="L22" s="18"/>
    </row>
    <row r="23" spans="1:21">
      <c r="A23" s="16"/>
      <c r="B23" s="11" t="str">
        <f>+'[3]Tasas Bogotá'!N112</f>
        <v>Montería</v>
      </c>
      <c r="C23" s="27">
        <f>+'[3]Tasas Bogotá'!O112</f>
        <v>16.478886354113314</v>
      </c>
      <c r="D23" s="27">
        <f>+'[3]Tasas Bogotá'!P112</f>
        <v>14.491788980823742</v>
      </c>
      <c r="E23" s="27">
        <f>+'[3]Tasas Bogotá'!Q112</f>
        <v>13.083731742207497</v>
      </c>
      <c r="F23" s="27">
        <f>+'[3]Tasas Bogotá'!R112</f>
        <v>12.243847373779115</v>
      </c>
      <c r="G23" s="27">
        <f>+'[3]Tasas Bogotá'!S112</f>
        <v>12.466228760931639</v>
      </c>
      <c r="H23" s="27">
        <f>+'[3]Tasas Bogotá'!T112</f>
        <v>15.852553996927368</v>
      </c>
      <c r="I23" s="27">
        <f>+'[3]Tasas Bogotá'!U112</f>
        <v>14.408025295431775</v>
      </c>
      <c r="J23" s="36">
        <f>+'[3]Tasas Bogotá'!V112</f>
        <v>12.402583792229573</v>
      </c>
      <c r="K23" s="45">
        <f>+'[3]Tasas Bogotá'!W112</f>
        <v>11</v>
      </c>
      <c r="L23" s="18"/>
      <c r="N23" s="23"/>
      <c r="O23" s="34"/>
    </row>
    <row r="24" spans="1:21">
      <c r="A24" s="16"/>
      <c r="B24" s="11" t="str">
        <f>+'[3]Tasas Bogotá'!N113</f>
        <v>Manizales</v>
      </c>
      <c r="C24" s="27">
        <f>+'[3]Tasas Bogotá'!O113</f>
        <v>20.48582148028585</v>
      </c>
      <c r="D24" s="27">
        <f>+'[3]Tasas Bogotá'!P113</f>
        <v>16.27080919846388</v>
      </c>
      <c r="E24" s="27">
        <f>+'[3]Tasas Bogotá'!Q113</f>
        <v>15.680772606898755</v>
      </c>
      <c r="F24" s="27">
        <f>+'[3]Tasas Bogotá'!R113</f>
        <v>13.421244504017499</v>
      </c>
      <c r="G24" s="27">
        <f>+'[3]Tasas Bogotá'!S113</f>
        <v>15.03737118857128</v>
      </c>
      <c r="H24" s="27">
        <f>+'[3]Tasas Bogotá'!T113</f>
        <v>15.947374913479395</v>
      </c>
      <c r="I24" s="27">
        <f>+'[3]Tasas Bogotá'!U113</f>
        <v>16.773215034449201</v>
      </c>
      <c r="J24" s="36">
        <f>+'[3]Tasas Bogotá'!V113</f>
        <v>11.859152051534148</v>
      </c>
      <c r="K24" s="45">
        <f>+'[3]Tasas Bogotá'!W113</f>
        <v>12</v>
      </c>
      <c r="L24" s="18"/>
      <c r="N24" s="23"/>
      <c r="O24" s="34"/>
    </row>
    <row r="25" spans="1:21">
      <c r="A25" s="16"/>
      <c r="B25" s="11" t="str">
        <f>+'[3]Tasas Bogotá'!N114</f>
        <v>Medellín</v>
      </c>
      <c r="C25" s="27">
        <f>+'[3]Tasas Bogotá'!O114</f>
        <v>14.961550121228456</v>
      </c>
      <c r="D25" s="27">
        <f>+'[3]Tasas Bogotá'!P114</f>
        <v>14.809468041831607</v>
      </c>
      <c r="E25" s="27">
        <f>+'[3]Tasas Bogotá'!Q114</f>
        <v>13.02801592437724</v>
      </c>
      <c r="F25" s="27">
        <f>+'[3]Tasas Bogotá'!R114</f>
        <v>11.422250555574754</v>
      </c>
      <c r="G25" s="27">
        <f>+'[3]Tasas Bogotá'!S114</f>
        <v>13.267520935717947</v>
      </c>
      <c r="H25" s="27">
        <f>+'[3]Tasas Bogotá'!T114</f>
        <v>15.512325519193372</v>
      </c>
      <c r="I25" s="27">
        <f>+'[3]Tasas Bogotá'!U114</f>
        <v>13.625237100003515</v>
      </c>
      <c r="J25" s="36">
        <f>+'[3]Tasas Bogotá'!V114</f>
        <v>11.798027270195545</v>
      </c>
      <c r="K25" s="45">
        <f>+'[3]Tasas Bogotá'!W114</f>
        <v>13</v>
      </c>
      <c r="L25" s="18"/>
    </row>
    <row r="26" spans="1:21">
      <c r="A26" s="16"/>
      <c r="B26" s="11" t="str">
        <f>+'[3]Tasas Bogotá'!N115</f>
        <v>Villavicencio</v>
      </c>
      <c r="C26" s="27">
        <f>+'[3]Tasas Bogotá'!O115</f>
        <v>12.622436493469086</v>
      </c>
      <c r="D26" s="27">
        <f>+'[3]Tasas Bogotá'!P115</f>
        <v>11.1828889160054</v>
      </c>
      <c r="E26" s="27">
        <f>+'[3]Tasas Bogotá'!Q115</f>
        <v>12.00563384502431</v>
      </c>
      <c r="F26" s="27">
        <f>+'[3]Tasas Bogotá'!R115</f>
        <v>10.001003828890196</v>
      </c>
      <c r="G26" s="27">
        <f>+'[3]Tasas Bogotá'!S115</f>
        <v>10.581279892596426</v>
      </c>
      <c r="H26" s="27">
        <f>+'[3]Tasas Bogotá'!T115</f>
        <v>9.9231168172410822</v>
      </c>
      <c r="I26" s="27">
        <f>+'[3]Tasas Bogotá'!U115</f>
        <v>11.659464908281915</v>
      </c>
      <c r="J26" s="36">
        <f>+'[3]Tasas Bogotá'!V115</f>
        <v>11.372124551396631</v>
      </c>
      <c r="K26" s="45">
        <f>+'[3]Tasas Bogotá'!W115</f>
        <v>14</v>
      </c>
      <c r="L26" s="18"/>
    </row>
    <row r="27" spans="1:21">
      <c r="A27" s="16"/>
      <c r="B27" s="11" t="str">
        <f>+'[3]Tasas Bogotá'!N116</f>
        <v>Tunja</v>
      </c>
      <c r="C27" s="27">
        <f>+'[3]Tasas Bogotá'!O116</f>
        <v>0</v>
      </c>
      <c r="D27" s="27">
        <f>+'[3]Tasas Bogotá'!P116</f>
        <v>0</v>
      </c>
      <c r="E27" s="27">
        <f>+'[3]Tasas Bogotá'!Q116</f>
        <v>16.968879143122205</v>
      </c>
      <c r="F27" s="27">
        <f>+'[3]Tasas Bogotá'!R116</f>
        <v>12.480166934312887</v>
      </c>
      <c r="G27" s="27">
        <f>+'[3]Tasas Bogotá'!S116</f>
        <v>11.51145217776893</v>
      </c>
      <c r="H27" s="27">
        <f>+'[3]Tasas Bogotá'!T116</f>
        <v>13.555600984827612</v>
      </c>
      <c r="I27" s="27">
        <f>+'[3]Tasas Bogotá'!U116</f>
        <v>12.412110062853992</v>
      </c>
      <c r="J27" s="36">
        <f>+'[3]Tasas Bogotá'!V116</f>
        <v>11.263235656242305</v>
      </c>
      <c r="K27" s="45">
        <f>+'[3]Tasas Bogotá'!W116</f>
        <v>15</v>
      </c>
      <c r="L27" s="18"/>
    </row>
    <row r="28" spans="1:21">
      <c r="A28" s="16"/>
      <c r="B28" s="11" t="str">
        <f>+'[3]Tasas Bogotá'!N117</f>
        <v>Neiva</v>
      </c>
      <c r="C28" s="27">
        <f>+'[3]Tasas Bogotá'!O117</f>
        <v>0</v>
      </c>
      <c r="D28" s="27">
        <f>+'[3]Tasas Bogotá'!P117</f>
        <v>0</v>
      </c>
      <c r="E28" s="27">
        <f>+'[3]Tasas Bogotá'!Q117</f>
        <v>16.803937023586226</v>
      </c>
      <c r="F28" s="27">
        <f>+'[3]Tasas Bogotá'!R117</f>
        <v>13.925540889533286</v>
      </c>
      <c r="G28" s="27">
        <f>+'[3]Tasas Bogotá'!S117</f>
        <v>14.4067283052843</v>
      </c>
      <c r="H28" s="27">
        <f>+'[3]Tasas Bogotá'!T117</f>
        <v>13.494069439568035</v>
      </c>
      <c r="I28" s="27">
        <f>+'[3]Tasas Bogotá'!U117</f>
        <v>12.13185151457556</v>
      </c>
      <c r="J28" s="36">
        <f>+'[3]Tasas Bogotá'!V117</f>
        <v>10.570473186629462</v>
      </c>
      <c r="K28" s="45">
        <f>+'[3]Tasas Bogotá'!W117</f>
        <v>16</v>
      </c>
      <c r="L28" s="18"/>
      <c r="P28" s="33"/>
    </row>
    <row r="29" spans="1:21" s="51" customFormat="1">
      <c r="A29" s="93"/>
      <c r="B29" s="12" t="str">
        <f>+'[3]Tasas Bogotá'!N118</f>
        <v>Colombia</v>
      </c>
      <c r="C29" s="28">
        <f>+'[3]Tasas Bogotá'!O118</f>
        <v>12.845642257764217</v>
      </c>
      <c r="D29" s="28">
        <f>+'[3]Tasas Bogotá'!P118</f>
        <v>11.643169221368309</v>
      </c>
      <c r="E29" s="28">
        <f>+'[3]Tasas Bogotá'!Q118</f>
        <v>12.691550896777237</v>
      </c>
      <c r="F29" s="28">
        <f>+'[3]Tasas Bogotá'!R118</f>
        <v>10.900866436199534</v>
      </c>
      <c r="G29" s="28">
        <f>+'[3]Tasas Bogotá'!S118</f>
        <v>11.416021744761364</v>
      </c>
      <c r="H29" s="28">
        <f>+'[3]Tasas Bogotá'!T118</f>
        <v>12.182056467760962</v>
      </c>
      <c r="I29" s="28">
        <f>+'[3]Tasas Bogotá'!U118</f>
        <v>11.456422631355444</v>
      </c>
      <c r="J29" s="50">
        <f>+'[3]Tasas Bogotá'!V118</f>
        <v>10.449572940699897</v>
      </c>
      <c r="K29" s="45" t="str">
        <f>+'[3]Tasas Bogotá'!W118</f>
        <v/>
      </c>
      <c r="L29" s="18"/>
      <c r="N29" s="11"/>
      <c r="O29" s="103"/>
      <c r="P29" s="103"/>
      <c r="Q29" s="103"/>
      <c r="R29" s="103"/>
      <c r="S29" s="103"/>
      <c r="T29" s="103"/>
      <c r="U29" s="103"/>
    </row>
    <row r="30" spans="1:21">
      <c r="A30" s="16"/>
      <c r="B30" s="11" t="str">
        <f>+'[3]Tasas Bogotá'!N119</f>
        <v>Santa Marta</v>
      </c>
      <c r="C30" s="27">
        <f>+'[3]Tasas Bogotá'!O119</f>
        <v>0</v>
      </c>
      <c r="D30" s="27">
        <f>+'[3]Tasas Bogotá'!P119</f>
        <v>0</v>
      </c>
      <c r="E30" s="27">
        <f>+'[3]Tasas Bogotá'!Q119</f>
        <v>14.633584602647979</v>
      </c>
      <c r="F30" s="27">
        <f>+'[3]Tasas Bogotá'!R119</f>
        <v>10.887944304232661</v>
      </c>
      <c r="G30" s="27">
        <f>+'[3]Tasas Bogotá'!S119</f>
        <v>14.427543853635392</v>
      </c>
      <c r="H30" s="27">
        <f>+'[3]Tasas Bogotá'!T119</f>
        <v>10.616115983325033</v>
      </c>
      <c r="I30" s="27">
        <f>+'[3]Tasas Bogotá'!U119</f>
        <v>9.7484643462005067</v>
      </c>
      <c r="J30" s="36">
        <f>+'[3]Tasas Bogotá'!V119</f>
        <v>10.280203346194488</v>
      </c>
      <c r="K30" s="45">
        <f>+'[3]Tasas Bogotá'!W119</f>
        <v>17</v>
      </c>
      <c r="L30" s="18"/>
    </row>
    <row r="31" spans="1:21">
      <c r="A31" s="16"/>
      <c r="B31" s="11" t="str">
        <f>+'[3]Tasas Bogotá'!N120</f>
        <v>Valledupar</v>
      </c>
      <c r="C31" s="27">
        <f>+'[3]Tasas Bogotá'!O120</f>
        <v>0</v>
      </c>
      <c r="D31" s="27">
        <f>+'[3]Tasas Bogotá'!P120</f>
        <v>0</v>
      </c>
      <c r="E31" s="27">
        <f>+'[3]Tasas Bogotá'!Q120</f>
        <v>27.711439596928244</v>
      </c>
      <c r="F31" s="27">
        <f>+'[3]Tasas Bogotá'!R120</f>
        <v>13.665413721247893</v>
      </c>
      <c r="G31" s="27">
        <f>+'[3]Tasas Bogotá'!S120</f>
        <v>10.925516573772372</v>
      </c>
      <c r="H31" s="27">
        <f>+'[3]Tasas Bogotá'!T120</f>
        <v>11.929848796905612</v>
      </c>
      <c r="I31" s="27">
        <f>+'[3]Tasas Bogotá'!U120</f>
        <v>12.042248232722489</v>
      </c>
      <c r="J31" s="36">
        <f>+'[3]Tasas Bogotá'!V120</f>
        <v>10.104595321706043</v>
      </c>
      <c r="K31" s="45">
        <f>+'[3]Tasas Bogotá'!W120</f>
        <v>18</v>
      </c>
      <c r="L31" s="18"/>
    </row>
    <row r="32" spans="1:21" s="51" customFormat="1">
      <c r="A32" s="93"/>
      <c r="B32" s="11" t="str">
        <f>+'[3]Tasas Bogotá'!N121</f>
        <v>Riohacha</v>
      </c>
      <c r="C32" s="27">
        <f>+'[3]Tasas Bogotá'!O121</f>
        <v>0</v>
      </c>
      <c r="D32" s="27">
        <f>+'[3]Tasas Bogotá'!P121</f>
        <v>0</v>
      </c>
      <c r="E32" s="27">
        <f>+'[3]Tasas Bogotá'!Q121</f>
        <v>23.817520921975827</v>
      </c>
      <c r="F32" s="27">
        <f>+'[3]Tasas Bogotá'!R121</f>
        <v>15.171530893218776</v>
      </c>
      <c r="G32" s="27">
        <f>+'[3]Tasas Bogotá'!S121</f>
        <v>16.893357301559529</v>
      </c>
      <c r="H32" s="27">
        <f>+'[3]Tasas Bogotá'!T121</f>
        <v>13.029370126514008</v>
      </c>
      <c r="I32" s="27">
        <f>+'[3]Tasas Bogotá'!U121</f>
        <v>10.484972963909964</v>
      </c>
      <c r="J32" s="36">
        <f>+'[3]Tasas Bogotá'!V121</f>
        <v>9.6402676619042165</v>
      </c>
      <c r="K32" s="45">
        <f>+'[3]Tasas Bogotá'!W121</f>
        <v>19</v>
      </c>
      <c r="L32" s="94"/>
    </row>
    <row r="33" spans="1:14">
      <c r="A33" s="16"/>
      <c r="B33" s="11" t="str">
        <f>+'[3]Tasas Bogotá'!N122</f>
        <v>Cartagena</v>
      </c>
      <c r="C33" s="27">
        <f>+'[3]Tasas Bogotá'!O122</f>
        <v>15.54094314141051</v>
      </c>
      <c r="D33" s="27">
        <f>+'[3]Tasas Bogotá'!P122</f>
        <v>18.082278417567117</v>
      </c>
      <c r="E33" s="27">
        <f>+'[3]Tasas Bogotá'!Q122</f>
        <v>16.086432771469099</v>
      </c>
      <c r="F33" s="27">
        <f>+'[3]Tasas Bogotá'!R122</f>
        <v>12.22256822064416</v>
      </c>
      <c r="G33" s="27">
        <f>+'[3]Tasas Bogotá'!S122</f>
        <v>12.035096627205133</v>
      </c>
      <c r="H33" s="27">
        <f>+'[3]Tasas Bogotá'!T122</f>
        <v>13.094647196713909</v>
      </c>
      <c r="I33" s="27">
        <f>+'[3]Tasas Bogotá'!U122</f>
        <v>12.173164872730633</v>
      </c>
      <c r="J33" s="36">
        <f>+'[3]Tasas Bogotá'!V122</f>
        <v>9.4193444644846434</v>
      </c>
      <c r="K33" s="45">
        <f>+'[3]Tasas Bogotá'!W122</f>
        <v>20</v>
      </c>
      <c r="L33" s="18"/>
    </row>
    <row r="34" spans="1:14">
      <c r="A34" s="16"/>
      <c r="B34" s="11" t="str">
        <f>+'[3]Tasas Bogotá'!N123</f>
        <v>Bucaramanga</v>
      </c>
      <c r="C34" s="27">
        <f>+'[3]Tasas Bogotá'!O123</f>
        <v>16.558438937767374</v>
      </c>
      <c r="D34" s="27">
        <f>+'[3]Tasas Bogotá'!P123</f>
        <v>14.679984425038366</v>
      </c>
      <c r="E34" s="27">
        <f>+'[3]Tasas Bogotá'!Q123</f>
        <v>12.851377595279045</v>
      </c>
      <c r="F34" s="27">
        <f>+'[3]Tasas Bogotá'!R123</f>
        <v>8.5082291874287019</v>
      </c>
      <c r="G34" s="27">
        <f>+'[3]Tasas Bogotá'!S123</f>
        <v>9.3082422001416241</v>
      </c>
      <c r="H34" s="27">
        <f>+'[3]Tasas Bogotá'!T123</f>
        <v>9.0513245840854761</v>
      </c>
      <c r="I34" s="27">
        <f>+'[3]Tasas Bogotá'!U123</f>
        <v>11.800646089567108</v>
      </c>
      <c r="J34" s="36">
        <f>+'[3]Tasas Bogotá'!V123</f>
        <v>8.9943665157471013</v>
      </c>
      <c r="K34" s="45">
        <f>+'[3]Tasas Bogotá'!W123</f>
        <v>21</v>
      </c>
      <c r="L34" s="18"/>
    </row>
    <row r="35" spans="1:14">
      <c r="A35" s="16"/>
      <c r="B35" s="12" t="str">
        <f>+'[3]Tasas Bogotá'!N124</f>
        <v>Bogotá</v>
      </c>
      <c r="C35" s="50">
        <f>+'[3]Tasas Bogotá'!O124</f>
        <v>14.118050681841824</v>
      </c>
      <c r="D35" s="50">
        <f>+'[3]Tasas Bogotá'!P124</f>
        <v>12.835228501759055</v>
      </c>
      <c r="E35" s="50">
        <f>+'[3]Tasas Bogotá'!Q124</f>
        <v>11.505039799065891</v>
      </c>
      <c r="F35" s="50">
        <f>+'[3]Tasas Bogotá'!R124</f>
        <v>10.452140558958096</v>
      </c>
      <c r="G35" s="50">
        <f>+'[3]Tasas Bogotá'!S124</f>
        <v>10.063730489201905</v>
      </c>
      <c r="H35" s="50">
        <f>+'[3]Tasas Bogotá'!T124</f>
        <v>11.301877084243815</v>
      </c>
      <c r="I35" s="50">
        <f>+'[3]Tasas Bogotá'!U124</f>
        <v>10.274173169843575</v>
      </c>
      <c r="J35" s="50">
        <f>+'[3]Tasas Bogotá'!V124</f>
        <v>8.2619356356498574</v>
      </c>
      <c r="K35" s="106">
        <f>+'[3]Tasas Bogotá'!W124</f>
        <v>22</v>
      </c>
      <c r="L35" s="18"/>
    </row>
    <row r="36" spans="1:14" ht="14.25" customHeight="1">
      <c r="A36" s="16"/>
      <c r="B36" s="11" t="str">
        <f>+'[3]Tasas Bogotá'!N125</f>
        <v>Barranquilla</v>
      </c>
      <c r="C36" s="27">
        <f>+'[3]Tasas Bogotá'!O125</f>
        <v>12.999387350446609</v>
      </c>
      <c r="D36" s="27">
        <f>+'[3]Tasas Bogotá'!P125</f>
        <v>12.017461519854987</v>
      </c>
      <c r="E36" s="27">
        <f>+'[3]Tasas Bogotá'!Q125</f>
        <v>13.565539592135314</v>
      </c>
      <c r="F36" s="27">
        <f>+'[3]Tasas Bogotá'!R125</f>
        <v>10.916744817058273</v>
      </c>
      <c r="G36" s="27">
        <f>+'[3]Tasas Bogotá'!S125</f>
        <v>11.397463385594223</v>
      </c>
      <c r="H36" s="27">
        <f>+'[3]Tasas Bogotá'!T125</f>
        <v>11.144910142445463</v>
      </c>
      <c r="I36" s="27">
        <f>+'[3]Tasas Bogotá'!U125</f>
        <v>10.267222462523121</v>
      </c>
      <c r="J36" s="36">
        <f>+'[3]Tasas Bogotá'!V125</f>
        <v>8.0277306428444462</v>
      </c>
      <c r="K36" s="45">
        <f>+'[3]Tasas Bogotá'!W125</f>
        <v>23</v>
      </c>
      <c r="L36" s="18"/>
    </row>
    <row r="37" spans="1:14">
      <c r="A37" s="16"/>
      <c r="B37" s="11" t="str">
        <f>+'[3]Tasas Bogotá'!N126</f>
        <v>San Andrés</v>
      </c>
      <c r="C37" s="27">
        <f>+'[3]Tasas Bogotá'!O126</f>
        <v>0</v>
      </c>
      <c r="D37" s="27">
        <f>+'[3]Tasas Bogotá'!P126</f>
        <v>0</v>
      </c>
      <c r="E37" s="27">
        <f>+'[3]Tasas Bogotá'!Q126</f>
        <v>13.209049015500629</v>
      </c>
      <c r="F37" s="27">
        <f>+'[3]Tasas Bogotá'!R126</f>
        <v>10.677147639037505</v>
      </c>
      <c r="G37" s="27">
        <f>+'[3]Tasas Bogotá'!S126</f>
        <v>10.15239647954461</v>
      </c>
      <c r="H37" s="27">
        <f>+'[3]Tasas Bogotá'!T126</f>
        <v>9.4022182246437787</v>
      </c>
      <c r="I37" s="27">
        <f>+'[3]Tasas Bogotá'!U126</f>
        <v>8.4516298633017861</v>
      </c>
      <c r="J37" s="36">
        <f>+'[3]Tasas Bogotá'!V126</f>
        <v>7.360678282592513</v>
      </c>
      <c r="K37" s="45">
        <f>+'[3]Tasas Bogotá'!W126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  <row r="54" spans="1:12">
      <c r="D54" s="104"/>
      <c r="E54" s="104"/>
      <c r="F54" s="104"/>
      <c r="G54" s="104"/>
      <c r="H54" s="104"/>
      <c r="I54" s="104"/>
      <c r="J54" s="104"/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 codeName="Hoja7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D29" sqref="D29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Bogotá'!N134</f>
        <v>Popayán</v>
      </c>
      <c r="C13" s="27">
        <f>+'[3]Tasas Bogotá'!O134</f>
        <v>0</v>
      </c>
      <c r="D13" s="27">
        <f>+'[3]Tasas Bogotá'!P134</f>
        <v>0</v>
      </c>
      <c r="E13" s="27">
        <f>+'[3]Tasas Bogotá'!Q134</f>
        <v>16.195238354881443</v>
      </c>
      <c r="F13" s="27">
        <f>+'[3]Tasas Bogotá'!R134</f>
        <v>17.483601314869627</v>
      </c>
      <c r="G13" s="27">
        <f>+'[3]Tasas Bogotá'!S134</f>
        <v>21.059448648127621</v>
      </c>
      <c r="H13" s="27">
        <f>+'[3]Tasas Bogotá'!T134</f>
        <v>16.661059229689709</v>
      </c>
      <c r="I13" s="27">
        <f>+'[3]Tasas Bogotá'!U134</f>
        <v>17.586614139289498</v>
      </c>
      <c r="J13" s="36">
        <f>+'[3]Tasas Bogotá'!V134</f>
        <v>16.958881922525521</v>
      </c>
      <c r="K13" s="45">
        <f>+'[3]Tasas Bogotá'!W134</f>
        <v>1</v>
      </c>
      <c r="L13" s="18"/>
    </row>
    <row r="14" spans="1:15">
      <c r="A14" s="16"/>
      <c r="B14" s="11" t="str">
        <f>+'[3]Tasas Bogotá'!N135</f>
        <v>Pereira</v>
      </c>
      <c r="C14" s="27">
        <f>+'[3]Tasas Bogotá'!O135</f>
        <v>15.801591813530417</v>
      </c>
      <c r="D14" s="27">
        <f>+'[3]Tasas Bogotá'!P135</f>
        <v>14.387230989456445</v>
      </c>
      <c r="E14" s="27">
        <f>+'[3]Tasas Bogotá'!Q135</f>
        <v>12.96913365891622</v>
      </c>
      <c r="F14" s="27">
        <f>+'[3]Tasas Bogotá'!R135</f>
        <v>12.805143922001779</v>
      </c>
      <c r="G14" s="27">
        <f>+'[3]Tasas Bogotá'!S135</f>
        <v>12.961960256984909</v>
      </c>
      <c r="H14" s="27">
        <f>+'[3]Tasas Bogotá'!T135</f>
        <v>21.546756896647604</v>
      </c>
      <c r="I14" s="27">
        <f>+'[3]Tasas Bogotá'!U135</f>
        <v>19.37799824809024</v>
      </c>
      <c r="J14" s="36">
        <f>+'[3]Tasas Bogotá'!V135</f>
        <v>15.96568779424174</v>
      </c>
      <c r="K14" s="45">
        <f>+'[3]Tasas Bogotá'!W135</f>
        <v>2</v>
      </c>
      <c r="L14" s="18"/>
    </row>
    <row r="15" spans="1:15">
      <c r="A15" s="16"/>
      <c r="B15" s="11" t="str">
        <f>+'[3]Tasas Bogotá'!N136</f>
        <v>Ibagué</v>
      </c>
      <c r="C15" s="27">
        <f>+'[3]Tasas Bogotá'!O136</f>
        <v>18.944052797360129</v>
      </c>
      <c r="D15" s="27">
        <f>+'[3]Tasas Bogotá'!P136</f>
        <v>19.043388263125355</v>
      </c>
      <c r="E15" s="27">
        <f>+'[3]Tasas Bogotá'!Q136</f>
        <v>18.917558794766787</v>
      </c>
      <c r="F15" s="27">
        <f>+'[3]Tasas Bogotá'!R136</f>
        <v>13.295729039148618</v>
      </c>
      <c r="G15" s="27">
        <f>+'[3]Tasas Bogotá'!S136</f>
        <v>16.830177276390007</v>
      </c>
      <c r="H15" s="27">
        <f>+'[3]Tasas Bogotá'!T136</f>
        <v>15.55935661985356</v>
      </c>
      <c r="I15" s="27">
        <f>+'[3]Tasas Bogotá'!U136</f>
        <v>17.780496066844815</v>
      </c>
      <c r="J15" s="36">
        <f>+'[3]Tasas Bogotá'!V136</f>
        <v>15.913666850481547</v>
      </c>
      <c r="K15" s="45">
        <f>+'[3]Tasas Bogotá'!W136</f>
        <v>3</v>
      </c>
      <c r="L15" s="18"/>
    </row>
    <row r="16" spans="1:15">
      <c r="A16" s="16"/>
      <c r="B16" s="11" t="str">
        <f>+'[3]Tasas Bogotá'!N137</f>
        <v>Quibdó</v>
      </c>
      <c r="C16" s="27">
        <f>+'[3]Tasas Bogotá'!O137</f>
        <v>0</v>
      </c>
      <c r="D16" s="27">
        <f>+'[3]Tasas Bogotá'!P137</f>
        <v>0</v>
      </c>
      <c r="E16" s="27">
        <f>+'[3]Tasas Bogotá'!Q137</f>
        <v>21.876792764823005</v>
      </c>
      <c r="F16" s="27">
        <f>+'[3]Tasas Bogotá'!R137</f>
        <v>23.000979354417485</v>
      </c>
      <c r="G16" s="27">
        <f>+'[3]Tasas Bogotá'!S137</f>
        <v>17.968780037679263</v>
      </c>
      <c r="H16" s="27">
        <f>+'[3]Tasas Bogotá'!T137</f>
        <v>17.886358049284972</v>
      </c>
      <c r="I16" s="27">
        <f>+'[3]Tasas Bogotá'!U137</f>
        <v>13.972813374118726</v>
      </c>
      <c r="J16" s="36">
        <f>+'[3]Tasas Bogotá'!V137</f>
        <v>15.826070974560045</v>
      </c>
      <c r="K16" s="45">
        <f>+'[3]Tasas Bogotá'!W137</f>
        <v>4</v>
      </c>
      <c r="L16" s="18"/>
    </row>
    <row r="17" spans="1:15">
      <c r="A17" s="16"/>
      <c r="B17" s="11" t="str">
        <f>+'[3]Tasas Bogotá'!N138</f>
        <v>Armenia</v>
      </c>
      <c r="C17" s="27">
        <f>+'[3]Tasas Bogotá'!O138</f>
        <v>0</v>
      </c>
      <c r="D17" s="27">
        <f>+'[3]Tasas Bogotá'!P138</f>
        <v>0</v>
      </c>
      <c r="E17" s="27">
        <f>+'[3]Tasas Bogotá'!Q138</f>
        <v>16.774066807798985</v>
      </c>
      <c r="F17" s="27">
        <f>+'[3]Tasas Bogotá'!R138</f>
        <v>11.981891156721387</v>
      </c>
      <c r="G17" s="27">
        <f>+'[3]Tasas Bogotá'!S138</f>
        <v>14.185425720243524</v>
      </c>
      <c r="H17" s="27">
        <f>+'[3]Tasas Bogotá'!T138</f>
        <v>16.730064824721509</v>
      </c>
      <c r="I17" s="27">
        <f>+'[3]Tasas Bogotá'!U138</f>
        <v>14.853438489287202</v>
      </c>
      <c r="J17" s="36">
        <f>+'[3]Tasas Bogotá'!V138</f>
        <v>15.558000569984257</v>
      </c>
      <c r="K17" s="45">
        <f>+'[3]Tasas Bogotá'!W138</f>
        <v>5</v>
      </c>
      <c r="L17" s="18"/>
    </row>
    <row r="18" spans="1:15">
      <c r="A18" s="16"/>
      <c r="B18" s="11" t="str">
        <f>+'[3]Tasas Bogotá'!N139</f>
        <v>Cali</v>
      </c>
      <c r="C18" s="27">
        <f>+'[3]Tasas Bogotá'!O139</f>
        <v>13.185226117506135</v>
      </c>
      <c r="D18" s="27">
        <f>+'[3]Tasas Bogotá'!P139</f>
        <v>11.834316316221415</v>
      </c>
      <c r="E18" s="27">
        <f>+'[3]Tasas Bogotá'!Q139</f>
        <v>10.501087428802123</v>
      </c>
      <c r="F18" s="27">
        <f>+'[3]Tasas Bogotá'!R139</f>
        <v>10.133818920979079</v>
      </c>
      <c r="G18" s="27">
        <f>+'[3]Tasas Bogotá'!S139</f>
        <v>11.529426217410801</v>
      </c>
      <c r="H18" s="27">
        <f>+'[3]Tasas Bogotá'!T139</f>
        <v>12.480205866985024</v>
      </c>
      <c r="I18" s="27">
        <f>+'[3]Tasas Bogotá'!U139</f>
        <v>12.578667932148113</v>
      </c>
      <c r="J18" s="36">
        <f>+'[3]Tasas Bogotá'!V139</f>
        <v>14.334422124955751</v>
      </c>
      <c r="K18" s="45">
        <f>+'[3]Tasas Bogotá'!W139</f>
        <v>6</v>
      </c>
      <c r="L18" s="18"/>
    </row>
    <row r="19" spans="1:15">
      <c r="A19" s="16"/>
      <c r="B19" s="11" t="str">
        <f>+'[3]Tasas Bogotá'!N140</f>
        <v>Cúcuta</v>
      </c>
      <c r="C19" s="27">
        <f>+'[3]Tasas Bogotá'!O140</f>
        <v>13.541276383164732</v>
      </c>
      <c r="D19" s="27">
        <f>+'[3]Tasas Bogotá'!P140</f>
        <v>12.039763899244795</v>
      </c>
      <c r="E19" s="27">
        <f>+'[3]Tasas Bogotá'!Q140</f>
        <v>10.611222113288408</v>
      </c>
      <c r="F19" s="27">
        <f>+'[3]Tasas Bogotá'!R140</f>
        <v>7.9505510221729772</v>
      </c>
      <c r="G19" s="27">
        <f>+'[3]Tasas Bogotá'!S140</f>
        <v>7.7373107856782157</v>
      </c>
      <c r="H19" s="27">
        <f>+'[3]Tasas Bogotá'!T140</f>
        <v>11.411686327343554</v>
      </c>
      <c r="I19" s="27">
        <f>+'[3]Tasas Bogotá'!U140</f>
        <v>12.255779011979563</v>
      </c>
      <c r="J19" s="36">
        <f>+'[3]Tasas Bogotá'!V140</f>
        <v>13.676143649643176</v>
      </c>
      <c r="K19" s="45">
        <f>+'[3]Tasas Bogotá'!W140</f>
        <v>7</v>
      </c>
      <c r="L19" s="18"/>
    </row>
    <row r="20" spans="1:15">
      <c r="A20" s="16"/>
      <c r="B20" s="11" t="str">
        <f>+'[3]Tasas Bogotá'!N141</f>
        <v>Florencia</v>
      </c>
      <c r="C20" s="27">
        <f>+'[3]Tasas Bogotá'!O141</f>
        <v>0</v>
      </c>
      <c r="D20" s="27">
        <f>+'[3]Tasas Bogotá'!P141</f>
        <v>0</v>
      </c>
      <c r="E20" s="27">
        <f>+'[3]Tasas Bogotá'!Q141</f>
        <v>12.872433849639181</v>
      </c>
      <c r="F20" s="27">
        <f>+'[3]Tasas Bogotá'!R141</f>
        <v>11.728889226508038</v>
      </c>
      <c r="G20" s="27">
        <f>+'[3]Tasas Bogotá'!S141</f>
        <v>10.530206882955257</v>
      </c>
      <c r="H20" s="27">
        <f>+'[3]Tasas Bogotá'!T141</f>
        <v>11.410901594615899</v>
      </c>
      <c r="I20" s="27">
        <f>+'[3]Tasas Bogotá'!U141</f>
        <v>12.519777273206723</v>
      </c>
      <c r="J20" s="36">
        <f>+'[3]Tasas Bogotá'!V141</f>
        <v>12.663265754870491</v>
      </c>
      <c r="K20" s="45">
        <f>+'[3]Tasas Bogotá'!W141</f>
        <v>8</v>
      </c>
      <c r="L20" s="18"/>
    </row>
    <row r="21" spans="1:15">
      <c r="A21" s="16"/>
      <c r="B21" s="11" t="str">
        <f>+'[3]Tasas Bogotá'!N142</f>
        <v>Pasto</v>
      </c>
      <c r="C21" s="27">
        <f>+'[3]Tasas Bogotá'!O142</f>
        <v>17.353361278646418</v>
      </c>
      <c r="D21" s="27">
        <f>+'[3]Tasas Bogotá'!P142</f>
        <v>14.991770919613179</v>
      </c>
      <c r="E21" s="27">
        <f>+'[3]Tasas Bogotá'!Q142</f>
        <v>13.581707487258102</v>
      </c>
      <c r="F21" s="27">
        <f>+'[3]Tasas Bogotá'!R142</f>
        <v>14.260061710701578</v>
      </c>
      <c r="G21" s="27">
        <f>+'[3]Tasas Bogotá'!S142</f>
        <v>13.984814289464634</v>
      </c>
      <c r="H21" s="27">
        <f>+'[3]Tasas Bogotá'!T142</f>
        <v>16.549278478286332</v>
      </c>
      <c r="I21" s="27">
        <f>+'[3]Tasas Bogotá'!U142</f>
        <v>14.194490122642945</v>
      </c>
      <c r="J21" s="36">
        <f>+'[3]Tasas Bogotá'!V142</f>
        <v>12.361444278975201</v>
      </c>
      <c r="K21" s="45">
        <f>+'[3]Tasas Bogotá'!W142</f>
        <v>9</v>
      </c>
      <c r="L21" s="18"/>
    </row>
    <row r="22" spans="1:15">
      <c r="A22" s="16"/>
      <c r="B22" s="11" t="str">
        <f>+'[3]Tasas Bogotá'!N143</f>
        <v>Sincelejo</v>
      </c>
      <c r="C22" s="27">
        <f>+'[3]Tasas Bogotá'!O143</f>
        <v>0</v>
      </c>
      <c r="D22" s="27">
        <f>+'[3]Tasas Bogotá'!P143</f>
        <v>0</v>
      </c>
      <c r="E22" s="27">
        <f>+'[3]Tasas Bogotá'!Q143</f>
        <v>16.081334709227026</v>
      </c>
      <c r="F22" s="27">
        <f>+'[3]Tasas Bogotá'!R143</f>
        <v>10.875187758915956</v>
      </c>
      <c r="G22" s="27">
        <f>+'[3]Tasas Bogotá'!S143</f>
        <v>10.525255830931313</v>
      </c>
      <c r="H22" s="27">
        <f>+'[3]Tasas Bogotá'!T143</f>
        <v>10.45921690199552</v>
      </c>
      <c r="I22" s="27">
        <f>+'[3]Tasas Bogotá'!U143</f>
        <v>10.911272813882691</v>
      </c>
      <c r="J22" s="36">
        <f>+'[3]Tasas Bogotá'!V143</f>
        <v>12.234520765467558</v>
      </c>
      <c r="K22" s="45">
        <f>+'[3]Tasas Bogotá'!W143</f>
        <v>10</v>
      </c>
      <c r="L22" s="18"/>
    </row>
    <row r="23" spans="1:15">
      <c r="A23" s="16"/>
      <c r="B23" s="11" t="str">
        <f>+'[3]Tasas Bogotá'!N144</f>
        <v>Montería</v>
      </c>
      <c r="C23" s="27">
        <f>+'[3]Tasas Bogotá'!O144</f>
        <v>15.636435588248984</v>
      </c>
      <c r="D23" s="27">
        <f>+'[3]Tasas Bogotá'!P144</f>
        <v>13.920747311766259</v>
      </c>
      <c r="E23" s="27">
        <f>+'[3]Tasas Bogotá'!Q144</f>
        <v>12.081905962957388</v>
      </c>
      <c r="F23" s="27">
        <f>+'[3]Tasas Bogotá'!R144</f>
        <v>11.49290494449305</v>
      </c>
      <c r="G23" s="27">
        <f>+'[3]Tasas Bogotá'!S144</f>
        <v>12.116245619875627</v>
      </c>
      <c r="H23" s="27">
        <f>+'[3]Tasas Bogotá'!T144</f>
        <v>15.442066894938195</v>
      </c>
      <c r="I23" s="27">
        <f>+'[3]Tasas Bogotá'!U144</f>
        <v>13.657700720108856</v>
      </c>
      <c r="J23" s="36">
        <f>+'[3]Tasas Bogotá'!V144</f>
        <v>11.643642461081155</v>
      </c>
      <c r="K23" s="45">
        <f>+'[3]Tasas Bogotá'!W144</f>
        <v>11</v>
      </c>
      <c r="L23" s="18"/>
      <c r="N23" s="23"/>
      <c r="O23" s="34"/>
    </row>
    <row r="24" spans="1:15">
      <c r="A24" s="16"/>
      <c r="B24" s="11" t="str">
        <f>+'[3]Tasas Bogotá'!N145</f>
        <v>Tunja</v>
      </c>
      <c r="C24" s="27">
        <f>+'[3]Tasas Bogotá'!O145</f>
        <v>0</v>
      </c>
      <c r="D24" s="27">
        <f>+'[3]Tasas Bogotá'!P145</f>
        <v>0</v>
      </c>
      <c r="E24" s="27">
        <f>+'[3]Tasas Bogotá'!Q145</f>
        <v>15.828822884471322</v>
      </c>
      <c r="F24" s="27">
        <f>+'[3]Tasas Bogotá'!R145</f>
        <v>11.569528718279114</v>
      </c>
      <c r="G24" s="27">
        <f>+'[3]Tasas Bogotá'!S145</f>
        <v>11.249015863822704</v>
      </c>
      <c r="H24" s="27">
        <f>+'[3]Tasas Bogotá'!T145</f>
        <v>13.305394331019404</v>
      </c>
      <c r="I24" s="27">
        <f>+'[3]Tasas Bogotá'!U145</f>
        <v>12.170969492817573</v>
      </c>
      <c r="J24" s="36">
        <f>+'[3]Tasas Bogotá'!V145</f>
        <v>11.228761388820487</v>
      </c>
      <c r="K24" s="45">
        <f>+'[3]Tasas Bogotá'!W145</f>
        <v>12</v>
      </c>
      <c r="L24" s="18"/>
      <c r="N24" s="23"/>
      <c r="O24" s="34"/>
    </row>
    <row r="25" spans="1:15">
      <c r="A25" s="16"/>
      <c r="B25" s="11" t="str">
        <f>+'[3]Tasas Bogotá'!N146</f>
        <v>Villavicencio</v>
      </c>
      <c r="C25" s="27">
        <f>+'[3]Tasas Bogotá'!O146</f>
        <v>11.699970423866587</v>
      </c>
      <c r="D25" s="27">
        <f>+'[3]Tasas Bogotá'!P146</f>
        <v>10.397562428174137</v>
      </c>
      <c r="E25" s="27">
        <f>+'[3]Tasas Bogotá'!Q146</f>
        <v>11.09425452692933</v>
      </c>
      <c r="F25" s="27">
        <f>+'[3]Tasas Bogotá'!R146</f>
        <v>9.3580155736882116</v>
      </c>
      <c r="G25" s="27">
        <f>+'[3]Tasas Bogotá'!S146</f>
        <v>10.394232651805442</v>
      </c>
      <c r="H25" s="27">
        <f>+'[3]Tasas Bogotá'!T146</f>
        <v>9.5534142213565847</v>
      </c>
      <c r="I25" s="27">
        <f>+'[3]Tasas Bogotá'!U146</f>
        <v>11.142928686540523</v>
      </c>
      <c r="J25" s="36">
        <f>+'[3]Tasas Bogotá'!V146</f>
        <v>11.18111385635064</v>
      </c>
      <c r="K25" s="45">
        <f>+'[3]Tasas Bogotá'!W146</f>
        <v>13</v>
      </c>
      <c r="L25" s="18"/>
    </row>
    <row r="26" spans="1:15">
      <c r="A26" s="16"/>
      <c r="B26" s="11" t="str">
        <f>+'[3]Tasas Bogotá'!N147</f>
        <v>Manizales</v>
      </c>
      <c r="C26" s="27">
        <f>+'[3]Tasas Bogotá'!O147</f>
        <v>18.600527925527114</v>
      </c>
      <c r="D26" s="27">
        <f>+'[3]Tasas Bogotá'!P147</f>
        <v>15.451303054904358</v>
      </c>
      <c r="E26" s="27">
        <f>+'[3]Tasas Bogotá'!Q147</f>
        <v>14.73858265086267</v>
      </c>
      <c r="F26" s="27">
        <f>+'[3]Tasas Bogotá'!R147</f>
        <v>12.220045514468152</v>
      </c>
      <c r="G26" s="27">
        <f>+'[3]Tasas Bogotá'!S147</f>
        <v>13.906572948817757</v>
      </c>
      <c r="H26" s="27">
        <f>+'[3]Tasas Bogotá'!T147</f>
        <v>15.18325235233246</v>
      </c>
      <c r="I26" s="27">
        <f>+'[3]Tasas Bogotá'!U147</f>
        <v>15.834036466286715</v>
      </c>
      <c r="J26" s="36">
        <f>+'[3]Tasas Bogotá'!V147</f>
        <v>10.799928313130923</v>
      </c>
      <c r="K26" s="45">
        <f>+'[3]Tasas Bogotá'!W147</f>
        <v>14</v>
      </c>
      <c r="L26" s="18"/>
    </row>
    <row r="27" spans="1:15">
      <c r="A27" s="16"/>
      <c r="B27" s="11" t="str">
        <f>+'[3]Tasas Bogotá'!N148</f>
        <v>Medellín</v>
      </c>
      <c r="C27" s="27">
        <f>+'[3]Tasas Bogotá'!O148</f>
        <v>14.055477020458124</v>
      </c>
      <c r="D27" s="27">
        <f>+'[3]Tasas Bogotá'!P148</f>
        <v>13.989748895631735</v>
      </c>
      <c r="E27" s="27">
        <f>+'[3]Tasas Bogotá'!Q148</f>
        <v>12.306352141738801</v>
      </c>
      <c r="F27" s="27">
        <f>+'[3]Tasas Bogotá'!R148</f>
        <v>10.577114858756802</v>
      </c>
      <c r="G27" s="27">
        <f>+'[3]Tasas Bogotá'!S148</f>
        <v>12.550576176158183</v>
      </c>
      <c r="H27" s="27">
        <f>+'[3]Tasas Bogotá'!T148</f>
        <v>14.307850085058069</v>
      </c>
      <c r="I27" s="27">
        <f>+'[3]Tasas Bogotá'!U148</f>
        <v>12.753729934314521</v>
      </c>
      <c r="J27" s="36">
        <f>+'[3]Tasas Bogotá'!V148</f>
        <v>10.685923140349953</v>
      </c>
      <c r="K27" s="45">
        <f>+'[3]Tasas Bogotá'!W148</f>
        <v>15</v>
      </c>
      <c r="L27" s="18"/>
    </row>
    <row r="28" spans="1:15">
      <c r="A28" s="16"/>
      <c r="B28" s="11" t="str">
        <f>+'[3]Tasas Bogotá'!N149</f>
        <v>Valledupar</v>
      </c>
      <c r="C28" s="27">
        <f>+'[3]Tasas Bogotá'!O149</f>
        <v>0</v>
      </c>
      <c r="D28" s="27">
        <f>+'[3]Tasas Bogotá'!P149</f>
        <v>0</v>
      </c>
      <c r="E28" s="27">
        <f>+'[3]Tasas Bogotá'!Q149</f>
        <v>24.935577749003215</v>
      </c>
      <c r="F28" s="27">
        <f>+'[3]Tasas Bogotá'!R149</f>
        <v>12.648184890874104</v>
      </c>
      <c r="G28" s="27">
        <f>+'[3]Tasas Bogotá'!S149</f>
        <v>10.491400000997968</v>
      </c>
      <c r="H28" s="27">
        <f>+'[3]Tasas Bogotá'!T149</f>
        <v>11.060389142847574</v>
      </c>
      <c r="I28" s="27">
        <f>+'[3]Tasas Bogotá'!U149</f>
        <v>10.937737844195434</v>
      </c>
      <c r="J28" s="36">
        <f>+'[3]Tasas Bogotá'!V149</f>
        <v>9.9218887501361923</v>
      </c>
      <c r="K28" s="45">
        <f>+'[3]Tasas Bogotá'!W149</f>
        <v>16</v>
      </c>
      <c r="L28" s="18"/>
    </row>
    <row r="29" spans="1:15" s="51" customFormat="1">
      <c r="A29" s="93"/>
      <c r="B29" s="11" t="str">
        <f>+'[3]Tasas Bogotá'!N150</f>
        <v>Neiva</v>
      </c>
      <c r="C29" s="27">
        <f>+'[3]Tasas Bogotá'!O150</f>
        <v>0</v>
      </c>
      <c r="D29" s="27">
        <f>+'[3]Tasas Bogotá'!P150</f>
        <v>0</v>
      </c>
      <c r="E29" s="27">
        <f>+'[3]Tasas Bogotá'!Q150</f>
        <v>14.476992457197593</v>
      </c>
      <c r="F29" s="27">
        <f>+'[3]Tasas Bogotá'!R150</f>
        <v>12.809100714606309</v>
      </c>
      <c r="G29" s="27">
        <f>+'[3]Tasas Bogotá'!S150</f>
        <v>13.894660295034281</v>
      </c>
      <c r="H29" s="27">
        <f>+'[3]Tasas Bogotá'!T150</f>
        <v>12.205679991800364</v>
      </c>
      <c r="I29" s="27">
        <f>+'[3]Tasas Bogotá'!U150</f>
        <v>11.301826931310979</v>
      </c>
      <c r="J29" s="36">
        <f>+'[3]Tasas Bogotá'!V150</f>
        <v>9.7791364959877889</v>
      </c>
      <c r="K29" s="45">
        <f>+'[3]Tasas Bogotá'!W150</f>
        <v>17</v>
      </c>
      <c r="L29" s="94"/>
    </row>
    <row r="30" spans="1:15">
      <c r="A30" s="16"/>
      <c r="B30" s="12" t="str">
        <f>+'[3]Tasas Bogotá'!N151</f>
        <v>Colombia</v>
      </c>
      <c r="C30" s="28">
        <f>+'[3]Tasas Bogotá'!O151</f>
        <v>11.746678758218309</v>
      </c>
      <c r="D30" s="28">
        <f>+'[3]Tasas Bogotá'!P151</f>
        <v>10.812335787942837</v>
      </c>
      <c r="E30" s="28">
        <f>+'[3]Tasas Bogotá'!Q151</f>
        <v>11.317918392802895</v>
      </c>
      <c r="F30" s="28">
        <f>+'[3]Tasas Bogotá'!R151</f>
        <v>9.8413962740683285</v>
      </c>
      <c r="G30" s="28">
        <f>+'[3]Tasas Bogotá'!S151</f>
        <v>10.503313088348582</v>
      </c>
      <c r="H30" s="28">
        <f>+'[3]Tasas Bogotá'!T151</f>
        <v>11.288840476860116</v>
      </c>
      <c r="I30" s="28">
        <f>+'[3]Tasas Bogotá'!U151</f>
        <v>10.49704725468305</v>
      </c>
      <c r="J30" s="50">
        <f>+'[3]Tasas Bogotá'!V151</f>
        <v>9.5980406588627432</v>
      </c>
      <c r="K30" s="45" t="str">
        <f>+'[3]Tasas Bogotá'!W151</f>
        <v/>
      </c>
      <c r="L30" s="18"/>
    </row>
    <row r="31" spans="1:15">
      <c r="A31" s="16"/>
      <c r="B31" s="11" t="str">
        <f>+'[3]Tasas Bogotá'!N152</f>
        <v>Santa Marta</v>
      </c>
      <c r="C31" s="27">
        <f>+'[3]Tasas Bogotá'!O152</f>
        <v>0</v>
      </c>
      <c r="D31" s="27">
        <f>+'[3]Tasas Bogotá'!P152</f>
        <v>0</v>
      </c>
      <c r="E31" s="27">
        <f>+'[3]Tasas Bogotá'!Q152</f>
        <v>13.521235473168547</v>
      </c>
      <c r="F31" s="27">
        <f>+'[3]Tasas Bogotá'!R152</f>
        <v>10.064579898578694</v>
      </c>
      <c r="G31" s="27">
        <f>+'[3]Tasas Bogotá'!S152</f>
        <v>14.012415950581559</v>
      </c>
      <c r="H31" s="27">
        <f>+'[3]Tasas Bogotá'!T152</f>
        <v>9.9064849914408128</v>
      </c>
      <c r="I31" s="27">
        <f>+'[3]Tasas Bogotá'!U152</f>
        <v>8.5881732464652565</v>
      </c>
      <c r="J31" s="36">
        <f>+'[3]Tasas Bogotá'!V152</f>
        <v>9.3713752714781844</v>
      </c>
      <c r="K31" s="45">
        <f>+'[3]Tasas Bogotá'!W152</f>
        <v>18</v>
      </c>
      <c r="L31" s="18"/>
    </row>
    <row r="32" spans="1:15">
      <c r="A32" s="16"/>
      <c r="B32" s="11" t="str">
        <f>+'[3]Tasas Bogotá'!N153</f>
        <v>Riohacha</v>
      </c>
      <c r="C32" s="27">
        <f>+'[3]Tasas Bogotá'!O153</f>
        <v>0</v>
      </c>
      <c r="D32" s="27">
        <f>+'[3]Tasas Bogotá'!P153</f>
        <v>0</v>
      </c>
      <c r="E32" s="27">
        <f>+'[3]Tasas Bogotá'!Q153</f>
        <v>20.8571670094959</v>
      </c>
      <c r="F32" s="27">
        <f>+'[3]Tasas Bogotá'!R153</f>
        <v>12.389292631648647</v>
      </c>
      <c r="G32" s="27">
        <f>+'[3]Tasas Bogotá'!S153</f>
        <v>15.527910787292601</v>
      </c>
      <c r="H32" s="27">
        <f>+'[3]Tasas Bogotá'!T153</f>
        <v>11.942652974090469</v>
      </c>
      <c r="I32" s="27">
        <f>+'[3]Tasas Bogotá'!U153</f>
        <v>9.7518548015257576</v>
      </c>
      <c r="J32" s="36">
        <f>+'[3]Tasas Bogotá'!V153</f>
        <v>9.0171481183105069</v>
      </c>
      <c r="K32" s="45">
        <f>+'[3]Tasas Bogotá'!W153</f>
        <v>19</v>
      </c>
      <c r="L32" s="18"/>
    </row>
    <row r="33" spans="1:14">
      <c r="A33" s="16"/>
      <c r="B33" s="11" t="str">
        <f>+'[3]Tasas Bogotá'!N154</f>
        <v>Bucaramanga</v>
      </c>
      <c r="C33" s="27">
        <f>+'[3]Tasas Bogotá'!O154</f>
        <v>15.490085290714884</v>
      </c>
      <c r="D33" s="27">
        <f>+'[3]Tasas Bogotá'!P154</f>
        <v>13.818632033756979</v>
      </c>
      <c r="E33" s="27">
        <f>+'[3]Tasas Bogotá'!Q154</f>
        <v>12.20482781184621</v>
      </c>
      <c r="F33" s="27">
        <f>+'[3]Tasas Bogotá'!R154</f>
        <v>8.2047324012151179</v>
      </c>
      <c r="G33" s="27">
        <f>+'[3]Tasas Bogotá'!S154</f>
        <v>8.5687736511059338</v>
      </c>
      <c r="H33" s="27">
        <f>+'[3]Tasas Bogotá'!T154</f>
        <v>8.4383690296140887</v>
      </c>
      <c r="I33" s="27">
        <f>+'[3]Tasas Bogotá'!U154</f>
        <v>11.428602721784888</v>
      </c>
      <c r="J33" s="36">
        <f>+'[3]Tasas Bogotá'!V154</f>
        <v>8.8138199660502003</v>
      </c>
      <c r="K33" s="45">
        <f>+'[3]Tasas Bogotá'!W154</f>
        <v>20</v>
      </c>
      <c r="L33" s="18"/>
    </row>
    <row r="34" spans="1:14">
      <c r="A34" s="16"/>
      <c r="B34" s="11" t="str">
        <f>+'[3]Tasas Bogotá'!N155</f>
        <v>Cartagena</v>
      </c>
      <c r="C34" s="27">
        <f>+'[3]Tasas Bogotá'!O155</f>
        <v>15.462036105027286</v>
      </c>
      <c r="D34" s="27">
        <f>+'[3]Tasas Bogotá'!P155</f>
        <v>17.123855054528157</v>
      </c>
      <c r="E34" s="27">
        <f>+'[3]Tasas Bogotá'!Q155</f>
        <v>14.70782529749131</v>
      </c>
      <c r="F34" s="27">
        <f>+'[3]Tasas Bogotá'!R155</f>
        <v>11.078743828567253</v>
      </c>
      <c r="G34" s="27">
        <f>+'[3]Tasas Bogotá'!S155</f>
        <v>11.607630499890863</v>
      </c>
      <c r="H34" s="27">
        <f>+'[3]Tasas Bogotá'!T155</f>
        <v>12.923804813006734</v>
      </c>
      <c r="I34" s="27">
        <f>+'[3]Tasas Bogotá'!U155</f>
        <v>11.665093810425725</v>
      </c>
      <c r="J34" s="36">
        <f>+'[3]Tasas Bogotá'!V155</f>
        <v>8.6034063179672184</v>
      </c>
      <c r="K34" s="45">
        <f>+'[3]Tasas Bogotá'!W155</f>
        <v>21</v>
      </c>
      <c r="L34" s="18"/>
    </row>
    <row r="35" spans="1:14">
      <c r="A35" s="16"/>
      <c r="B35" s="11" t="str">
        <f>+'[3]Tasas Bogotá'!N156</f>
        <v>Barranquilla</v>
      </c>
      <c r="C35" s="27">
        <f>+'[3]Tasas Bogotá'!O156</f>
        <v>12.568067980962597</v>
      </c>
      <c r="D35" s="27">
        <f>+'[3]Tasas Bogotá'!P156</f>
        <v>11.699526880607282</v>
      </c>
      <c r="E35" s="27">
        <f>+'[3]Tasas Bogotá'!Q156</f>
        <v>12.681868632230021</v>
      </c>
      <c r="F35" s="27">
        <f>+'[3]Tasas Bogotá'!R156</f>
        <v>10.565963972475549</v>
      </c>
      <c r="G35" s="27">
        <f>+'[3]Tasas Bogotá'!S156</f>
        <v>11.220309658575605</v>
      </c>
      <c r="H35" s="27">
        <f>+'[3]Tasas Bogotá'!T156</f>
        <v>10.635159028238411</v>
      </c>
      <c r="I35" s="27">
        <f>+'[3]Tasas Bogotá'!U156</f>
        <v>9.6574178805793807</v>
      </c>
      <c r="J35" s="36">
        <f>+'[3]Tasas Bogotá'!V156</f>
        <v>7.8113458259222766</v>
      </c>
      <c r="K35" s="45">
        <f>+'[3]Tasas Bogotá'!W156</f>
        <v>22</v>
      </c>
      <c r="L35" s="18"/>
    </row>
    <row r="36" spans="1:14" ht="14.25" customHeight="1">
      <c r="A36" s="16"/>
      <c r="B36" s="12" t="str">
        <f>+'[3]Tasas Bogotá'!N157</f>
        <v>Bogotá</v>
      </c>
      <c r="C36" s="50">
        <f>+'[3]Tasas Bogotá'!O157</f>
        <v>12.788194758931379</v>
      </c>
      <c r="D36" s="50">
        <f>+'[3]Tasas Bogotá'!P157</f>
        <v>11.846872981437349</v>
      </c>
      <c r="E36" s="50">
        <f>+'[3]Tasas Bogotá'!Q157</f>
        <v>10.431642573957998</v>
      </c>
      <c r="F36" s="50">
        <f>+'[3]Tasas Bogotá'!R157</f>
        <v>9.847959635552499</v>
      </c>
      <c r="G36" s="50">
        <f>+'[3]Tasas Bogotá'!S157</f>
        <v>9.4905344423425646</v>
      </c>
      <c r="H36" s="50">
        <f>+'[3]Tasas Bogotá'!T157</f>
        <v>10.82180509239026</v>
      </c>
      <c r="I36" s="50">
        <f>+'[3]Tasas Bogotá'!U157</f>
        <v>9.5890080507657895</v>
      </c>
      <c r="J36" s="50">
        <f>+'[3]Tasas Bogotá'!V157</f>
        <v>7.5548731411467926</v>
      </c>
      <c r="K36" s="106">
        <f>+'[3]Tasas Bogotá'!W157</f>
        <v>23</v>
      </c>
      <c r="L36" s="18"/>
    </row>
    <row r="37" spans="1:14">
      <c r="A37" s="16"/>
      <c r="B37" s="11" t="str">
        <f>+'[3]Tasas Bogotá'!N158</f>
        <v>San Andrés</v>
      </c>
      <c r="C37" s="27">
        <f>+'[3]Tasas Bogotá'!O158</f>
        <v>0</v>
      </c>
      <c r="D37" s="27">
        <f>+'[3]Tasas Bogotá'!P158</f>
        <v>0</v>
      </c>
      <c r="E37" s="27">
        <f>+'[3]Tasas Bogotá'!Q158</f>
        <v>12.14774472838989</v>
      </c>
      <c r="F37" s="27">
        <f>+'[3]Tasas Bogotá'!R158</f>
        <v>9.5933821713721272</v>
      </c>
      <c r="G37" s="27">
        <f>+'[3]Tasas Bogotá'!S158</f>
        <v>9.2349779626124331</v>
      </c>
      <c r="H37" s="27">
        <f>+'[3]Tasas Bogotá'!T158</f>
        <v>8.6580646831200099</v>
      </c>
      <c r="I37" s="27">
        <f>+'[3]Tasas Bogotá'!U158</f>
        <v>7.8194006309148261</v>
      </c>
      <c r="J37" s="36">
        <f>+'[3]Tasas Bogotá'!V158</f>
        <v>6.8156297707515856</v>
      </c>
      <c r="K37" s="45">
        <f>+'[3]Tasas Bogotá'!W158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 codeName="Hoja8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C22" sqref="C22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54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Bogotá'!N166</f>
        <v>Quibdó</v>
      </c>
      <c r="C13" s="27">
        <f>+'[3]Tasas Bogotá'!O166</f>
        <v>0</v>
      </c>
      <c r="D13" s="27">
        <f>+'[3]Tasas Bogotá'!P166</f>
        <v>0</v>
      </c>
      <c r="E13" s="27">
        <f>+'[3]Tasas Bogotá'!Q166</f>
        <v>2.9156683427260153</v>
      </c>
      <c r="F13" s="27">
        <f>+'[3]Tasas Bogotá'!R166</f>
        <v>3.0894180260567641</v>
      </c>
      <c r="G13" s="27">
        <f>+'[3]Tasas Bogotá'!S166</f>
        <v>2.932638701987774</v>
      </c>
      <c r="H13" s="27">
        <f>+'[3]Tasas Bogotá'!T166</f>
        <v>2.3616774182610394</v>
      </c>
      <c r="I13" s="27">
        <f>+'[3]Tasas Bogotá'!U166</f>
        <v>1.7028446174733776</v>
      </c>
      <c r="J13" s="36">
        <f>+'[3]Tasas Bogotá'!V166</f>
        <v>1.6564304421742664</v>
      </c>
      <c r="K13" s="45">
        <f>+'[3]Tasas Bogotá'!W166</f>
        <v>1</v>
      </c>
      <c r="L13" s="18"/>
    </row>
    <row r="14" spans="1:15">
      <c r="A14" s="16"/>
      <c r="B14" s="11" t="str">
        <f>+'[3]Tasas Bogotá'!N167</f>
        <v>Medellín</v>
      </c>
      <c r="C14" s="27">
        <f>+'[3]Tasas Bogotá'!O167</f>
        <v>0.90605155479024235</v>
      </c>
      <c r="D14" s="27">
        <f>+'[3]Tasas Bogotá'!P167</f>
        <v>0.81971914619987651</v>
      </c>
      <c r="E14" s="27">
        <f>+'[3]Tasas Bogotá'!Q167</f>
        <v>0.72168604453135488</v>
      </c>
      <c r="F14" s="27">
        <f>+'[3]Tasas Bogotá'!R167</f>
        <v>0.84515651655773061</v>
      </c>
      <c r="G14" s="27">
        <f>+'[3]Tasas Bogotá'!S167</f>
        <v>0.71694475955976522</v>
      </c>
      <c r="H14" s="27">
        <f>+'[3]Tasas Bogotá'!T167</f>
        <v>1.2044561640699611</v>
      </c>
      <c r="I14" s="27">
        <f>+'[3]Tasas Bogotá'!U167</f>
        <v>0.87152546044235268</v>
      </c>
      <c r="J14" s="36">
        <f>+'[3]Tasas Bogotá'!V167</f>
        <v>1.112085927872863</v>
      </c>
      <c r="K14" s="45">
        <f>+'[3]Tasas Bogotá'!W167</f>
        <v>2</v>
      </c>
      <c r="L14" s="18"/>
    </row>
    <row r="15" spans="1:15">
      <c r="A15" s="16"/>
      <c r="B15" s="11" t="str">
        <f>+'[3]Tasas Bogotá'!N168</f>
        <v>Manizales</v>
      </c>
      <c r="C15" s="27">
        <f>+'[3]Tasas Bogotá'!O168</f>
        <v>1.8856546529304925</v>
      </c>
      <c r="D15" s="27">
        <f>+'[3]Tasas Bogotá'!P168</f>
        <v>0.81950614355952456</v>
      </c>
      <c r="E15" s="27">
        <f>+'[3]Tasas Bogotá'!Q168</f>
        <v>0.94218995603608424</v>
      </c>
      <c r="F15" s="27">
        <f>+'[3]Tasas Bogotá'!R168</f>
        <v>1.2013831095661394</v>
      </c>
      <c r="G15" s="27">
        <f>+'[3]Tasas Bogotá'!S168</f>
        <v>1.1307982397535212</v>
      </c>
      <c r="H15" s="27">
        <f>+'[3]Tasas Bogotá'!T168</f>
        <v>0.76429388907544604</v>
      </c>
      <c r="I15" s="27">
        <f>+'[3]Tasas Bogotá'!U168</f>
        <v>0.93900602019846469</v>
      </c>
      <c r="J15" s="36">
        <f>+'[3]Tasas Bogotá'!V168</f>
        <v>1.059223738403225</v>
      </c>
      <c r="K15" s="45">
        <f>+'[3]Tasas Bogotá'!W168</f>
        <v>3</v>
      </c>
      <c r="L15" s="18"/>
    </row>
    <row r="16" spans="1:15">
      <c r="A16" s="16"/>
      <c r="B16" s="11" t="str">
        <f>+'[3]Tasas Bogotá'!N169</f>
        <v>Ibagué</v>
      </c>
      <c r="C16" s="27">
        <f>+'[3]Tasas Bogotá'!O169</f>
        <v>2.2129974582351961</v>
      </c>
      <c r="D16" s="27">
        <f>+'[3]Tasas Bogotá'!P169</f>
        <v>1.6823032877227881</v>
      </c>
      <c r="E16" s="27">
        <f>+'[3]Tasas Bogotá'!Q169</f>
        <v>1.2167670664978298</v>
      </c>
      <c r="F16" s="27">
        <f>+'[3]Tasas Bogotá'!R169</f>
        <v>1.3623356124212258</v>
      </c>
      <c r="G16" s="27">
        <f>+'[3]Tasas Bogotá'!S169</f>
        <v>3.3137338839645452</v>
      </c>
      <c r="H16" s="27">
        <f>+'[3]Tasas Bogotá'!T169</f>
        <v>0.4108650422118193</v>
      </c>
      <c r="I16" s="27">
        <f>+'[3]Tasas Bogotá'!U169</f>
        <v>1.7447652025543552</v>
      </c>
      <c r="J16" s="36">
        <f>+'[3]Tasas Bogotá'!V169</f>
        <v>0.98817017139086449</v>
      </c>
      <c r="K16" s="45">
        <f>+'[3]Tasas Bogotá'!W169</f>
        <v>4</v>
      </c>
      <c r="L16" s="18"/>
    </row>
    <row r="17" spans="1:15">
      <c r="A17" s="16"/>
      <c r="B17" s="11" t="str">
        <f>+'[3]Tasas Bogotá'!N170</f>
        <v>Santa Marta</v>
      </c>
      <c r="C17" s="27">
        <f>+'[3]Tasas Bogotá'!O170</f>
        <v>0</v>
      </c>
      <c r="D17" s="27">
        <f>+'[3]Tasas Bogotá'!P170</f>
        <v>0</v>
      </c>
      <c r="E17" s="27">
        <f>+'[3]Tasas Bogotá'!Q170</f>
        <v>1.1119341512554131</v>
      </c>
      <c r="F17" s="27">
        <f>+'[3]Tasas Bogotá'!R170</f>
        <v>0.82336440565396429</v>
      </c>
      <c r="G17" s="27">
        <f>+'[3]Tasas Bogotá'!S170</f>
        <v>0.41512790305383312</v>
      </c>
      <c r="H17" s="27">
        <f>+'[3]Tasas Bogotá'!T170</f>
        <v>0.70963099188422019</v>
      </c>
      <c r="I17" s="27">
        <f>+'[3]Tasas Bogotá'!U170</f>
        <v>1.1604651608063206</v>
      </c>
      <c r="J17" s="36">
        <f>+'[3]Tasas Bogotá'!V170</f>
        <v>0.9083117929090414</v>
      </c>
      <c r="K17" s="45">
        <f>+'[3]Tasas Bogotá'!W170</f>
        <v>5</v>
      </c>
      <c r="L17" s="18"/>
    </row>
    <row r="18" spans="1:15">
      <c r="A18" s="16"/>
      <c r="B18" s="12" t="str">
        <f>+'[3]Tasas Bogotá'!N171</f>
        <v>Colombia</v>
      </c>
      <c r="C18" s="28">
        <f>+'[3]Tasas Bogotá'!O171</f>
        <v>1.0989617603548867</v>
      </c>
      <c r="D18" s="28">
        <f>+'[3]Tasas Bogotá'!P171</f>
        <v>0.83083515027178012</v>
      </c>
      <c r="E18" s="28">
        <f>+'[3]Tasas Bogotá'!Q171</f>
        <v>1.3736325039743389</v>
      </c>
      <c r="F18" s="28">
        <f>+'[3]Tasas Bogotá'!R171</f>
        <v>1.0594684229141429</v>
      </c>
      <c r="G18" s="28">
        <f>+'[3]Tasas Bogotá'!S171</f>
        <v>0.91270696190311873</v>
      </c>
      <c r="H18" s="28">
        <f>+'[3]Tasas Bogotá'!T171</f>
        <v>0.89321758863413447</v>
      </c>
      <c r="I18" s="28">
        <f>+'[3]Tasas Bogotá'!U171</f>
        <v>0.95937537667239103</v>
      </c>
      <c r="J18" s="50">
        <f>+'[3]Tasas Bogotá'!V171</f>
        <v>0.85153228183715068</v>
      </c>
      <c r="K18" s="45" t="str">
        <f>+'[3]Tasas Bogotá'!W171</f>
        <v/>
      </c>
      <c r="L18" s="18"/>
    </row>
    <row r="19" spans="1:15">
      <c r="A19" s="16"/>
      <c r="B19" s="11" t="str">
        <f>+'[3]Tasas Bogotá'!N172</f>
        <v>Cartagena</v>
      </c>
      <c r="C19" s="27">
        <f>+'[3]Tasas Bogotá'!O172</f>
        <v>7.9008199250383132E-2</v>
      </c>
      <c r="D19" s="27">
        <f>+'[3]Tasas Bogotá'!P172</f>
        <v>0.95842336303895936</v>
      </c>
      <c r="E19" s="27">
        <f>+'[3]Tasas Bogotá'!Q172</f>
        <v>1.3787841053005294</v>
      </c>
      <c r="F19" s="27">
        <f>+'[3]Tasas Bogotá'!R172</f>
        <v>1.1438243920769067</v>
      </c>
      <c r="G19" s="27">
        <f>+'[3]Tasas Bogotá'!S172</f>
        <v>0.42755980825385292</v>
      </c>
      <c r="H19" s="27">
        <f>+'[3]Tasas Bogotá'!T172</f>
        <v>0.17075636035183556</v>
      </c>
      <c r="I19" s="27">
        <f>+'[3]Tasas Bogotá'!U172</f>
        <v>0.50807106230490529</v>
      </c>
      <c r="J19" s="36">
        <f>+'[3]Tasas Bogotá'!V172</f>
        <v>0.81602103336693022</v>
      </c>
      <c r="K19" s="45">
        <f>+'[3]Tasas Bogotá'!W172</f>
        <v>6</v>
      </c>
      <c r="L19" s="18"/>
    </row>
    <row r="20" spans="1:15">
      <c r="A20" s="16"/>
      <c r="B20" s="11" t="str">
        <f>+'[3]Tasas Bogotá'!N173</f>
        <v>Sincelejo</v>
      </c>
      <c r="C20" s="27">
        <f>+'[3]Tasas Bogotá'!O173</f>
        <v>0</v>
      </c>
      <c r="D20" s="27">
        <f>+'[3]Tasas Bogotá'!P173</f>
        <v>0</v>
      </c>
      <c r="E20" s="27">
        <f>+'[3]Tasas Bogotá'!Q173</f>
        <v>2.8512857449564026</v>
      </c>
      <c r="F20" s="27">
        <f>+'[3]Tasas Bogotá'!R173</f>
        <v>1.304984261736726</v>
      </c>
      <c r="G20" s="27">
        <f>+'[3]Tasas Bogotá'!S173</f>
        <v>1.039057484864123</v>
      </c>
      <c r="H20" s="27">
        <f>+'[3]Tasas Bogotá'!T173</f>
        <v>0.6151331214505289</v>
      </c>
      <c r="I20" s="27">
        <f>+'[3]Tasas Bogotá'!U173</f>
        <v>0.95209886193955795</v>
      </c>
      <c r="J20" s="36">
        <f>+'[3]Tasas Bogotá'!V173</f>
        <v>0.80971896271906774</v>
      </c>
      <c r="K20" s="45">
        <f>+'[3]Tasas Bogotá'!W173</f>
        <v>7</v>
      </c>
      <c r="L20" s="18"/>
    </row>
    <row r="21" spans="1:15">
      <c r="A21" s="16"/>
      <c r="B21" s="11" t="str">
        <f>+'[3]Tasas Bogotá'!N174</f>
        <v>Cali</v>
      </c>
      <c r="C21" s="27">
        <f>+'[3]Tasas Bogotá'!O174</f>
        <v>0.75047911346850016</v>
      </c>
      <c r="D21" s="27">
        <f>+'[3]Tasas Bogotá'!P174</f>
        <v>0.87848800916981107</v>
      </c>
      <c r="E21" s="27">
        <f>+'[3]Tasas Bogotá'!Q174</f>
        <v>1.5176054545476074</v>
      </c>
      <c r="F21" s="27">
        <f>+'[3]Tasas Bogotá'!R174</f>
        <v>0.95844215555282841</v>
      </c>
      <c r="G21" s="27">
        <f>+'[3]Tasas Bogotá'!S174</f>
        <v>0.77840696297867695</v>
      </c>
      <c r="H21" s="27">
        <f>+'[3]Tasas Bogotá'!T174</f>
        <v>0.98537908048533851</v>
      </c>
      <c r="I21" s="27">
        <f>+'[3]Tasas Bogotá'!U174</f>
        <v>1.138561725131485</v>
      </c>
      <c r="J21" s="36">
        <f>+'[3]Tasas Bogotá'!V174</f>
        <v>0.80324078287586065</v>
      </c>
      <c r="K21" s="45">
        <f>+'[3]Tasas Bogotá'!W174</f>
        <v>8</v>
      </c>
      <c r="L21" s="18"/>
    </row>
    <row r="22" spans="1:15">
      <c r="A22" s="16"/>
      <c r="B22" s="11" t="str">
        <f>+'[3]Tasas Bogotá'!N175</f>
        <v>Neiva</v>
      </c>
      <c r="C22" s="27">
        <f>+'[3]Tasas Bogotá'!O175</f>
        <v>0</v>
      </c>
      <c r="D22" s="27">
        <f>+'[3]Tasas Bogotá'!P175</f>
        <v>0</v>
      </c>
      <c r="E22" s="27">
        <f>+'[3]Tasas Bogotá'!Q175</f>
        <v>2.3269445663886339</v>
      </c>
      <c r="F22" s="27">
        <f>+'[3]Tasas Bogotá'!R175</f>
        <v>1.1162051843618479</v>
      </c>
      <c r="G22" s="27">
        <f>+'[3]Tasas Bogotá'!S175</f>
        <v>0.51206801025001725</v>
      </c>
      <c r="H22" s="27">
        <f>+'[3]Tasas Bogotá'!T175</f>
        <v>1.2883894477676709</v>
      </c>
      <c r="I22" s="27">
        <f>+'[3]Tasas Bogotá'!U175</f>
        <v>0.83002458326458251</v>
      </c>
      <c r="J22" s="36">
        <f>+'[3]Tasas Bogotá'!V175</f>
        <v>0.79133669064167145</v>
      </c>
      <c r="K22" s="45">
        <f>+'[3]Tasas Bogotá'!W175</f>
        <v>9</v>
      </c>
      <c r="L22" s="18"/>
    </row>
    <row r="23" spans="1:15">
      <c r="A23" s="16"/>
      <c r="B23" s="11" t="str">
        <f>+'[3]Tasas Bogotá'!N176</f>
        <v>Montería</v>
      </c>
      <c r="C23" s="27">
        <f>+'[3]Tasas Bogotá'!O176</f>
        <v>0.84268355137576234</v>
      </c>
      <c r="D23" s="27">
        <f>+'[3]Tasas Bogotá'!P176</f>
        <v>0.57104166905748288</v>
      </c>
      <c r="E23" s="27">
        <f>+'[3]Tasas Bogotá'!Q176</f>
        <v>1.0020610600813131</v>
      </c>
      <c r="F23" s="27">
        <f>+'[3]Tasas Bogotá'!R176</f>
        <v>0.75071158316577746</v>
      </c>
      <c r="G23" s="27">
        <f>+'[3]Tasas Bogotá'!S176</f>
        <v>0.34998314105601014</v>
      </c>
      <c r="H23" s="27">
        <f>+'[3]Tasas Bogotá'!T176</f>
        <v>0.41048710198917543</v>
      </c>
      <c r="I23" s="27">
        <f>+'[3]Tasas Bogotá'!U176</f>
        <v>0.75032457532291852</v>
      </c>
      <c r="J23" s="36">
        <f>+'[3]Tasas Bogotá'!V176</f>
        <v>0.75894133114841578</v>
      </c>
      <c r="K23" s="45">
        <f>+'[3]Tasas Bogotá'!W176</f>
        <v>10</v>
      </c>
      <c r="L23" s="18"/>
      <c r="N23" s="23"/>
      <c r="O23" s="34"/>
    </row>
    <row r="24" spans="1:15">
      <c r="A24" s="16"/>
      <c r="B24" s="11" t="str">
        <f>+'[3]Tasas Bogotá'!N177</f>
        <v>Armenia</v>
      </c>
      <c r="C24" s="27">
        <f>+'[3]Tasas Bogotá'!O177</f>
        <v>0</v>
      </c>
      <c r="D24" s="27">
        <f>+'[3]Tasas Bogotá'!P177</f>
        <v>0</v>
      </c>
      <c r="E24" s="27">
        <f>+'[3]Tasas Bogotá'!Q177</f>
        <v>2.3186023248059433</v>
      </c>
      <c r="F24" s="27">
        <f>+'[3]Tasas Bogotá'!R177</f>
        <v>1.7497425250749326</v>
      </c>
      <c r="G24" s="27">
        <f>+'[3]Tasas Bogotá'!S177</f>
        <v>0.87904886963103335</v>
      </c>
      <c r="H24" s="27">
        <f>+'[3]Tasas Bogotá'!T177</f>
        <v>1.0618667002328654</v>
      </c>
      <c r="I24" s="27">
        <f>+'[3]Tasas Bogotá'!U177</f>
        <v>1.0056378119817304</v>
      </c>
      <c r="J24" s="36">
        <f>+'[3]Tasas Bogotá'!V177</f>
        <v>0.72065632285403269</v>
      </c>
      <c r="K24" s="45">
        <f>+'[3]Tasas Bogotá'!W177</f>
        <v>11</v>
      </c>
      <c r="L24" s="18"/>
      <c r="N24" s="23"/>
      <c r="O24" s="34"/>
    </row>
    <row r="25" spans="1:15">
      <c r="A25" s="16"/>
      <c r="B25" s="12" t="str">
        <f>+'[3]Tasas Bogotá'!N178</f>
        <v>Bogotá</v>
      </c>
      <c r="C25" s="50">
        <f>+'[3]Tasas Bogotá'!O178</f>
        <v>1.3298463182193596</v>
      </c>
      <c r="D25" s="50">
        <f>+'[3]Tasas Bogotá'!P178</f>
        <v>0.98836486011419189</v>
      </c>
      <c r="E25" s="50">
        <f>+'[3]Tasas Bogotá'!Q178</f>
        <v>1.0733972251078923</v>
      </c>
      <c r="F25" s="50">
        <f>+'[3]Tasas Bogotá'!R178</f>
        <v>0.60416226173478504</v>
      </c>
      <c r="G25" s="50">
        <f>+'[3]Tasas Bogotá'!S178</f>
        <v>0.57318722737314509</v>
      </c>
      <c r="H25" s="50">
        <f>+'[3]Tasas Bogotá'!T178</f>
        <v>0.48007199185355343</v>
      </c>
      <c r="I25" s="50">
        <f>+'[3]Tasas Bogotá'!U178</f>
        <v>0.68515694180966047</v>
      </c>
      <c r="J25" s="50">
        <f>+'[3]Tasas Bogotá'!V178</f>
        <v>0.70705476594606131</v>
      </c>
      <c r="K25" s="106">
        <f>+'[3]Tasas Bogotá'!W178</f>
        <v>12</v>
      </c>
      <c r="L25" s="18"/>
    </row>
    <row r="26" spans="1:15">
      <c r="A26" s="16"/>
      <c r="B26" s="11" t="str">
        <f>+'[3]Tasas Bogotá'!N179</f>
        <v>Popayán</v>
      </c>
      <c r="C26" s="27">
        <f>+'[3]Tasas Bogotá'!O179</f>
        <v>0</v>
      </c>
      <c r="D26" s="27">
        <f>+'[3]Tasas Bogotá'!P179</f>
        <v>0</v>
      </c>
      <c r="E26" s="27">
        <f>+'[3]Tasas Bogotá'!Q179</f>
        <v>0.97696154055865769</v>
      </c>
      <c r="F26" s="27">
        <f>+'[3]Tasas Bogotá'!R179</f>
        <v>1.1337032023917539</v>
      </c>
      <c r="G26" s="27">
        <f>+'[3]Tasas Bogotá'!S179</f>
        <v>0.15904380934020917</v>
      </c>
      <c r="H26" s="27">
        <f>+'[3]Tasas Bogotá'!T179</f>
        <v>0.41252549868300997</v>
      </c>
      <c r="I26" s="27">
        <f>+'[3]Tasas Bogotá'!U179</f>
        <v>0.59193871422865496</v>
      </c>
      <c r="J26" s="36">
        <f>+'[3]Tasas Bogotá'!V179</f>
        <v>0.64614530543099735</v>
      </c>
      <c r="K26" s="45">
        <f>+'[3]Tasas Bogotá'!W179</f>
        <v>13</v>
      </c>
      <c r="L26" s="18"/>
    </row>
    <row r="27" spans="1:15">
      <c r="A27" s="16"/>
      <c r="B27" s="11" t="str">
        <f>+'[3]Tasas Bogotá'!N180</f>
        <v>Pasto</v>
      </c>
      <c r="C27" s="27">
        <f>+'[3]Tasas Bogotá'!O180</f>
        <v>0.36196103197039886</v>
      </c>
      <c r="D27" s="27">
        <f>+'[3]Tasas Bogotá'!P180</f>
        <v>0.46728268235749704</v>
      </c>
      <c r="E27" s="27">
        <f>+'[3]Tasas Bogotá'!Q180</f>
        <v>0.59236548367141639</v>
      </c>
      <c r="F27" s="27">
        <f>+'[3]Tasas Bogotá'!R180</f>
        <v>0.71595373383466243</v>
      </c>
      <c r="G27" s="27">
        <f>+'[3]Tasas Bogotá'!S180</f>
        <v>0.35980080710972906</v>
      </c>
      <c r="H27" s="27">
        <f>+'[3]Tasas Bogotá'!T180</f>
        <v>0.46098795007727217</v>
      </c>
      <c r="I27" s="27">
        <f>+'[3]Tasas Bogotá'!U180</f>
        <v>0.82383749990944855</v>
      </c>
      <c r="J27" s="36">
        <f>+'[3]Tasas Bogotá'!V180</f>
        <v>0.62886239399316912</v>
      </c>
      <c r="K27" s="45">
        <f>+'[3]Tasas Bogotá'!W180</f>
        <v>14</v>
      </c>
      <c r="L27" s="18"/>
    </row>
    <row r="28" spans="1:15">
      <c r="A28" s="16"/>
      <c r="B28" s="11" t="str">
        <f>+'[3]Tasas Bogotá'!N181</f>
        <v>Riohacha</v>
      </c>
      <c r="C28" s="27">
        <f>+'[3]Tasas Bogotá'!O181</f>
        <v>0</v>
      </c>
      <c r="D28" s="27">
        <f>+'[3]Tasas Bogotá'!P181</f>
        <v>0</v>
      </c>
      <c r="E28" s="27">
        <f>+'[3]Tasas Bogotá'!Q181</f>
        <v>2.9603539124799236</v>
      </c>
      <c r="F28" s="27">
        <f>+'[3]Tasas Bogotá'!R181</f>
        <v>2.7822382615701269</v>
      </c>
      <c r="G28" s="27">
        <f>+'[3]Tasas Bogotá'!S181</f>
        <v>1.3649162437759501</v>
      </c>
      <c r="H28" s="27">
        <f>+'[3]Tasas Bogotá'!T181</f>
        <v>1.0867171524235411</v>
      </c>
      <c r="I28" s="27">
        <f>+'[3]Tasas Bogotá'!U181</f>
        <v>0.73311816238420591</v>
      </c>
      <c r="J28" s="36">
        <f>+'[3]Tasas Bogotá'!V181</f>
        <v>0.62311954359370636</v>
      </c>
      <c r="K28" s="45">
        <f>+'[3]Tasas Bogotá'!W181</f>
        <v>15</v>
      </c>
      <c r="L28" s="18"/>
    </row>
    <row r="29" spans="1:15">
      <c r="A29" s="16"/>
      <c r="B29" s="11" t="str">
        <f>+'[3]Tasas Bogotá'!N182</f>
        <v>Pereira</v>
      </c>
      <c r="C29" s="27">
        <f>+'[3]Tasas Bogotá'!O182</f>
        <v>1.1943339018381653</v>
      </c>
      <c r="D29" s="27">
        <f>+'[3]Tasas Bogotá'!P182</f>
        <v>1.0295863630390818</v>
      </c>
      <c r="E29" s="27">
        <f>+'[3]Tasas Bogotá'!Q182</f>
        <v>0.58269977662354289</v>
      </c>
      <c r="F29" s="27">
        <f>+'[3]Tasas Bogotá'!R182</f>
        <v>0.59762783467975522</v>
      </c>
      <c r="G29" s="27">
        <f>+'[3]Tasas Bogotá'!S182</f>
        <v>0.48480502017032728</v>
      </c>
      <c r="H29" s="27">
        <f>+'[3]Tasas Bogotá'!T182</f>
        <v>1.5355708315331535</v>
      </c>
      <c r="I29" s="27">
        <f>+'[3]Tasas Bogotá'!U182</f>
        <v>1.1069076052068192</v>
      </c>
      <c r="J29" s="36">
        <f>+'[3]Tasas Bogotá'!V182</f>
        <v>0.59120390426582514</v>
      </c>
      <c r="K29" s="45">
        <f>+'[3]Tasas Bogotá'!W182</f>
        <v>16</v>
      </c>
      <c r="L29" s="18"/>
    </row>
    <row r="30" spans="1:15">
      <c r="A30" s="16"/>
      <c r="B30" s="11" t="str">
        <f>+'[3]Tasas Bogotá'!N183</f>
        <v>Florencia</v>
      </c>
      <c r="C30" s="27">
        <f>+'[3]Tasas Bogotá'!O183</f>
        <v>0</v>
      </c>
      <c r="D30" s="27">
        <f>+'[3]Tasas Bogotá'!P183</f>
        <v>0</v>
      </c>
      <c r="E30" s="27">
        <f>+'[3]Tasas Bogotá'!Q183</f>
        <v>2.3074671316389002</v>
      </c>
      <c r="F30" s="27">
        <f>+'[3]Tasas Bogotá'!R183</f>
        <v>1.5940817960299885</v>
      </c>
      <c r="G30" s="27">
        <f>+'[3]Tasas Bogotá'!S183</f>
        <v>0.32652759466219794</v>
      </c>
      <c r="H30" s="27">
        <f>+'[3]Tasas Bogotá'!T183</f>
        <v>0.55963135875826109</v>
      </c>
      <c r="I30" s="27">
        <f>+'[3]Tasas Bogotá'!U183</f>
        <v>0.1748727315120662</v>
      </c>
      <c r="J30" s="36">
        <f>+'[3]Tasas Bogotá'!V183</f>
        <v>0.58269932714719208</v>
      </c>
      <c r="K30" s="45">
        <f>+'[3]Tasas Bogotá'!W183</f>
        <v>17</v>
      </c>
      <c r="L30" s="18"/>
    </row>
    <row r="31" spans="1:15">
      <c r="A31" s="16"/>
      <c r="B31" s="11" t="str">
        <f>+'[3]Tasas Bogotá'!N184</f>
        <v>San Andrés</v>
      </c>
      <c r="C31" s="27">
        <f>+'[3]Tasas Bogotá'!O184</f>
        <v>0</v>
      </c>
      <c r="D31" s="27">
        <f>+'[3]Tasas Bogotá'!P184</f>
        <v>0</v>
      </c>
      <c r="E31" s="27">
        <f>+'[3]Tasas Bogotá'!Q184</f>
        <v>1.0599078341013823</v>
      </c>
      <c r="F31" s="27">
        <f>+'[3]Tasas Bogotá'!R184</f>
        <v>1.0837654676653772</v>
      </c>
      <c r="G31" s="27">
        <f>+'[3]Tasas Bogotá'!S184</f>
        <v>0.91603686253920436</v>
      </c>
      <c r="H31" s="27">
        <f>+'[3]Tasas Bogotá'!T184</f>
        <v>0.74415354152376767</v>
      </c>
      <c r="I31" s="27">
        <f>+'[3]Tasas Bogotá'!U184</f>
        <v>0.63354363827549942</v>
      </c>
      <c r="J31" s="36">
        <f>+'[3]Tasas Bogotá'!V184</f>
        <v>0.54504851184092651</v>
      </c>
      <c r="K31" s="45">
        <f>+'[3]Tasas Bogotá'!W184</f>
        <v>18</v>
      </c>
      <c r="L31" s="18"/>
    </row>
    <row r="32" spans="1:15">
      <c r="A32" s="16"/>
      <c r="B32" s="11" t="str">
        <f>+'[3]Tasas Bogotá'!N185</f>
        <v>Cúcuta</v>
      </c>
      <c r="C32" s="27">
        <f>+'[3]Tasas Bogotá'!O185</f>
        <v>1.0140320767715347</v>
      </c>
      <c r="D32" s="27">
        <f>+'[3]Tasas Bogotá'!P185</f>
        <v>0.49840252929390544</v>
      </c>
      <c r="E32" s="27">
        <f>+'[3]Tasas Bogotá'!Q185</f>
        <v>1.1892056242941711</v>
      </c>
      <c r="F32" s="27">
        <f>+'[3]Tasas Bogotá'!R185</f>
        <v>0.95864649150398595</v>
      </c>
      <c r="G32" s="27">
        <f>+'[3]Tasas Bogotá'!S185</f>
        <v>0.85657466771137025</v>
      </c>
      <c r="H32" s="27">
        <f>+'[3]Tasas Bogotá'!T185</f>
        <v>0.61951748797982265</v>
      </c>
      <c r="I32" s="27">
        <f>+'[3]Tasas Bogotá'!U185</f>
        <v>1.1067498931596174</v>
      </c>
      <c r="J32" s="36">
        <f>+'[3]Tasas Bogotá'!V185</f>
        <v>0.33260621097234611</v>
      </c>
      <c r="K32" s="45">
        <f>+'[3]Tasas Bogotá'!W185</f>
        <v>19</v>
      </c>
      <c r="L32" s="18"/>
    </row>
    <row r="33" spans="1:14">
      <c r="A33" s="16"/>
      <c r="B33" s="11" t="str">
        <f>+'[3]Tasas Bogotá'!N186</f>
        <v>Barranquilla</v>
      </c>
      <c r="C33" s="27">
        <f>+'[3]Tasas Bogotá'!O186</f>
        <v>0.43131936948401634</v>
      </c>
      <c r="D33" s="27">
        <f>+'[3]Tasas Bogotá'!P186</f>
        <v>0.31793463924770732</v>
      </c>
      <c r="E33" s="27">
        <f>+'[3]Tasas Bogotá'!Q186</f>
        <v>0.88362418750494043</v>
      </c>
      <c r="F33" s="27">
        <f>+'[3]Tasas Bogotá'!R186</f>
        <v>0.35082738575886557</v>
      </c>
      <c r="G33" s="27">
        <f>+'[3]Tasas Bogotá'!S186</f>
        <v>0.17710721777025362</v>
      </c>
      <c r="H33" s="27">
        <f>+'[3]Tasas Bogotá'!T186</f>
        <v>0.5097511142070551</v>
      </c>
      <c r="I33" s="27">
        <f>+'[3]Tasas Bogotá'!U186</f>
        <v>0.60976295137424597</v>
      </c>
      <c r="J33" s="36">
        <f>+'[3]Tasas Bogotá'!V186</f>
        <v>0.2164265497701772</v>
      </c>
      <c r="K33" s="45">
        <f>+'[3]Tasas Bogotá'!W186</f>
        <v>20</v>
      </c>
      <c r="L33" s="18"/>
    </row>
    <row r="34" spans="1:14">
      <c r="A34" s="16"/>
      <c r="B34" s="11" t="str">
        <f>+'[3]Tasas Bogotá'!N187</f>
        <v>Villavicencio</v>
      </c>
      <c r="C34" s="27">
        <f>+'[3]Tasas Bogotá'!O187</f>
        <v>0.92246606960250077</v>
      </c>
      <c r="D34" s="27">
        <f>+'[3]Tasas Bogotá'!P187</f>
        <v>0.78532648783126413</v>
      </c>
      <c r="E34" s="27">
        <f>+'[3]Tasas Bogotá'!Q187</f>
        <v>0.91137931809498129</v>
      </c>
      <c r="F34" s="27">
        <f>+'[3]Tasas Bogotá'!R187</f>
        <v>0.64298825520198466</v>
      </c>
      <c r="G34" s="27">
        <f>+'[3]Tasas Bogotá'!S187</f>
        <v>0.18687243028557046</v>
      </c>
      <c r="H34" s="27">
        <f>+'[3]Tasas Bogotá'!T187</f>
        <v>0.36970259588449805</v>
      </c>
      <c r="I34" s="27">
        <f>+'[3]Tasas Bogotá'!U187</f>
        <v>0.51669673641564318</v>
      </c>
      <c r="J34" s="36">
        <f>+'[3]Tasas Bogotá'!V187</f>
        <v>0.19116598829399495</v>
      </c>
      <c r="K34" s="45">
        <f>+'[3]Tasas Bogotá'!W187</f>
        <v>21</v>
      </c>
      <c r="L34" s="18"/>
    </row>
    <row r="35" spans="1:14">
      <c r="A35" s="16"/>
      <c r="B35" s="11" t="str">
        <f>+'[3]Tasas Bogotá'!N188</f>
        <v>Valledupar</v>
      </c>
      <c r="C35" s="27">
        <f>+'[3]Tasas Bogotá'!O188</f>
        <v>0</v>
      </c>
      <c r="D35" s="27">
        <f>+'[3]Tasas Bogotá'!P188</f>
        <v>0</v>
      </c>
      <c r="E35" s="27">
        <f>+'[3]Tasas Bogotá'!Q188</f>
        <v>2.7758618479250265</v>
      </c>
      <c r="F35" s="27">
        <f>+'[3]Tasas Bogotá'!R188</f>
        <v>1.0174780900724849</v>
      </c>
      <c r="G35" s="27">
        <f>+'[3]Tasas Bogotá'!S188</f>
        <v>0.43386708049120037</v>
      </c>
      <c r="H35" s="27">
        <f>+'[3]Tasas Bogotá'!T188</f>
        <v>0.8694596540580366</v>
      </c>
      <c r="I35" s="27">
        <f>+'[3]Tasas Bogotá'!U188</f>
        <v>1.1047133489071597</v>
      </c>
      <c r="J35" s="36">
        <f>+'[3]Tasas Bogotá'!V188</f>
        <v>0.18270657156985176</v>
      </c>
      <c r="K35" s="45">
        <f>+'[3]Tasas Bogotá'!W188</f>
        <v>22</v>
      </c>
      <c r="L35" s="18"/>
    </row>
    <row r="36" spans="1:14" ht="14.25" customHeight="1">
      <c r="A36" s="16"/>
      <c r="B36" s="11" t="str">
        <f>+'[3]Tasas Bogotá'!N189</f>
        <v>Bucaramanga</v>
      </c>
      <c r="C36" s="27">
        <f>+'[3]Tasas Bogotá'!O189</f>
        <v>1.0683536470524928</v>
      </c>
      <c r="D36" s="27">
        <f>+'[3]Tasas Bogotá'!P189</f>
        <v>0.86141717897535652</v>
      </c>
      <c r="E36" s="27">
        <f>+'[3]Tasas Bogotá'!Q189</f>
        <v>0.64654978343283709</v>
      </c>
      <c r="F36" s="27">
        <f>+'[3]Tasas Bogotá'!R189</f>
        <v>0.30342610694339017</v>
      </c>
      <c r="G36" s="27">
        <f>+'[3]Tasas Bogotá'!S189</f>
        <v>0.73959671760299139</v>
      </c>
      <c r="H36" s="27">
        <f>+'[3]Tasas Bogotá'!T189</f>
        <v>0.61307752354003009</v>
      </c>
      <c r="I36" s="27">
        <f>+'[3]Tasas Bogotá'!U189</f>
        <v>0.37210101317543115</v>
      </c>
      <c r="J36" s="36">
        <f>+'[3]Tasas Bogotá'!V189</f>
        <v>0.18048972043983569</v>
      </c>
      <c r="K36" s="45">
        <f>+'[3]Tasas Bogotá'!W189</f>
        <v>23</v>
      </c>
      <c r="L36" s="18"/>
    </row>
    <row r="37" spans="1:14">
      <c r="A37" s="16"/>
      <c r="B37" s="11" t="str">
        <f>+'[3]Tasas Bogotá'!N190</f>
        <v>Tunja</v>
      </c>
      <c r="C37" s="27">
        <f>+'[3]Tasas Bogotá'!O190</f>
        <v>0</v>
      </c>
      <c r="D37" s="27">
        <f>+'[3]Tasas Bogotá'!P190</f>
        <v>0</v>
      </c>
      <c r="E37" s="27">
        <f>+'[3]Tasas Bogotá'!Q190</f>
        <v>1.140552366683369</v>
      </c>
      <c r="F37" s="27">
        <f>+'[3]Tasas Bogotá'!R190</f>
        <v>0.91063821603377171</v>
      </c>
      <c r="G37" s="27">
        <f>+'[3]Tasas Bogotá'!S190</f>
        <v>0.26243631394622774</v>
      </c>
      <c r="H37" s="27">
        <f>+'[3]Tasas Bogotá'!T190</f>
        <v>0.24976223701636346</v>
      </c>
      <c r="I37" s="27">
        <f>+'[3]Tasas Bogotá'!U190</f>
        <v>0.24072623916006841</v>
      </c>
      <c r="J37" s="36">
        <f>+'[3]Tasas Bogotá'!V190</f>
        <v>3.4474267421817285E-2</v>
      </c>
      <c r="K37" s="45">
        <f>+'[3]Tasas Bogotá'!W190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 codeName="Hoja9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40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Bogotá'!N198</f>
        <v>Pasto</v>
      </c>
      <c r="C13" s="27">
        <f>+'[3]Tasas Bogotá'!O198</f>
        <v>41.447293133336437</v>
      </c>
      <c r="D13" s="27">
        <f>+'[3]Tasas Bogotá'!P198</f>
        <v>31.156696750320016</v>
      </c>
      <c r="E13" s="27">
        <f>+'[3]Tasas Bogotá'!Q198</f>
        <v>40.898629269603369</v>
      </c>
      <c r="F13" s="27">
        <f>+'[3]Tasas Bogotá'!R198</f>
        <v>41.831551703788627</v>
      </c>
      <c r="G13" s="27">
        <f>+'[3]Tasas Bogotá'!S198</f>
        <v>34.968649709086399</v>
      </c>
      <c r="H13" s="27">
        <f>+'[3]Tasas Bogotá'!T198</f>
        <v>36.891505352372391</v>
      </c>
      <c r="I13" s="27">
        <f>+'[3]Tasas Bogotá'!U198</f>
        <v>37.895438377896738</v>
      </c>
      <c r="J13" s="36">
        <f>+'[3]Tasas Bogotá'!V198</f>
        <v>38.034760431250497</v>
      </c>
      <c r="K13" s="45">
        <f>+'[3]Tasas Bogotá'!W198</f>
        <v>1</v>
      </c>
      <c r="L13" s="18"/>
    </row>
    <row r="14" spans="1:15">
      <c r="A14" s="16"/>
      <c r="B14" s="11" t="str">
        <f>+'[3]Tasas Bogotá'!N199</f>
        <v>Ibagué</v>
      </c>
      <c r="C14" s="27">
        <f>+'[3]Tasas Bogotá'!O199</f>
        <v>40.983896751108389</v>
      </c>
      <c r="D14" s="27">
        <f>+'[3]Tasas Bogotá'!P199</f>
        <v>38.547272776149896</v>
      </c>
      <c r="E14" s="27">
        <f>+'[3]Tasas Bogotá'!Q199</f>
        <v>40.893764782849388</v>
      </c>
      <c r="F14" s="27">
        <f>+'[3]Tasas Bogotá'!R199</f>
        <v>40.595318226011521</v>
      </c>
      <c r="G14" s="27">
        <f>+'[3]Tasas Bogotá'!S199</f>
        <v>31.98390914585012</v>
      </c>
      <c r="H14" s="27">
        <f>+'[3]Tasas Bogotá'!T199</f>
        <v>29.794467450886248</v>
      </c>
      <c r="I14" s="27">
        <f>+'[3]Tasas Bogotá'!U199</f>
        <v>31.369766770798048</v>
      </c>
      <c r="J14" s="36">
        <f>+'[3]Tasas Bogotá'!V199</f>
        <v>36.709076219444654</v>
      </c>
      <c r="K14" s="45">
        <f>+'[3]Tasas Bogotá'!W199</f>
        <v>2</v>
      </c>
      <c r="L14" s="18"/>
    </row>
    <row r="15" spans="1:15">
      <c r="A15" s="16"/>
      <c r="B15" s="11" t="str">
        <f>+'[3]Tasas Bogotá'!N200</f>
        <v>Sincelejo</v>
      </c>
      <c r="C15" s="27">
        <f>+'[3]Tasas Bogotá'!O200</f>
        <v>0</v>
      </c>
      <c r="D15" s="27">
        <f>+'[3]Tasas Bogotá'!P200</f>
        <v>0</v>
      </c>
      <c r="E15" s="27">
        <f>+'[3]Tasas Bogotá'!Q200</f>
        <v>44.587266519381394</v>
      </c>
      <c r="F15" s="27">
        <f>+'[3]Tasas Bogotá'!R200</f>
        <v>44.35925974353168</v>
      </c>
      <c r="G15" s="27">
        <f>+'[3]Tasas Bogotá'!S200</f>
        <v>26.58564829383111</v>
      </c>
      <c r="H15" s="27">
        <f>+'[3]Tasas Bogotá'!T200</f>
        <v>32.142252383681551</v>
      </c>
      <c r="I15" s="27">
        <f>+'[3]Tasas Bogotá'!U200</f>
        <v>43.860061620766629</v>
      </c>
      <c r="J15" s="36">
        <f>+'[3]Tasas Bogotá'!V200</f>
        <v>34.685394701507342</v>
      </c>
      <c r="K15" s="45">
        <f>+'[3]Tasas Bogotá'!W200</f>
        <v>3</v>
      </c>
      <c r="L15" s="18"/>
    </row>
    <row r="16" spans="1:15">
      <c r="A16" s="16"/>
      <c r="B16" s="11" t="str">
        <f>+'[3]Tasas Bogotá'!N201</f>
        <v>Neiva</v>
      </c>
      <c r="C16" s="27">
        <f>+'[3]Tasas Bogotá'!O201</f>
        <v>0</v>
      </c>
      <c r="D16" s="27">
        <f>+'[3]Tasas Bogotá'!P201</f>
        <v>0</v>
      </c>
      <c r="E16" s="27">
        <f>+'[3]Tasas Bogotá'!Q201</f>
        <v>40.338777587101411</v>
      </c>
      <c r="F16" s="27">
        <f>+'[3]Tasas Bogotá'!R201</f>
        <v>46.718004272128482</v>
      </c>
      <c r="G16" s="27">
        <f>+'[3]Tasas Bogotá'!S201</f>
        <v>37.208255419350373</v>
      </c>
      <c r="H16" s="27">
        <f>+'[3]Tasas Bogotá'!T201</f>
        <v>33.847700503972241</v>
      </c>
      <c r="I16" s="27">
        <f>+'[3]Tasas Bogotá'!U201</f>
        <v>38.146459445967992</v>
      </c>
      <c r="J16" s="36">
        <f>+'[3]Tasas Bogotá'!V201</f>
        <v>34.426679697438409</v>
      </c>
      <c r="K16" s="45">
        <f>+'[3]Tasas Bogotá'!W201</f>
        <v>4</v>
      </c>
      <c r="L16" s="18"/>
    </row>
    <row r="17" spans="1:15">
      <c r="A17" s="16"/>
      <c r="B17" s="11" t="str">
        <f>+'[3]Tasas Bogotá'!N202</f>
        <v>Bucaramanga</v>
      </c>
      <c r="C17" s="27">
        <f>+'[3]Tasas Bogotá'!O202</f>
        <v>41.284540048968168</v>
      </c>
      <c r="D17" s="27">
        <f>+'[3]Tasas Bogotá'!P202</f>
        <v>37.04171614826793</v>
      </c>
      <c r="E17" s="27">
        <f>+'[3]Tasas Bogotá'!Q202</f>
        <v>29.393176708599349</v>
      </c>
      <c r="F17" s="27">
        <f>+'[3]Tasas Bogotá'!R202</f>
        <v>29.148979179300593</v>
      </c>
      <c r="G17" s="27">
        <f>+'[3]Tasas Bogotá'!S202</f>
        <v>26.535763836597891</v>
      </c>
      <c r="H17" s="27">
        <f>+'[3]Tasas Bogotá'!T202</f>
        <v>31.490096111626091</v>
      </c>
      <c r="I17" s="27">
        <f>+'[3]Tasas Bogotá'!U202</f>
        <v>38.955315596998751</v>
      </c>
      <c r="J17" s="36">
        <f>+'[3]Tasas Bogotá'!V202</f>
        <v>34.137277889952408</v>
      </c>
      <c r="K17" s="45">
        <f>+'[3]Tasas Bogotá'!W202</f>
        <v>5</v>
      </c>
      <c r="L17" s="18"/>
    </row>
    <row r="18" spans="1:15">
      <c r="A18" s="16"/>
      <c r="B18" s="12" t="str">
        <f>+'[3]Tasas Bogotá'!N203</f>
        <v>Bogotá</v>
      </c>
      <c r="C18" s="50">
        <f>+'[3]Tasas Bogotá'!O203</f>
        <v>33.042644156088137</v>
      </c>
      <c r="D18" s="50">
        <f>+'[3]Tasas Bogotá'!P203</f>
        <v>35.57841708449785</v>
      </c>
      <c r="E18" s="50">
        <f>+'[3]Tasas Bogotá'!Q203</f>
        <v>29.371220056721825</v>
      </c>
      <c r="F18" s="50">
        <f>+'[3]Tasas Bogotá'!R203</f>
        <v>31.429603418967382</v>
      </c>
      <c r="G18" s="50">
        <f>+'[3]Tasas Bogotá'!S203</f>
        <v>29.948585041322378</v>
      </c>
      <c r="H18" s="50">
        <f>+'[3]Tasas Bogotá'!T203</f>
        <v>23.0739660320734</v>
      </c>
      <c r="I18" s="50">
        <f>+'[3]Tasas Bogotá'!U203</f>
        <v>34.051272943063395</v>
      </c>
      <c r="J18" s="50">
        <f>+'[3]Tasas Bogotá'!V203</f>
        <v>34.130150136494059</v>
      </c>
      <c r="K18" s="106">
        <f>+'[3]Tasas Bogotá'!W203</f>
        <v>6</v>
      </c>
      <c r="L18" s="18"/>
    </row>
    <row r="19" spans="1:15">
      <c r="A19" s="16"/>
      <c r="B19" s="11" t="str">
        <f>+'[3]Tasas Bogotá'!N204</f>
        <v>Manizales</v>
      </c>
      <c r="C19" s="27">
        <f>+'[3]Tasas Bogotá'!O204</f>
        <v>29.247146421697671</v>
      </c>
      <c r="D19" s="27">
        <f>+'[3]Tasas Bogotá'!P204</f>
        <v>29.993341056491555</v>
      </c>
      <c r="E19" s="27">
        <f>+'[3]Tasas Bogotá'!Q204</f>
        <v>29.151286719334291</v>
      </c>
      <c r="F19" s="27">
        <f>+'[3]Tasas Bogotá'!R204</f>
        <v>32.109242088362876</v>
      </c>
      <c r="G19" s="27">
        <f>+'[3]Tasas Bogotá'!S204</f>
        <v>27.215906267427158</v>
      </c>
      <c r="H19" s="27">
        <f>+'[3]Tasas Bogotá'!T204</f>
        <v>25.799073458562628</v>
      </c>
      <c r="I19" s="27">
        <f>+'[3]Tasas Bogotá'!U204</f>
        <v>25.719481872973642</v>
      </c>
      <c r="J19" s="36">
        <f>+'[3]Tasas Bogotá'!V204</f>
        <v>32.061617208868398</v>
      </c>
      <c r="K19" s="45">
        <f>+'[3]Tasas Bogotá'!W204</f>
        <v>7</v>
      </c>
      <c r="L19" s="18"/>
    </row>
    <row r="20" spans="1:15">
      <c r="A20" s="16"/>
      <c r="B20" s="11" t="str">
        <f>+'[3]Tasas Bogotá'!N205</f>
        <v>Santa Marta</v>
      </c>
      <c r="C20" s="27">
        <f>+'[3]Tasas Bogotá'!O205</f>
        <v>0</v>
      </c>
      <c r="D20" s="27">
        <f>+'[3]Tasas Bogotá'!P205</f>
        <v>0</v>
      </c>
      <c r="E20" s="27">
        <f>+'[3]Tasas Bogotá'!Q205</f>
        <v>32.155002666235092</v>
      </c>
      <c r="F20" s="27">
        <f>+'[3]Tasas Bogotá'!R205</f>
        <v>35.730889741445992</v>
      </c>
      <c r="G20" s="27">
        <f>+'[3]Tasas Bogotá'!S205</f>
        <v>30.720186473794264</v>
      </c>
      <c r="H20" s="27">
        <f>+'[3]Tasas Bogotá'!T205</f>
        <v>30.418182545076561</v>
      </c>
      <c r="I20" s="27">
        <f>+'[3]Tasas Bogotá'!U205</f>
        <v>32.409475188464633</v>
      </c>
      <c r="J20" s="36">
        <f>+'[3]Tasas Bogotá'!V205</f>
        <v>31.783512712579036</v>
      </c>
      <c r="K20" s="45">
        <f>+'[3]Tasas Bogotá'!W205</f>
        <v>8</v>
      </c>
      <c r="L20" s="18"/>
    </row>
    <row r="21" spans="1:15">
      <c r="A21" s="16"/>
      <c r="B21" s="12" t="str">
        <f>+'[3]Tasas Bogotá'!N206</f>
        <v>Colombia</v>
      </c>
      <c r="C21" s="28">
        <f>+'[3]Tasas Bogotá'!O206</f>
        <v>31.795954561686727</v>
      </c>
      <c r="D21" s="28">
        <f>+'[3]Tasas Bogotá'!P206</f>
        <v>33.271803278530911</v>
      </c>
      <c r="E21" s="28">
        <f>+'[3]Tasas Bogotá'!Q206</f>
        <v>35.991994148619959</v>
      </c>
      <c r="F21" s="28">
        <f>+'[3]Tasas Bogotá'!R206</f>
        <v>36.49503168296939</v>
      </c>
      <c r="G21" s="28">
        <f>+'[3]Tasas Bogotá'!S206</f>
        <v>28.938797056067354</v>
      </c>
      <c r="H21" s="28">
        <f>+'[3]Tasas Bogotá'!T206</f>
        <v>29.408348658125327</v>
      </c>
      <c r="I21" s="28">
        <f>+'[3]Tasas Bogotá'!U206</f>
        <v>33.55075187376179</v>
      </c>
      <c r="J21" s="50">
        <f>+'[3]Tasas Bogotá'!V206</f>
        <v>31.164467115930794</v>
      </c>
      <c r="K21" s="45" t="str">
        <f>+'[3]Tasas Bogotá'!W206</f>
        <v/>
      </c>
      <c r="L21" s="18"/>
    </row>
    <row r="22" spans="1:15">
      <c r="A22" s="16"/>
      <c r="B22" s="11" t="str">
        <f>+'[3]Tasas Bogotá'!N207</f>
        <v>Popayán</v>
      </c>
      <c r="C22" s="27">
        <f>+'[3]Tasas Bogotá'!O207</f>
        <v>0</v>
      </c>
      <c r="D22" s="27">
        <f>+'[3]Tasas Bogotá'!P207</f>
        <v>0</v>
      </c>
      <c r="E22" s="27">
        <f>+'[3]Tasas Bogotá'!Q207</f>
        <v>44.055641263314548</v>
      </c>
      <c r="F22" s="27">
        <f>+'[3]Tasas Bogotá'!R207</f>
        <v>47.009266558581608</v>
      </c>
      <c r="G22" s="27">
        <f>+'[3]Tasas Bogotá'!S207</f>
        <v>34.866740565810403</v>
      </c>
      <c r="H22" s="27">
        <f>+'[3]Tasas Bogotá'!T207</f>
        <v>35.733922568872963</v>
      </c>
      <c r="I22" s="27">
        <f>+'[3]Tasas Bogotá'!U207</f>
        <v>34.892775761546396</v>
      </c>
      <c r="J22" s="36">
        <f>+'[3]Tasas Bogotá'!V207</f>
        <v>30.503896044434654</v>
      </c>
      <c r="K22" s="45">
        <f>+'[3]Tasas Bogotá'!W207</f>
        <v>9</v>
      </c>
      <c r="L22" s="18"/>
    </row>
    <row r="23" spans="1:15">
      <c r="A23" s="16"/>
      <c r="B23" s="11" t="str">
        <f>+'[3]Tasas Bogotá'!N208</f>
        <v>Medellín</v>
      </c>
      <c r="C23" s="27">
        <f>+'[3]Tasas Bogotá'!O208</f>
        <v>29.390936080187245</v>
      </c>
      <c r="D23" s="27">
        <f>+'[3]Tasas Bogotá'!P208</f>
        <v>22.774984457201981</v>
      </c>
      <c r="E23" s="27">
        <f>+'[3]Tasas Bogotá'!Q208</f>
        <v>28.216281413478821</v>
      </c>
      <c r="F23" s="27">
        <f>+'[3]Tasas Bogotá'!R208</f>
        <v>28.47070267038146</v>
      </c>
      <c r="G23" s="27">
        <f>+'[3]Tasas Bogotá'!S208</f>
        <v>27.359388900548272</v>
      </c>
      <c r="H23" s="27">
        <f>+'[3]Tasas Bogotá'!T208</f>
        <v>26.957414697201759</v>
      </c>
      <c r="I23" s="27">
        <f>+'[3]Tasas Bogotá'!U208</f>
        <v>30.410307410399618</v>
      </c>
      <c r="J23" s="36">
        <f>+'[3]Tasas Bogotá'!V208</f>
        <v>30.423232269913413</v>
      </c>
      <c r="K23" s="45">
        <f>+'[3]Tasas Bogotá'!W208</f>
        <v>10</v>
      </c>
      <c r="L23" s="18"/>
      <c r="N23" s="23"/>
      <c r="O23" s="34"/>
    </row>
    <row r="24" spans="1:15">
      <c r="A24" s="16"/>
      <c r="B24" s="11" t="str">
        <f>+'[3]Tasas Bogotá'!N209</f>
        <v>Cúcuta</v>
      </c>
      <c r="C24" s="27">
        <f>+'[3]Tasas Bogotá'!O209</f>
        <v>39.150320082830746</v>
      </c>
      <c r="D24" s="27">
        <f>+'[3]Tasas Bogotá'!P209</f>
        <v>37.998142185306598</v>
      </c>
      <c r="E24" s="27">
        <f>+'[3]Tasas Bogotá'!Q209</f>
        <v>41.731096191315359</v>
      </c>
      <c r="F24" s="27">
        <f>+'[3]Tasas Bogotá'!R209</f>
        <v>44.895216935581196</v>
      </c>
      <c r="G24" s="27">
        <f>+'[3]Tasas Bogotá'!S209</f>
        <v>31.785921705986741</v>
      </c>
      <c r="H24" s="27">
        <f>+'[3]Tasas Bogotá'!T209</f>
        <v>28.986858186461241</v>
      </c>
      <c r="I24" s="27">
        <f>+'[3]Tasas Bogotá'!U209</f>
        <v>42.018866622885255</v>
      </c>
      <c r="J24" s="36">
        <f>+'[3]Tasas Bogotá'!V209</f>
        <v>27.956606127341665</v>
      </c>
      <c r="K24" s="45">
        <f>+'[3]Tasas Bogotá'!W209</f>
        <v>11</v>
      </c>
      <c r="L24" s="18"/>
      <c r="N24" s="23"/>
      <c r="O24" s="34"/>
    </row>
    <row r="25" spans="1:15">
      <c r="A25" s="16"/>
      <c r="B25" s="11" t="str">
        <f>+'[3]Tasas Bogotá'!N210</f>
        <v>Cali</v>
      </c>
      <c r="C25" s="27">
        <f>+'[3]Tasas Bogotá'!O210</f>
        <v>35.623897540404215</v>
      </c>
      <c r="D25" s="27">
        <f>+'[3]Tasas Bogotá'!P210</f>
        <v>37.315408720801067</v>
      </c>
      <c r="E25" s="27">
        <f>+'[3]Tasas Bogotá'!Q210</f>
        <v>39.734689866726342</v>
      </c>
      <c r="F25" s="27">
        <f>+'[3]Tasas Bogotá'!R210</f>
        <v>41.330750984225318</v>
      </c>
      <c r="G25" s="27">
        <f>+'[3]Tasas Bogotá'!S210</f>
        <v>34.733193783322875</v>
      </c>
      <c r="H25" s="27">
        <f>+'[3]Tasas Bogotá'!T210</f>
        <v>38.841203376598358</v>
      </c>
      <c r="I25" s="27">
        <f>+'[3]Tasas Bogotá'!U210</f>
        <v>35.995674856200118</v>
      </c>
      <c r="J25" s="36">
        <f>+'[3]Tasas Bogotá'!V210</f>
        <v>27.003789081782713</v>
      </c>
      <c r="K25" s="45">
        <f>+'[3]Tasas Bogotá'!W210</f>
        <v>12</v>
      </c>
      <c r="L25" s="18"/>
    </row>
    <row r="26" spans="1:15">
      <c r="A26" s="16"/>
      <c r="B26" s="11" t="str">
        <f>+'[3]Tasas Bogotá'!N211</f>
        <v>Pereira</v>
      </c>
      <c r="C26" s="27">
        <f>+'[3]Tasas Bogotá'!O211</f>
        <v>35.548488724654156</v>
      </c>
      <c r="D26" s="27">
        <f>+'[3]Tasas Bogotá'!P211</f>
        <v>36.728696899961264</v>
      </c>
      <c r="E26" s="27">
        <f>+'[3]Tasas Bogotá'!Q211</f>
        <v>27.768254929920882</v>
      </c>
      <c r="F26" s="27">
        <f>+'[3]Tasas Bogotá'!R211</f>
        <v>29.314675683860404</v>
      </c>
      <c r="G26" s="27">
        <f>+'[3]Tasas Bogotá'!S211</f>
        <v>25.971612132078288</v>
      </c>
      <c r="H26" s="27">
        <f>+'[3]Tasas Bogotá'!T211</f>
        <v>23.713281687791149</v>
      </c>
      <c r="I26" s="27">
        <f>+'[3]Tasas Bogotá'!U211</f>
        <v>28.416144976330244</v>
      </c>
      <c r="J26" s="36">
        <f>+'[3]Tasas Bogotá'!V211</f>
        <v>26.755082054051165</v>
      </c>
      <c r="K26" s="45">
        <f>+'[3]Tasas Bogotá'!W211</f>
        <v>13</v>
      </c>
      <c r="L26" s="18"/>
    </row>
    <row r="27" spans="1:15">
      <c r="A27" s="16"/>
      <c r="B27" s="11" t="str">
        <f>+'[3]Tasas Bogotá'!N212</f>
        <v>Armenia</v>
      </c>
      <c r="C27" s="27">
        <f>+'[3]Tasas Bogotá'!O212</f>
        <v>0</v>
      </c>
      <c r="D27" s="27">
        <f>+'[3]Tasas Bogotá'!P212</f>
        <v>0</v>
      </c>
      <c r="E27" s="27">
        <f>+'[3]Tasas Bogotá'!Q212</f>
        <v>33.941804891036028</v>
      </c>
      <c r="F27" s="27">
        <f>+'[3]Tasas Bogotá'!R212</f>
        <v>35.19023252906954</v>
      </c>
      <c r="G27" s="27">
        <f>+'[3]Tasas Bogotá'!S212</f>
        <v>28.632711996566094</v>
      </c>
      <c r="H27" s="27">
        <f>+'[3]Tasas Bogotá'!T212</f>
        <v>31.672226068349175</v>
      </c>
      <c r="I27" s="27">
        <f>+'[3]Tasas Bogotá'!U212</f>
        <v>22.873340037585415</v>
      </c>
      <c r="J27" s="36">
        <f>+'[3]Tasas Bogotá'!V212</f>
        <v>25.610747473614872</v>
      </c>
      <c r="K27" s="45">
        <f>+'[3]Tasas Bogotá'!W212</f>
        <v>14</v>
      </c>
      <c r="L27" s="18"/>
    </row>
    <row r="28" spans="1:15">
      <c r="A28" s="16"/>
      <c r="B28" s="11" t="str">
        <f>+'[3]Tasas Bogotá'!N213</f>
        <v>Riohacha</v>
      </c>
      <c r="C28" s="27">
        <f>+'[3]Tasas Bogotá'!O213</f>
        <v>0</v>
      </c>
      <c r="D28" s="27">
        <f>+'[3]Tasas Bogotá'!P213</f>
        <v>0</v>
      </c>
      <c r="E28" s="27">
        <f>+'[3]Tasas Bogotá'!Q213</f>
        <v>43.004311195018175</v>
      </c>
      <c r="F28" s="27">
        <f>+'[3]Tasas Bogotá'!R213</f>
        <v>42.873618399633592</v>
      </c>
      <c r="G28" s="27">
        <f>+'[3]Tasas Bogotá'!S213</f>
        <v>35.877571149043128</v>
      </c>
      <c r="H28" s="27">
        <f>+'[3]Tasas Bogotá'!T213</f>
        <v>38.642727129727419</v>
      </c>
      <c r="I28" s="27">
        <f>+'[3]Tasas Bogotá'!U213</f>
        <v>44.037808609632393</v>
      </c>
      <c r="J28" s="36">
        <f>+'[3]Tasas Bogotá'!V213</f>
        <v>24.168488894003918</v>
      </c>
      <c r="K28" s="45">
        <f>+'[3]Tasas Bogotá'!W213</f>
        <v>15</v>
      </c>
      <c r="L28" s="18"/>
    </row>
    <row r="29" spans="1:15">
      <c r="A29" s="16"/>
      <c r="B29" s="11" t="str">
        <f>+'[3]Tasas Bogotá'!N214</f>
        <v>Montería</v>
      </c>
      <c r="C29" s="27">
        <f>+'[3]Tasas Bogotá'!O214</f>
        <v>42.68960379905954</v>
      </c>
      <c r="D29" s="27">
        <f>+'[3]Tasas Bogotá'!P214</f>
        <v>39.087894054327002</v>
      </c>
      <c r="E29" s="27">
        <f>+'[3]Tasas Bogotá'!Q214</f>
        <v>40.45253915073031</v>
      </c>
      <c r="F29" s="27">
        <f>+'[3]Tasas Bogotá'!R214</f>
        <v>40.984651041462271</v>
      </c>
      <c r="G29" s="27">
        <f>+'[3]Tasas Bogotá'!S214</f>
        <v>33.378575056445449</v>
      </c>
      <c r="H29" s="27">
        <f>+'[3]Tasas Bogotá'!T214</f>
        <v>30.312183072427672</v>
      </c>
      <c r="I29" s="27">
        <f>+'[3]Tasas Bogotá'!U214</f>
        <v>35.238158361567166</v>
      </c>
      <c r="J29" s="36">
        <f>+'[3]Tasas Bogotá'!V214</f>
        <v>24.053657514147982</v>
      </c>
      <c r="K29" s="45">
        <f>+'[3]Tasas Bogotá'!W214</f>
        <v>16</v>
      </c>
      <c r="L29" s="18"/>
    </row>
    <row r="30" spans="1:15">
      <c r="A30" s="16"/>
      <c r="B30" s="11" t="str">
        <f>+'[3]Tasas Bogotá'!N215</f>
        <v>Villavicencio</v>
      </c>
      <c r="C30" s="27">
        <f>+'[3]Tasas Bogotá'!O215</f>
        <v>35.675196062701403</v>
      </c>
      <c r="D30" s="27">
        <f>+'[3]Tasas Bogotá'!P215</f>
        <v>32.439702697829617</v>
      </c>
      <c r="E30" s="27">
        <f>+'[3]Tasas Bogotá'!Q215</f>
        <v>34.011529903580339</v>
      </c>
      <c r="F30" s="27">
        <f>+'[3]Tasas Bogotá'!R215</f>
        <v>34.040733942322859</v>
      </c>
      <c r="G30" s="27">
        <f>+'[3]Tasas Bogotá'!S215</f>
        <v>28.858417475456605</v>
      </c>
      <c r="H30" s="27">
        <f>+'[3]Tasas Bogotá'!T215</f>
        <v>31.853439095805651</v>
      </c>
      <c r="I30" s="27">
        <f>+'[3]Tasas Bogotá'!U215</f>
        <v>25.356663606186881</v>
      </c>
      <c r="J30" s="36">
        <f>+'[3]Tasas Bogotá'!V215</f>
        <v>22.098695070837017</v>
      </c>
      <c r="K30" s="45">
        <f>+'[3]Tasas Bogotá'!W215</f>
        <v>17</v>
      </c>
      <c r="L30" s="18"/>
    </row>
    <row r="31" spans="1:15">
      <c r="A31" s="16"/>
      <c r="B31" s="11" t="str">
        <f>+'[3]Tasas Bogotá'!N216</f>
        <v>Florencia</v>
      </c>
      <c r="C31" s="27">
        <f>+'[3]Tasas Bogotá'!O216</f>
        <v>0</v>
      </c>
      <c r="D31" s="27">
        <f>+'[3]Tasas Bogotá'!P216</f>
        <v>0</v>
      </c>
      <c r="E31" s="27">
        <f>+'[3]Tasas Bogotá'!Q216</f>
        <v>42.345776431507815</v>
      </c>
      <c r="F31" s="27">
        <f>+'[3]Tasas Bogotá'!R216</f>
        <v>42.146751357131592</v>
      </c>
      <c r="G31" s="27">
        <f>+'[3]Tasas Bogotá'!S216</f>
        <v>15.959190211565236</v>
      </c>
      <c r="H31" s="27">
        <f>+'[3]Tasas Bogotá'!T216</f>
        <v>14.739586491238708</v>
      </c>
      <c r="I31" s="27">
        <f>+'[3]Tasas Bogotá'!U216</f>
        <v>18.306121655905979</v>
      </c>
      <c r="J31" s="36">
        <f>+'[3]Tasas Bogotá'!V216</f>
        <v>21.349883460134574</v>
      </c>
      <c r="K31" s="45">
        <f>+'[3]Tasas Bogotá'!W216</f>
        <v>18</v>
      </c>
      <c r="L31" s="18"/>
    </row>
    <row r="32" spans="1:15">
      <c r="A32" s="16"/>
      <c r="B32" s="11" t="str">
        <f>+'[3]Tasas Bogotá'!N217</f>
        <v>Quibdó</v>
      </c>
      <c r="C32" s="27">
        <f>+'[3]Tasas Bogotá'!O217</f>
        <v>0</v>
      </c>
      <c r="D32" s="27">
        <f>+'[3]Tasas Bogotá'!P217</f>
        <v>0</v>
      </c>
      <c r="E32" s="27">
        <f>+'[3]Tasas Bogotá'!Q217</f>
        <v>27.86758006276786</v>
      </c>
      <c r="F32" s="27">
        <f>+'[3]Tasas Bogotá'!R217</f>
        <v>26.789794929120465</v>
      </c>
      <c r="G32" s="27">
        <f>+'[3]Tasas Bogotá'!S217</f>
        <v>18.408051059248724</v>
      </c>
      <c r="H32" s="27">
        <f>+'[3]Tasas Bogotá'!T217</f>
        <v>21.805250620936363</v>
      </c>
      <c r="I32" s="27">
        <f>+'[3]Tasas Bogotá'!U217</f>
        <v>21.421327270050543</v>
      </c>
      <c r="J32" s="36">
        <f>+'[3]Tasas Bogotá'!V217</f>
        <v>20.760135393852138</v>
      </c>
      <c r="K32" s="45">
        <f>+'[3]Tasas Bogotá'!W217</f>
        <v>19</v>
      </c>
      <c r="L32" s="18"/>
    </row>
    <row r="33" spans="1:14">
      <c r="A33" s="16"/>
      <c r="B33" s="11" t="str">
        <f>+'[3]Tasas Bogotá'!N218</f>
        <v>Tunja</v>
      </c>
      <c r="C33" s="27">
        <f>+'[3]Tasas Bogotá'!O218</f>
        <v>0</v>
      </c>
      <c r="D33" s="27">
        <f>+'[3]Tasas Bogotá'!P218</f>
        <v>0</v>
      </c>
      <c r="E33" s="27">
        <f>+'[3]Tasas Bogotá'!Q218</f>
        <v>37.97458934657611</v>
      </c>
      <c r="F33" s="27">
        <f>+'[3]Tasas Bogotá'!R218</f>
        <v>32.370928812516233</v>
      </c>
      <c r="G33" s="27">
        <f>+'[3]Tasas Bogotá'!S218</f>
        <v>20.307593459001115</v>
      </c>
      <c r="H33" s="27">
        <f>+'[3]Tasas Bogotá'!T218</f>
        <v>9.4456344938537171</v>
      </c>
      <c r="I33" s="27">
        <f>+'[3]Tasas Bogotá'!U218</f>
        <v>33.234308253885388</v>
      </c>
      <c r="J33" s="36">
        <f>+'[3]Tasas Bogotá'!V218</f>
        <v>19.4525158007059</v>
      </c>
      <c r="K33" s="45">
        <f>+'[3]Tasas Bogotá'!W218</f>
        <v>20</v>
      </c>
      <c r="L33" s="18"/>
    </row>
    <row r="34" spans="1:14">
      <c r="A34" s="16"/>
      <c r="B34" s="11" t="str">
        <f>+'[3]Tasas Bogotá'!N219</f>
        <v>Valledupar</v>
      </c>
      <c r="C34" s="27">
        <f>+'[3]Tasas Bogotá'!O219</f>
        <v>0</v>
      </c>
      <c r="D34" s="27">
        <f>+'[3]Tasas Bogotá'!P219</f>
        <v>0</v>
      </c>
      <c r="E34" s="27">
        <f>+'[3]Tasas Bogotá'!Q219</f>
        <v>37.823874052896755</v>
      </c>
      <c r="F34" s="27">
        <f>+'[3]Tasas Bogotá'!R219</f>
        <v>37.882987527044676</v>
      </c>
      <c r="G34" s="27">
        <f>+'[3]Tasas Bogotá'!S219</f>
        <v>25.595662826148786</v>
      </c>
      <c r="H34" s="27">
        <f>+'[3]Tasas Bogotá'!T219</f>
        <v>22.645719261231388</v>
      </c>
      <c r="I34" s="27">
        <f>+'[3]Tasas Bogotá'!U219</f>
        <v>36.121061807524555</v>
      </c>
      <c r="J34" s="36">
        <f>+'[3]Tasas Bogotá'!V219</f>
        <v>19.370249000561529</v>
      </c>
      <c r="K34" s="45">
        <f>+'[3]Tasas Bogotá'!W219</f>
        <v>21</v>
      </c>
      <c r="L34" s="18"/>
    </row>
    <row r="35" spans="1:14">
      <c r="A35" s="16"/>
      <c r="B35" s="11" t="str">
        <f>+'[3]Tasas Bogotá'!N220</f>
        <v>Cartagena</v>
      </c>
      <c r="C35" s="27">
        <f>+'[3]Tasas Bogotá'!O220</f>
        <v>18.335263858048261</v>
      </c>
      <c r="D35" s="27">
        <f>+'[3]Tasas Bogotá'!P220</f>
        <v>25.953707340500475</v>
      </c>
      <c r="E35" s="27">
        <f>+'[3]Tasas Bogotá'!Q220</f>
        <v>34.059288069790568</v>
      </c>
      <c r="F35" s="27">
        <f>+'[3]Tasas Bogotá'!R220</f>
        <v>27.893919203376328</v>
      </c>
      <c r="G35" s="27">
        <f>+'[3]Tasas Bogotá'!S220</f>
        <v>18.08932102865419</v>
      </c>
      <c r="H35" s="27">
        <f>+'[3]Tasas Bogotá'!T220</f>
        <v>23.529022129508164</v>
      </c>
      <c r="I35" s="27">
        <f>+'[3]Tasas Bogotá'!U220</f>
        <v>27.573187310679799</v>
      </c>
      <c r="J35" s="36">
        <f>+'[3]Tasas Bogotá'!V220</f>
        <v>19.171645403426879</v>
      </c>
      <c r="K35" s="45">
        <f>+'[3]Tasas Bogotá'!W220</f>
        <v>22</v>
      </c>
      <c r="L35" s="18"/>
    </row>
    <row r="36" spans="1:14" ht="14.25" customHeight="1">
      <c r="A36" s="16"/>
      <c r="B36" s="11" t="str">
        <f>+'[3]Tasas Bogotá'!N221</f>
        <v>Barranquilla</v>
      </c>
      <c r="C36" s="27">
        <f>+'[3]Tasas Bogotá'!O221</f>
        <v>21.162112705385983</v>
      </c>
      <c r="D36" s="27">
        <f>+'[3]Tasas Bogotá'!P221</f>
        <v>30.754552268594047</v>
      </c>
      <c r="E36" s="27">
        <f>+'[3]Tasas Bogotá'!Q221</f>
        <v>30.204072659988508</v>
      </c>
      <c r="F36" s="27">
        <f>+'[3]Tasas Bogotá'!R221</f>
        <v>25.824907441235951</v>
      </c>
      <c r="G36" s="27">
        <f>+'[3]Tasas Bogotá'!S221</f>
        <v>12.39806335489812</v>
      </c>
      <c r="H36" s="27">
        <f>+'[3]Tasas Bogotá'!T221</f>
        <v>15.205748398847302</v>
      </c>
      <c r="I36" s="27">
        <f>+'[3]Tasas Bogotá'!U221</f>
        <v>21.485828329685798</v>
      </c>
      <c r="J36" s="36">
        <f>+'[3]Tasas Bogotá'!V221</f>
        <v>17.078124726128184</v>
      </c>
      <c r="K36" s="45">
        <f>+'[3]Tasas Bogotá'!W221</f>
        <v>23</v>
      </c>
      <c r="L36" s="18"/>
    </row>
    <row r="37" spans="1:14">
      <c r="A37" s="16"/>
      <c r="B37" s="11" t="str">
        <f>+'[3]Tasas Bogotá'!N222</f>
        <v>San Andrés</v>
      </c>
      <c r="C37" s="27">
        <f>+'[3]Tasas Bogotá'!O222</f>
        <v>0</v>
      </c>
      <c r="D37" s="27">
        <f>+'[3]Tasas Bogotá'!P222</f>
        <v>0</v>
      </c>
      <c r="E37" s="27">
        <f>+'[3]Tasas Bogotá'!Q222</f>
        <v>29.1383884932272</v>
      </c>
      <c r="F37" s="27">
        <f>+'[3]Tasas Bogotá'!R222</f>
        <v>17.644799297610227</v>
      </c>
      <c r="G37" s="27">
        <f>+'[3]Tasas Bogotá'!S222</f>
        <v>9.0456913107755241</v>
      </c>
      <c r="H37" s="27">
        <f>+'[3]Tasas Bogotá'!T222</f>
        <v>10.696398296859027</v>
      </c>
      <c r="I37" s="27">
        <f>+'[3]Tasas Bogotá'!U222</f>
        <v>4.7331756046267079</v>
      </c>
      <c r="J37" s="36">
        <f>+'[3]Tasas Bogotá'!V222</f>
        <v>6.5002081782510501</v>
      </c>
      <c r="K37" s="45">
        <f>+'[3]Tasas Bogotá'!W222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 codeName="Hoja10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74</v>
      </c>
      <c r="D7" s="169"/>
      <c r="E7" s="169"/>
      <c r="F7" s="169"/>
      <c r="G7" s="169"/>
      <c r="H7" s="169"/>
      <c r="I7" s="169"/>
      <c r="J7" s="169"/>
      <c r="K7" s="169"/>
      <c r="L7" s="18"/>
      <c r="N7" s="9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84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Bogotá'!N230</f>
        <v>Pasto</v>
      </c>
      <c r="C13" s="27">
        <f>+'[3]Tasas Bogotá'!O230</f>
        <v>10.589055552965409</v>
      </c>
      <c r="D13" s="27">
        <f>+'[3]Tasas Bogotá'!P230</f>
        <v>6.3982444628508119</v>
      </c>
      <c r="E13" s="27">
        <f>+'[3]Tasas Bogotá'!Q230</f>
        <v>14.696870918895504</v>
      </c>
      <c r="F13" s="27">
        <f>+'[3]Tasas Bogotá'!R230</f>
        <v>11.579608491122762</v>
      </c>
      <c r="G13" s="27">
        <f>+'[3]Tasas Bogotá'!S230</f>
        <v>11.45460872679763</v>
      </c>
      <c r="H13" s="27">
        <f>+'[3]Tasas Bogotá'!T230</f>
        <v>12.398308703225782</v>
      </c>
      <c r="I13" s="27">
        <f>+'[3]Tasas Bogotá'!U230</f>
        <v>11.76517461950262</v>
      </c>
      <c r="J13" s="36">
        <f>+'[3]Tasas Bogotá'!V230</f>
        <v>11.747028241735702</v>
      </c>
      <c r="K13" s="45">
        <f>+'[3]Tasas Bogotá'!W230</f>
        <v>1</v>
      </c>
      <c r="L13" s="18"/>
    </row>
    <row r="14" spans="1:15">
      <c r="A14" s="16"/>
      <c r="B14" s="11" t="str">
        <f>+'[3]Tasas Bogotá'!N231</f>
        <v>Bucaramanga</v>
      </c>
      <c r="C14" s="27">
        <f>+'[3]Tasas Bogotá'!O231</f>
        <v>14.69610138025668</v>
      </c>
      <c r="D14" s="27">
        <f>+'[3]Tasas Bogotá'!P231</f>
        <v>11.947628219705434</v>
      </c>
      <c r="E14" s="27">
        <f>+'[3]Tasas Bogotá'!Q231</f>
        <v>7.6473121958979817</v>
      </c>
      <c r="F14" s="27">
        <f>+'[3]Tasas Bogotá'!R231</f>
        <v>5.2323156932010786</v>
      </c>
      <c r="G14" s="27">
        <f>+'[3]Tasas Bogotá'!S231</f>
        <v>4.7953628612350956</v>
      </c>
      <c r="H14" s="27">
        <f>+'[3]Tasas Bogotá'!T231</f>
        <v>7.4139508220715218</v>
      </c>
      <c r="I14" s="27">
        <f>+'[3]Tasas Bogotá'!U231</f>
        <v>10.298003624742327</v>
      </c>
      <c r="J14" s="36">
        <f>+'[3]Tasas Bogotá'!V231</f>
        <v>11.745698167313284</v>
      </c>
      <c r="K14" s="45">
        <f>+'[3]Tasas Bogotá'!W231</f>
        <v>2</v>
      </c>
      <c r="L14" s="18"/>
    </row>
    <row r="15" spans="1:15">
      <c r="A15" s="16"/>
      <c r="B15" s="11" t="str">
        <f>+'[3]Tasas Bogotá'!N232</f>
        <v>Ibagué</v>
      </c>
      <c r="C15" s="27">
        <f>+'[3]Tasas Bogotá'!O232</f>
        <v>19.573210528662756</v>
      </c>
      <c r="D15" s="27">
        <f>+'[3]Tasas Bogotá'!P232</f>
        <v>15.811043307615794</v>
      </c>
      <c r="E15" s="27">
        <f>+'[3]Tasas Bogotá'!Q232</f>
        <v>12.173655211247683</v>
      </c>
      <c r="F15" s="27">
        <f>+'[3]Tasas Bogotá'!R232</f>
        <v>13.876588112267058</v>
      </c>
      <c r="G15" s="27">
        <f>+'[3]Tasas Bogotá'!S232</f>
        <v>10.322446615632554</v>
      </c>
      <c r="H15" s="27">
        <f>+'[3]Tasas Bogotá'!T232</f>
        <v>12.642664946184931</v>
      </c>
      <c r="I15" s="27">
        <f>+'[3]Tasas Bogotá'!U232</f>
        <v>10.768439409336693</v>
      </c>
      <c r="J15" s="36">
        <f>+'[3]Tasas Bogotá'!V232</f>
        <v>11.723270381592705</v>
      </c>
      <c r="K15" s="45">
        <f>+'[3]Tasas Bogotá'!W232</f>
        <v>3</v>
      </c>
      <c r="L15" s="18"/>
    </row>
    <row r="16" spans="1:15">
      <c r="A16" s="16"/>
      <c r="B16" s="12" t="str">
        <f>+'[3]Tasas Bogotá'!N233</f>
        <v>Bogotá</v>
      </c>
      <c r="C16" s="50">
        <f>+'[3]Tasas Bogotá'!O233</f>
        <v>15.872309089716364</v>
      </c>
      <c r="D16" s="50">
        <f>+'[3]Tasas Bogotá'!P233</f>
        <v>17.001364356886171</v>
      </c>
      <c r="E16" s="50">
        <f>+'[3]Tasas Bogotá'!Q233</f>
        <v>10.783170132947999</v>
      </c>
      <c r="F16" s="50">
        <f>+'[3]Tasas Bogotá'!R233</f>
        <v>8.5815693233483437</v>
      </c>
      <c r="G16" s="50">
        <f>+'[3]Tasas Bogotá'!S233</f>
        <v>8.0288104391671968</v>
      </c>
      <c r="H16" s="50">
        <f>+'[3]Tasas Bogotá'!T233</f>
        <v>6.314675875194026</v>
      </c>
      <c r="I16" s="50">
        <f>+'[3]Tasas Bogotá'!U233</f>
        <v>13.509582899631473</v>
      </c>
      <c r="J16" s="50">
        <f>+'[3]Tasas Bogotá'!V233</f>
        <v>11.32752959921404</v>
      </c>
      <c r="K16" s="106">
        <f>+'[3]Tasas Bogotá'!W233</f>
        <v>4</v>
      </c>
      <c r="L16" s="18"/>
    </row>
    <row r="17" spans="1:15">
      <c r="A17" s="16"/>
      <c r="B17" s="11" t="str">
        <f>+'[3]Tasas Bogotá'!N234</f>
        <v>Medellín</v>
      </c>
      <c r="C17" s="27">
        <f>+'[3]Tasas Bogotá'!O234</f>
        <v>13.285854611604625</v>
      </c>
      <c r="D17" s="27">
        <f>+'[3]Tasas Bogotá'!P234</f>
        <v>7.7935951585145631</v>
      </c>
      <c r="E17" s="27">
        <f>+'[3]Tasas Bogotá'!Q234</f>
        <v>8.4796663209394687</v>
      </c>
      <c r="F17" s="27">
        <f>+'[3]Tasas Bogotá'!R234</f>
        <v>8.945971526091089</v>
      </c>
      <c r="G17" s="27">
        <f>+'[3]Tasas Bogotá'!S234</f>
        <v>9.2123378783507288</v>
      </c>
      <c r="H17" s="27">
        <f>+'[3]Tasas Bogotá'!T234</f>
        <v>9.6665970374972368</v>
      </c>
      <c r="I17" s="27">
        <f>+'[3]Tasas Bogotá'!U234</f>
        <v>12.321827397051766</v>
      </c>
      <c r="J17" s="36">
        <f>+'[3]Tasas Bogotá'!V234</f>
        <v>11.137969133094645</v>
      </c>
      <c r="K17" s="45">
        <f>+'[3]Tasas Bogotá'!W234</f>
        <v>5</v>
      </c>
      <c r="L17" s="18"/>
    </row>
    <row r="18" spans="1:15">
      <c r="A18" s="16"/>
      <c r="B18" s="11" t="str">
        <f>+'[3]Tasas Bogotá'!N235</f>
        <v>Neiva</v>
      </c>
      <c r="C18" s="27">
        <f>+'[3]Tasas Bogotá'!O235</f>
        <v>0</v>
      </c>
      <c r="D18" s="27">
        <f>+'[3]Tasas Bogotá'!P235</f>
        <v>0</v>
      </c>
      <c r="E18" s="27">
        <f>+'[3]Tasas Bogotá'!Q235</f>
        <v>15.101318992696653</v>
      </c>
      <c r="F18" s="27">
        <f>+'[3]Tasas Bogotá'!R235</f>
        <v>15.507027392850178</v>
      </c>
      <c r="G18" s="27">
        <f>+'[3]Tasas Bogotá'!S235</f>
        <v>12.153932059006856</v>
      </c>
      <c r="H18" s="27">
        <f>+'[3]Tasas Bogotá'!T235</f>
        <v>9.1761765712877565</v>
      </c>
      <c r="I18" s="27">
        <f>+'[3]Tasas Bogotá'!U235</f>
        <v>13.72777950670557</v>
      </c>
      <c r="J18" s="36">
        <f>+'[3]Tasas Bogotá'!V235</f>
        <v>10.727973216917928</v>
      </c>
      <c r="K18" s="45">
        <f>+'[3]Tasas Bogotá'!W235</f>
        <v>6</v>
      </c>
      <c r="L18" s="18"/>
    </row>
    <row r="19" spans="1:15">
      <c r="A19" s="16"/>
      <c r="B19" s="11" t="str">
        <f>+'[3]Tasas Bogotá'!N236</f>
        <v>Manizales</v>
      </c>
      <c r="C19" s="27">
        <f>+'[3]Tasas Bogotá'!O236</f>
        <v>14.155951078419694</v>
      </c>
      <c r="D19" s="27">
        <f>+'[3]Tasas Bogotá'!P236</f>
        <v>12.725879573462739</v>
      </c>
      <c r="E19" s="27">
        <f>+'[3]Tasas Bogotá'!Q236</f>
        <v>9.5280513537137352</v>
      </c>
      <c r="F19" s="27">
        <f>+'[3]Tasas Bogotá'!R236</f>
        <v>11.637858021372651</v>
      </c>
      <c r="G19" s="27">
        <f>+'[3]Tasas Bogotá'!S236</f>
        <v>9.5309874423235836</v>
      </c>
      <c r="H19" s="27">
        <f>+'[3]Tasas Bogotá'!T236</f>
        <v>9.1470267751286674</v>
      </c>
      <c r="I19" s="27">
        <f>+'[3]Tasas Bogotá'!U236</f>
        <v>9.7720813943255873</v>
      </c>
      <c r="J19" s="36">
        <f>+'[3]Tasas Bogotá'!V236</f>
        <v>10.016900011891979</v>
      </c>
      <c r="K19" s="45">
        <f>+'[3]Tasas Bogotá'!W236</f>
        <v>7</v>
      </c>
      <c r="L19" s="18"/>
      <c r="O19" s="122"/>
    </row>
    <row r="20" spans="1:15">
      <c r="A20" s="16"/>
      <c r="B20" s="12" t="str">
        <f>+'[3]Tasas Bogotá'!N237</f>
        <v>Colombia</v>
      </c>
      <c r="C20" s="28">
        <f>+'[3]Tasas Bogotá'!O237</f>
        <v>13.013402884277864</v>
      </c>
      <c r="D20" s="28">
        <f>+'[3]Tasas Bogotá'!P237</f>
        <v>12.755419517232433</v>
      </c>
      <c r="E20" s="28">
        <f>+'[3]Tasas Bogotá'!Q237</f>
        <v>12.585727286825875</v>
      </c>
      <c r="F20" s="28">
        <f>+'[3]Tasas Bogotá'!R237</f>
        <v>10.180778395640438</v>
      </c>
      <c r="G20" s="28">
        <f>+'[3]Tasas Bogotá'!S237</f>
        <v>8.2771696577981793</v>
      </c>
      <c r="H20" s="28">
        <f>+'[3]Tasas Bogotá'!T237</f>
        <v>9.1860604992255066</v>
      </c>
      <c r="I20" s="28">
        <f>+'[3]Tasas Bogotá'!U237</f>
        <v>10.767718055079733</v>
      </c>
      <c r="J20" s="50">
        <f>+'[3]Tasas Bogotá'!V237</f>
        <v>9.786507989450504</v>
      </c>
      <c r="K20" s="45" t="str">
        <f>+'[3]Tasas Bogotá'!W237</f>
        <v/>
      </c>
      <c r="L20" s="18"/>
      <c r="O20" s="122"/>
    </row>
    <row r="21" spans="1:15">
      <c r="A21" s="16"/>
      <c r="B21" s="11" t="str">
        <f>+'[3]Tasas Bogotá'!N238</f>
        <v>Cúcuta</v>
      </c>
      <c r="C21" s="27">
        <f>+'[3]Tasas Bogotá'!O238</f>
        <v>13.029526583594192</v>
      </c>
      <c r="D21" s="27">
        <f>+'[3]Tasas Bogotá'!P238</f>
        <v>9.9120245598103871</v>
      </c>
      <c r="E21" s="27">
        <f>+'[3]Tasas Bogotá'!Q238</f>
        <v>11.155718818385273</v>
      </c>
      <c r="F21" s="27">
        <f>+'[3]Tasas Bogotá'!R238</f>
        <v>13.473316500636217</v>
      </c>
      <c r="G21" s="27">
        <f>+'[3]Tasas Bogotá'!S238</f>
        <v>7.16354503104266</v>
      </c>
      <c r="H21" s="27">
        <f>+'[3]Tasas Bogotá'!T238</f>
        <v>7.7664847154491135</v>
      </c>
      <c r="I21" s="27">
        <f>+'[3]Tasas Bogotá'!U238</f>
        <v>16.929519392985355</v>
      </c>
      <c r="J21" s="36">
        <f>+'[3]Tasas Bogotá'!V238</f>
        <v>8.7321762098572702</v>
      </c>
      <c r="K21" s="45">
        <f>+'[3]Tasas Bogotá'!W238</f>
        <v>8</v>
      </c>
      <c r="L21" s="18"/>
      <c r="O21" s="122"/>
    </row>
    <row r="22" spans="1:15">
      <c r="A22" s="16"/>
      <c r="B22" s="11" t="str">
        <f>+'[3]Tasas Bogotá'!N239</f>
        <v>Armenia</v>
      </c>
      <c r="C22" s="27">
        <f>+'[3]Tasas Bogotá'!O239</f>
        <v>0</v>
      </c>
      <c r="D22" s="27">
        <f>+'[3]Tasas Bogotá'!P239</f>
        <v>0</v>
      </c>
      <c r="E22" s="27">
        <f>+'[3]Tasas Bogotá'!Q239</f>
        <v>13.206727824003353</v>
      </c>
      <c r="F22" s="27">
        <f>+'[3]Tasas Bogotá'!R239</f>
        <v>13.138422324095034</v>
      </c>
      <c r="G22" s="27">
        <f>+'[3]Tasas Bogotá'!S239</f>
        <v>11.31537306874665</v>
      </c>
      <c r="H22" s="27">
        <f>+'[3]Tasas Bogotá'!T239</f>
        <v>13.754421297753163</v>
      </c>
      <c r="I22" s="27">
        <f>+'[3]Tasas Bogotá'!U239</f>
        <v>9.303949828513554</v>
      </c>
      <c r="J22" s="36">
        <f>+'[3]Tasas Bogotá'!V239</f>
        <v>8.5932134497596255</v>
      </c>
      <c r="K22" s="45">
        <f>+'[3]Tasas Bogotá'!W239</f>
        <v>9</v>
      </c>
      <c r="L22" s="18"/>
      <c r="O22" s="122"/>
    </row>
    <row r="23" spans="1:15">
      <c r="A23" s="16"/>
      <c r="B23" s="11" t="str">
        <f>+'[3]Tasas Bogotá'!N240</f>
        <v>Cali</v>
      </c>
      <c r="C23" s="27">
        <f>+'[3]Tasas Bogotá'!O240</f>
        <v>12.762075213921889</v>
      </c>
      <c r="D23" s="27">
        <f>+'[3]Tasas Bogotá'!P240</f>
        <v>17.44460048556137</v>
      </c>
      <c r="E23" s="27">
        <f>+'[3]Tasas Bogotá'!Q240</f>
        <v>14.99432311256812</v>
      </c>
      <c r="F23" s="27">
        <f>+'[3]Tasas Bogotá'!R240</f>
        <v>14.179239918208328</v>
      </c>
      <c r="G23" s="27">
        <f>+'[3]Tasas Bogotá'!S240</f>
        <v>12.959297218488281</v>
      </c>
      <c r="H23" s="27">
        <f>+'[3]Tasas Bogotá'!T240</f>
        <v>14.718806620155616</v>
      </c>
      <c r="I23" s="27">
        <f>+'[3]Tasas Bogotá'!U240</f>
        <v>14.033122278206328</v>
      </c>
      <c r="J23" s="36">
        <f>+'[3]Tasas Bogotá'!V240</f>
        <v>7.6422793824994795</v>
      </c>
      <c r="K23" s="45">
        <f>+'[3]Tasas Bogotá'!W240</f>
        <v>10</v>
      </c>
      <c r="L23" s="18"/>
      <c r="O23" s="122"/>
    </row>
    <row r="24" spans="1:15">
      <c r="A24" s="16"/>
      <c r="B24" s="11" t="str">
        <f>+'[3]Tasas Bogotá'!N241</f>
        <v>Popayán</v>
      </c>
      <c r="C24" s="27">
        <f>+'[3]Tasas Bogotá'!O241</f>
        <v>0</v>
      </c>
      <c r="D24" s="27">
        <f>+'[3]Tasas Bogotá'!P241</f>
        <v>0</v>
      </c>
      <c r="E24" s="27">
        <f>+'[3]Tasas Bogotá'!Q241</f>
        <v>14.299368471019907</v>
      </c>
      <c r="F24" s="27">
        <f>+'[3]Tasas Bogotá'!R241</f>
        <v>14.871116003034315</v>
      </c>
      <c r="G24" s="27">
        <f>+'[3]Tasas Bogotá'!S241</f>
        <v>6.5162778929105016</v>
      </c>
      <c r="H24" s="27">
        <f>+'[3]Tasas Bogotá'!T241</f>
        <v>9.8199861178046728</v>
      </c>
      <c r="I24" s="27">
        <f>+'[3]Tasas Bogotá'!U241</f>
        <v>7.4285435146792187</v>
      </c>
      <c r="J24" s="36">
        <f>+'[3]Tasas Bogotá'!V241</f>
        <v>6.743605078736441</v>
      </c>
      <c r="K24" s="45">
        <f>+'[3]Tasas Bogotá'!W241</f>
        <v>11</v>
      </c>
      <c r="L24" s="18"/>
      <c r="O24" s="34"/>
    </row>
    <row r="25" spans="1:15">
      <c r="A25" s="16"/>
      <c r="B25" s="11" t="str">
        <f>+'[3]Tasas Bogotá'!N242</f>
        <v>Pereira</v>
      </c>
      <c r="C25" s="27">
        <f>+'[3]Tasas Bogotá'!O242</f>
        <v>14.347640704945993</v>
      </c>
      <c r="D25" s="27">
        <f>+'[3]Tasas Bogotá'!P242</f>
        <v>14.232223239068928</v>
      </c>
      <c r="E25" s="27">
        <f>+'[3]Tasas Bogotá'!Q242</f>
        <v>8.437202154462236</v>
      </c>
      <c r="F25" s="27">
        <f>+'[3]Tasas Bogotá'!R242</f>
        <v>6.7422874469253467</v>
      </c>
      <c r="G25" s="27">
        <f>+'[3]Tasas Bogotá'!S242</f>
        <v>6.534946959509937</v>
      </c>
      <c r="H25" s="27">
        <f>+'[3]Tasas Bogotá'!T242</f>
        <v>6.5179682854735157</v>
      </c>
      <c r="I25" s="27">
        <f>+'[3]Tasas Bogotá'!U242</f>
        <v>9.0921165114859708</v>
      </c>
      <c r="J25" s="36">
        <f>+'[3]Tasas Bogotá'!V242</f>
        <v>6.5066306407668915</v>
      </c>
      <c r="K25" s="45">
        <f>+'[3]Tasas Bogotá'!W242</f>
        <v>12</v>
      </c>
      <c r="L25" s="18"/>
    </row>
    <row r="26" spans="1:15">
      <c r="A26" s="16"/>
      <c r="B26" s="11" t="str">
        <f>+'[3]Tasas Bogotá'!N243</f>
        <v>Sincelejo</v>
      </c>
      <c r="C26" s="27">
        <f>+'[3]Tasas Bogotá'!O243</f>
        <v>0</v>
      </c>
      <c r="D26" s="27">
        <f>+'[3]Tasas Bogotá'!P243</f>
        <v>0</v>
      </c>
      <c r="E26" s="27">
        <f>+'[3]Tasas Bogotá'!Q243</f>
        <v>16.895789903802864</v>
      </c>
      <c r="F26" s="27">
        <f>+'[3]Tasas Bogotá'!R243</f>
        <v>12.842231484818237</v>
      </c>
      <c r="G26" s="27">
        <f>+'[3]Tasas Bogotá'!S243</f>
        <v>4.8925698893602032</v>
      </c>
      <c r="H26" s="27">
        <f>+'[3]Tasas Bogotá'!T243</f>
        <v>4.5358333767519401</v>
      </c>
      <c r="I26" s="27">
        <f>+'[3]Tasas Bogotá'!U243</f>
        <v>9.042190987733866</v>
      </c>
      <c r="J26" s="36">
        <f>+'[3]Tasas Bogotá'!V243</f>
        <v>5.6511027823508115</v>
      </c>
      <c r="K26" s="45">
        <f>+'[3]Tasas Bogotá'!W243</f>
        <v>13</v>
      </c>
      <c r="L26" s="18"/>
    </row>
    <row r="27" spans="1:15">
      <c r="A27" s="16"/>
      <c r="B27" s="11" t="str">
        <f>+'[3]Tasas Bogotá'!N244</f>
        <v>Tunja</v>
      </c>
      <c r="C27" s="27">
        <f>+'[3]Tasas Bogotá'!O244</f>
        <v>0</v>
      </c>
      <c r="D27" s="27">
        <f>+'[3]Tasas Bogotá'!P244</f>
        <v>0</v>
      </c>
      <c r="E27" s="27">
        <f>+'[3]Tasas Bogotá'!Q244</f>
        <v>15.639309616061992</v>
      </c>
      <c r="F27" s="27">
        <f>+'[3]Tasas Bogotá'!R244</f>
        <v>10.140586385622111</v>
      </c>
      <c r="G27" s="27">
        <f>+'[3]Tasas Bogotá'!S244</f>
        <v>4.3881161597422702</v>
      </c>
      <c r="H27" s="27">
        <f>+'[3]Tasas Bogotá'!T244</f>
        <v>2.2367497133511693</v>
      </c>
      <c r="I27" s="27">
        <f>+'[3]Tasas Bogotá'!U244</f>
        <v>7.8304392321620186</v>
      </c>
      <c r="J27" s="36">
        <f>+'[3]Tasas Bogotá'!V244</f>
        <v>5.3078059591233684</v>
      </c>
      <c r="K27" s="45">
        <f>+'[3]Tasas Bogotá'!W244</f>
        <v>14</v>
      </c>
      <c r="L27" s="18"/>
    </row>
    <row r="28" spans="1:15">
      <c r="A28" s="16"/>
      <c r="B28" s="11" t="str">
        <f>+'[3]Tasas Bogotá'!N245</f>
        <v>Florencia</v>
      </c>
      <c r="C28" s="27">
        <f>+'[3]Tasas Bogotá'!O245</f>
        <v>0</v>
      </c>
      <c r="D28" s="27">
        <f>+'[3]Tasas Bogotá'!P245</f>
        <v>0</v>
      </c>
      <c r="E28" s="27">
        <f>+'[3]Tasas Bogotá'!Q245</f>
        <v>15.620267019638289</v>
      </c>
      <c r="F28" s="27">
        <f>+'[3]Tasas Bogotá'!R245</f>
        <v>13.090987711312255</v>
      </c>
      <c r="G28" s="27">
        <f>+'[3]Tasas Bogotá'!S245</f>
        <v>3.1192626637258645</v>
      </c>
      <c r="H28" s="27">
        <f>+'[3]Tasas Bogotá'!T245</f>
        <v>2.0590553568180443</v>
      </c>
      <c r="I28" s="27">
        <f>+'[3]Tasas Bogotá'!U245</f>
        <v>2.335522480861151</v>
      </c>
      <c r="J28" s="36">
        <f>+'[3]Tasas Bogotá'!V245</f>
        <v>4.1613527419851364</v>
      </c>
      <c r="K28" s="45">
        <f>+'[3]Tasas Bogotá'!W245</f>
        <v>15</v>
      </c>
      <c r="L28" s="18"/>
    </row>
    <row r="29" spans="1:15">
      <c r="A29" s="16"/>
      <c r="B29" s="11" t="str">
        <f>+'[3]Tasas Bogotá'!N246</f>
        <v>Barranquilla</v>
      </c>
      <c r="C29" s="27">
        <f>+'[3]Tasas Bogotá'!O246</f>
        <v>7.5347847125325567</v>
      </c>
      <c r="D29" s="27">
        <f>+'[3]Tasas Bogotá'!P246</f>
        <v>3.5110177193316017</v>
      </c>
      <c r="E29" s="27">
        <f>+'[3]Tasas Bogotá'!Q246</f>
        <v>6.7402770703452228</v>
      </c>
      <c r="F29" s="27">
        <f>+'[3]Tasas Bogotá'!R246</f>
        <v>3.1932831774591772</v>
      </c>
      <c r="G29" s="27">
        <f>+'[3]Tasas Bogotá'!S246</f>
        <v>2.0249661645218153</v>
      </c>
      <c r="H29" s="27">
        <f>+'[3]Tasas Bogotá'!T246</f>
        <v>3.0184861869383206</v>
      </c>
      <c r="I29" s="27">
        <f>+'[3]Tasas Bogotá'!U246</f>
        <v>5.8334835503049236</v>
      </c>
      <c r="J29" s="36">
        <f>+'[3]Tasas Bogotá'!V246</f>
        <v>4.1111028572811721</v>
      </c>
      <c r="K29" s="45">
        <f>+'[3]Tasas Bogotá'!W246</f>
        <v>16</v>
      </c>
      <c r="L29" s="18"/>
    </row>
    <row r="30" spans="1:15">
      <c r="A30" s="16"/>
      <c r="B30" s="11" t="str">
        <f>+'[3]Tasas Bogotá'!N247</f>
        <v>Santa Marta</v>
      </c>
      <c r="C30" s="27">
        <f>+'[3]Tasas Bogotá'!O247</f>
        <v>0</v>
      </c>
      <c r="D30" s="27">
        <f>+'[3]Tasas Bogotá'!P247</f>
        <v>0</v>
      </c>
      <c r="E30" s="27">
        <f>+'[3]Tasas Bogotá'!Q247</f>
        <v>8.270723493784665</v>
      </c>
      <c r="F30" s="27">
        <f>+'[3]Tasas Bogotá'!R247</f>
        <v>9.4687883357685916</v>
      </c>
      <c r="G30" s="27">
        <f>+'[3]Tasas Bogotá'!S247</f>
        <v>4.3134693759730958</v>
      </c>
      <c r="H30" s="27">
        <f>+'[3]Tasas Bogotá'!T247</f>
        <v>3.6352006047764251</v>
      </c>
      <c r="I30" s="27">
        <f>+'[3]Tasas Bogotá'!U247</f>
        <v>4.2524860272475209</v>
      </c>
      <c r="J30" s="36">
        <f>+'[3]Tasas Bogotá'!V247</f>
        <v>4.0345702298142427</v>
      </c>
      <c r="K30" s="45">
        <f>+'[3]Tasas Bogotá'!W247</f>
        <v>17</v>
      </c>
      <c r="L30" s="18"/>
    </row>
    <row r="31" spans="1:15">
      <c r="A31" s="16"/>
      <c r="B31" s="11" t="str">
        <f>+'[3]Tasas Bogotá'!N248</f>
        <v>Villavicencio</v>
      </c>
      <c r="C31" s="27">
        <f>+'[3]Tasas Bogotá'!O248</f>
        <v>12.315076675642606</v>
      </c>
      <c r="D31" s="27">
        <f>+'[3]Tasas Bogotá'!P248</f>
        <v>12.158354748293029</v>
      </c>
      <c r="E31" s="27">
        <f>+'[3]Tasas Bogotá'!Q248</f>
        <v>9.9556859131398951</v>
      </c>
      <c r="F31" s="27">
        <f>+'[3]Tasas Bogotá'!R248</f>
        <v>9.1122567507492871</v>
      </c>
      <c r="G31" s="27">
        <f>+'[3]Tasas Bogotá'!S248</f>
        <v>4.3349509132100801</v>
      </c>
      <c r="H31" s="27">
        <f>+'[3]Tasas Bogotá'!T248</f>
        <v>7.560206734309995</v>
      </c>
      <c r="I31" s="27">
        <f>+'[3]Tasas Bogotá'!U248</f>
        <v>5.3550905623792122</v>
      </c>
      <c r="J31" s="36">
        <f>+'[3]Tasas Bogotá'!V248</f>
        <v>3.8525148965048155</v>
      </c>
      <c r="K31" s="45">
        <f>+'[3]Tasas Bogotá'!W248</f>
        <v>18</v>
      </c>
      <c r="L31" s="18"/>
    </row>
    <row r="32" spans="1:15">
      <c r="A32" s="16"/>
      <c r="B32" s="11" t="str">
        <f>+'[3]Tasas Bogotá'!N249</f>
        <v>Riohacha</v>
      </c>
      <c r="C32" s="27">
        <f>+'[3]Tasas Bogotá'!O249</f>
        <v>0</v>
      </c>
      <c r="D32" s="27">
        <f>+'[3]Tasas Bogotá'!P249</f>
        <v>0</v>
      </c>
      <c r="E32" s="27">
        <f>+'[3]Tasas Bogotá'!Q249</f>
        <v>16.877905829975486</v>
      </c>
      <c r="F32" s="27">
        <f>+'[3]Tasas Bogotá'!R249</f>
        <v>11.666418351074103</v>
      </c>
      <c r="G32" s="27">
        <f>+'[3]Tasas Bogotá'!S249</f>
        <v>8.4206953967218681</v>
      </c>
      <c r="H32" s="27">
        <f>+'[3]Tasas Bogotá'!T249</f>
        <v>9.5085503696546141</v>
      </c>
      <c r="I32" s="27">
        <f>+'[3]Tasas Bogotá'!U249</f>
        <v>8.4666974053736848</v>
      </c>
      <c r="J32" s="36">
        <f>+'[3]Tasas Bogotá'!V249</f>
        <v>3.6499350574618159</v>
      </c>
      <c r="K32" s="45">
        <f>+'[3]Tasas Bogotá'!W249</f>
        <v>19</v>
      </c>
      <c r="L32" s="18"/>
    </row>
    <row r="33" spans="1:14">
      <c r="A33" s="16"/>
      <c r="B33" s="11" t="str">
        <f>+'[3]Tasas Bogotá'!N250</f>
        <v>Montería</v>
      </c>
      <c r="C33" s="27">
        <f>+'[3]Tasas Bogotá'!O250</f>
        <v>14.93551841333395</v>
      </c>
      <c r="D33" s="27">
        <f>+'[3]Tasas Bogotá'!P250</f>
        <v>14.203743444381967</v>
      </c>
      <c r="E33" s="27">
        <f>+'[3]Tasas Bogotá'!Q250</f>
        <v>12.295540957687095</v>
      </c>
      <c r="F33" s="27">
        <f>+'[3]Tasas Bogotá'!R250</f>
        <v>10.946492177779215</v>
      </c>
      <c r="G33" s="27">
        <f>+'[3]Tasas Bogotá'!S250</f>
        <v>5.8999901833997015</v>
      </c>
      <c r="H33" s="27">
        <f>+'[3]Tasas Bogotá'!T250</f>
        <v>3.3658335759973483</v>
      </c>
      <c r="I33" s="27">
        <f>+'[3]Tasas Bogotá'!U250</f>
        <v>6.9392839459002156</v>
      </c>
      <c r="J33" s="36">
        <f>+'[3]Tasas Bogotá'!V250</f>
        <v>3.5550008574531744</v>
      </c>
      <c r="K33" s="45">
        <f>+'[3]Tasas Bogotá'!W250</f>
        <v>20</v>
      </c>
      <c r="L33" s="18"/>
    </row>
    <row r="34" spans="1:14">
      <c r="A34" s="16"/>
      <c r="B34" s="11" t="str">
        <f>+'[3]Tasas Bogotá'!N251</f>
        <v>Quibdó</v>
      </c>
      <c r="C34" s="27">
        <f>+'[3]Tasas Bogotá'!O251</f>
        <v>0</v>
      </c>
      <c r="D34" s="27">
        <f>+'[3]Tasas Bogotá'!P251</f>
        <v>0</v>
      </c>
      <c r="E34" s="27">
        <f>+'[3]Tasas Bogotá'!Q251</f>
        <v>7.3904093409374694</v>
      </c>
      <c r="F34" s="27">
        <f>+'[3]Tasas Bogotá'!R251</f>
        <v>3.009289028262784</v>
      </c>
      <c r="G34" s="27">
        <f>+'[3]Tasas Bogotá'!S251</f>
        <v>2.6183244261601755</v>
      </c>
      <c r="H34" s="27">
        <f>+'[3]Tasas Bogotá'!T251</f>
        <v>2.7397492519094326</v>
      </c>
      <c r="I34" s="27">
        <f>+'[3]Tasas Bogotá'!U251</f>
        <v>2.0103708308115094</v>
      </c>
      <c r="J34" s="36">
        <f>+'[3]Tasas Bogotá'!V251</f>
        <v>3.4415156759737178</v>
      </c>
      <c r="K34" s="45">
        <f>+'[3]Tasas Bogotá'!W251</f>
        <v>21</v>
      </c>
      <c r="L34" s="18"/>
    </row>
    <row r="35" spans="1:14">
      <c r="A35" s="16"/>
      <c r="B35" s="11" t="str">
        <f>+'[3]Tasas Bogotá'!N252</f>
        <v>Cartagena</v>
      </c>
      <c r="C35" s="27">
        <f>+'[3]Tasas Bogotá'!O252</f>
        <v>2.4617983722894672</v>
      </c>
      <c r="D35" s="27">
        <f>+'[3]Tasas Bogotá'!P252</f>
        <v>4.2801435857992596</v>
      </c>
      <c r="E35" s="27">
        <f>+'[3]Tasas Bogotá'!Q252</f>
        <v>8.4959666237452538</v>
      </c>
      <c r="F35" s="27">
        <f>+'[3]Tasas Bogotá'!R252</f>
        <v>4.7879706206747779</v>
      </c>
      <c r="G35" s="27">
        <f>+'[3]Tasas Bogotá'!S252</f>
        <v>2.4588436212179836</v>
      </c>
      <c r="H35" s="27">
        <f>+'[3]Tasas Bogotá'!T252</f>
        <v>2.2675756467881034</v>
      </c>
      <c r="I35" s="27">
        <f>+'[3]Tasas Bogotá'!U252</f>
        <v>3.1630084010321453</v>
      </c>
      <c r="J35" s="36">
        <f>+'[3]Tasas Bogotá'!V252</f>
        <v>2.6700340830725153</v>
      </c>
      <c r="K35" s="45">
        <f>+'[3]Tasas Bogotá'!W252</f>
        <v>22</v>
      </c>
      <c r="L35" s="18"/>
    </row>
    <row r="36" spans="1:14" ht="14.25" customHeight="1">
      <c r="A36" s="16"/>
      <c r="B36" s="11" t="str">
        <f>+'[3]Tasas Bogotá'!N253</f>
        <v>Valledupar</v>
      </c>
      <c r="C36" s="27">
        <f>+'[3]Tasas Bogotá'!O253</f>
        <v>0</v>
      </c>
      <c r="D36" s="27">
        <f>+'[3]Tasas Bogotá'!P253</f>
        <v>0</v>
      </c>
      <c r="E36" s="27">
        <f>+'[3]Tasas Bogotá'!Q253</f>
        <v>11.05114036999526</v>
      </c>
      <c r="F36" s="27">
        <f>+'[3]Tasas Bogotá'!R253</f>
        <v>6.0270995144421073</v>
      </c>
      <c r="G36" s="27">
        <f>+'[3]Tasas Bogotá'!S253</f>
        <v>1.236982740123848</v>
      </c>
      <c r="H36" s="27">
        <f>+'[3]Tasas Bogotá'!T253</f>
        <v>2.6092161886103722</v>
      </c>
      <c r="I36" s="27">
        <f>+'[3]Tasas Bogotá'!U253</f>
        <v>8.8032035266395656</v>
      </c>
      <c r="J36" s="36">
        <f>+'[3]Tasas Bogotá'!V253</f>
        <v>2.568996873873798</v>
      </c>
      <c r="K36" s="45">
        <f>+'[3]Tasas Bogotá'!W253</f>
        <v>23</v>
      </c>
      <c r="L36" s="18"/>
    </row>
    <row r="37" spans="1:14">
      <c r="A37" s="16"/>
      <c r="B37" s="11" t="str">
        <f>+'[3]Tasas Bogotá'!N254</f>
        <v>San Andrés</v>
      </c>
      <c r="C37" s="27">
        <f>+'[3]Tasas Bogotá'!O254</f>
        <v>0</v>
      </c>
      <c r="D37" s="27">
        <f>+'[3]Tasas Bogotá'!P254</f>
        <v>0</v>
      </c>
      <c r="E37" s="27">
        <f>+'[3]Tasas Bogotá'!Q254</f>
        <v>8.9861751152073737</v>
      </c>
      <c r="F37" s="27">
        <f>+'[3]Tasas Bogotá'!R254</f>
        <v>4.3282025955497021</v>
      </c>
      <c r="G37" s="27">
        <f>+'[3]Tasas Bogotá'!S254</f>
        <v>2.4400016579852717</v>
      </c>
      <c r="H37" s="27">
        <f>+'[3]Tasas Bogotá'!T254</f>
        <v>2.2544616857989626</v>
      </c>
      <c r="I37" s="27">
        <f>+'[3]Tasas Bogotá'!U254</f>
        <v>1.3275499474237646</v>
      </c>
      <c r="J37" s="36">
        <f>+'[3]Tasas Bogotá'!V254</f>
        <v>1.3197239430222436</v>
      </c>
      <c r="K37" s="45">
        <f>+'[3]Tasas Bogotá'!W254</f>
        <v>24</v>
      </c>
      <c r="L37" s="18"/>
      <c r="N37" s="23">
        <f>IF(F37="","",1)</f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 codeName="Hoja11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D32" sqref="D32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147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Bogotá'!N262</f>
        <v>Neiva</v>
      </c>
      <c r="C13" s="27">
        <f>+'[3]Tasas Bogotá'!O262</f>
        <v>0</v>
      </c>
      <c r="D13" s="27">
        <f>+'[3]Tasas Bogotá'!P262</f>
        <v>0</v>
      </c>
      <c r="E13" s="27">
        <f>+'[3]Tasas Bogotá'!Q262</f>
        <v>32.57971824240731</v>
      </c>
      <c r="F13" s="27">
        <f>+'[3]Tasas Bogotá'!R262</f>
        <v>32.627734996439898</v>
      </c>
      <c r="G13" s="27">
        <f>+'[3]Tasas Bogotá'!S262</f>
        <v>27.181375095228198</v>
      </c>
      <c r="H13" s="27">
        <f>+'[3]Tasas Bogotá'!T262</f>
        <v>24.059386292216665</v>
      </c>
      <c r="I13" s="27">
        <f>+'[3]Tasas Bogotá'!U262</f>
        <v>27.891875408589733</v>
      </c>
      <c r="J13" s="36">
        <f>+'[3]Tasas Bogotá'!V262</f>
        <v>23.944446912393637</v>
      </c>
      <c r="K13" s="45">
        <f>+'[3]Tasas Bogotá'!W262</f>
        <v>1</v>
      </c>
      <c r="L13" s="18"/>
    </row>
    <row r="14" spans="1:15">
      <c r="A14" s="16"/>
      <c r="B14" s="11" t="str">
        <f>+'[3]Tasas Bogotá'!N263</f>
        <v>Ibagué</v>
      </c>
      <c r="C14" s="27">
        <f>+'[3]Tasas Bogotá'!O263</f>
        <v>3.2592964946347274</v>
      </c>
      <c r="D14" s="27">
        <f>+'[3]Tasas Bogotá'!P263</f>
        <v>3.1441705422188768</v>
      </c>
      <c r="E14" s="27">
        <f>+'[3]Tasas Bogotá'!Q263</f>
        <v>15.569205157046733</v>
      </c>
      <c r="F14" s="27">
        <f>+'[3]Tasas Bogotá'!R263</f>
        <v>25.720628697613456</v>
      </c>
      <c r="G14" s="27">
        <f>+'[3]Tasas Bogotá'!S263</f>
        <v>15.909045124899274</v>
      </c>
      <c r="H14" s="27">
        <f>+'[3]Tasas Bogotá'!T263</f>
        <v>19.616742687952627</v>
      </c>
      <c r="I14" s="27">
        <f>+'[3]Tasas Bogotá'!U263</f>
        <v>15.766996625139576</v>
      </c>
      <c r="J14" s="36">
        <f>+'[3]Tasas Bogotá'!V263</f>
        <v>23.273296205058134</v>
      </c>
      <c r="K14" s="45">
        <f>+'[3]Tasas Bogotá'!W263</f>
        <v>2</v>
      </c>
      <c r="L14" s="18"/>
    </row>
    <row r="15" spans="1:15">
      <c r="A15" s="16"/>
      <c r="B15" s="11" t="str">
        <f>+'[3]Tasas Bogotá'!N264</f>
        <v>Manizales</v>
      </c>
      <c r="C15" s="27">
        <f>+'[3]Tasas Bogotá'!O264</f>
        <v>3.2242455756446504</v>
      </c>
      <c r="D15" s="27">
        <f>+'[3]Tasas Bogotá'!P264</f>
        <v>3.9603382378428669</v>
      </c>
      <c r="E15" s="27">
        <f>+'[3]Tasas Bogotá'!Q264</f>
        <v>10.854392030449977</v>
      </c>
      <c r="F15" s="27">
        <f>+'[3]Tasas Bogotá'!R264</f>
        <v>19.283625838666673</v>
      </c>
      <c r="G15" s="27">
        <f>+'[3]Tasas Bogotá'!S264</f>
        <v>16.217862710345219</v>
      </c>
      <c r="H15" s="27">
        <f>+'[3]Tasas Bogotá'!T264</f>
        <v>17.188474427593395</v>
      </c>
      <c r="I15" s="27">
        <f>+'[3]Tasas Bogotá'!U264</f>
        <v>15.971902289538937</v>
      </c>
      <c r="J15" s="36">
        <f>+'[3]Tasas Bogotá'!V264</f>
        <v>22.449547016034067</v>
      </c>
      <c r="K15" s="45">
        <f>+'[3]Tasas Bogotá'!W264</f>
        <v>3</v>
      </c>
      <c r="L15" s="18"/>
    </row>
    <row r="16" spans="1:15">
      <c r="A16" s="16"/>
      <c r="B16" s="12" t="str">
        <f>+'[3]Tasas Bogotá'!N265</f>
        <v>Bogotá</v>
      </c>
      <c r="C16" s="50">
        <f>+'[3]Tasas Bogotá'!O265</f>
        <v>4.6373273448724737</v>
      </c>
      <c r="D16" s="50">
        <f>+'[3]Tasas Bogotá'!P265</f>
        <v>3.6294713789531134</v>
      </c>
      <c r="E16" s="50">
        <f>+'[3]Tasas Bogotá'!Q265</f>
        <v>15.726415418832326</v>
      </c>
      <c r="F16" s="50">
        <f>+'[3]Tasas Bogotá'!R265</f>
        <v>22.495235208899679</v>
      </c>
      <c r="G16" s="50">
        <f>+'[3]Tasas Bogotá'!S265</f>
        <v>21.486861302731597</v>
      </c>
      <c r="H16" s="50">
        <f>+'[3]Tasas Bogotá'!T265</f>
        <v>15.540638583241654</v>
      </c>
      <c r="I16" s="50">
        <f>+'[3]Tasas Bogotá'!U265</f>
        <v>21.072378390326026</v>
      </c>
      <c r="J16" s="50">
        <f>+'[3]Tasas Bogotá'!V265</f>
        <v>21.436180744980344</v>
      </c>
      <c r="K16" s="106">
        <f>+'[3]Tasas Bogotá'!W265</f>
        <v>4</v>
      </c>
      <c r="L16" s="18"/>
    </row>
    <row r="17" spans="1:15">
      <c r="A17" s="16"/>
      <c r="B17" s="11" t="str">
        <f>+'[3]Tasas Bogotá'!N266</f>
        <v>Popayán</v>
      </c>
      <c r="C17" s="27">
        <f>+'[3]Tasas Bogotá'!O266</f>
        <v>0</v>
      </c>
      <c r="D17" s="27">
        <f>+'[3]Tasas Bogotá'!P266</f>
        <v>0</v>
      </c>
      <c r="E17" s="27">
        <f>+'[3]Tasas Bogotá'!Q266</f>
        <v>19.300603304221205</v>
      </c>
      <c r="F17" s="27">
        <f>+'[3]Tasas Bogotá'!R266</f>
        <v>24.547604527673247</v>
      </c>
      <c r="G17" s="27">
        <f>+'[3]Tasas Bogotá'!S266</f>
        <v>12.004192973155334</v>
      </c>
      <c r="H17" s="27">
        <f>+'[3]Tasas Bogotá'!T266</f>
        <v>18.51757552611398</v>
      </c>
      <c r="I17" s="27">
        <f>+'[3]Tasas Bogotá'!U266</f>
        <v>22.825846457993904</v>
      </c>
      <c r="J17" s="36">
        <f>+'[3]Tasas Bogotá'!V266</f>
        <v>20.329253670694822</v>
      </c>
      <c r="K17" s="45">
        <f>+'[3]Tasas Bogotá'!W266</f>
        <v>5</v>
      </c>
      <c r="L17" s="18"/>
    </row>
    <row r="18" spans="1:15">
      <c r="A18" s="16"/>
      <c r="B18" s="11" t="str">
        <f>+'[3]Tasas Bogotá'!N267</f>
        <v>Pasto</v>
      </c>
      <c r="C18" s="27">
        <f>+'[3]Tasas Bogotá'!O267</f>
        <v>4.0972802061567286</v>
      </c>
      <c r="D18" s="27">
        <f>+'[3]Tasas Bogotá'!P267</f>
        <v>3.7524606563901766</v>
      </c>
      <c r="E18" s="27">
        <f>+'[3]Tasas Bogotá'!Q267</f>
        <v>20.320177293073034</v>
      </c>
      <c r="F18" s="27">
        <f>+'[3]Tasas Bogotá'!R267</f>
        <v>18.906068218988686</v>
      </c>
      <c r="G18" s="27">
        <f>+'[3]Tasas Bogotá'!S267</f>
        <v>14.953508770144671</v>
      </c>
      <c r="H18" s="27">
        <f>+'[3]Tasas Bogotá'!T267</f>
        <v>14.185770586701633</v>
      </c>
      <c r="I18" s="27">
        <f>+'[3]Tasas Bogotá'!U267</f>
        <v>15.271147396101217</v>
      </c>
      <c r="J18" s="36">
        <f>+'[3]Tasas Bogotá'!V267</f>
        <v>19.713748116177239</v>
      </c>
      <c r="K18" s="45">
        <f>+'[3]Tasas Bogotá'!W267</f>
        <v>6</v>
      </c>
      <c r="L18" s="18"/>
    </row>
    <row r="19" spans="1:15">
      <c r="A19" s="16"/>
      <c r="B19" s="11" t="str">
        <f>+'[3]Tasas Bogotá'!N268</f>
        <v>Armenia</v>
      </c>
      <c r="C19" s="27">
        <f>+'[3]Tasas Bogotá'!O268</f>
        <v>0</v>
      </c>
      <c r="D19" s="27">
        <f>+'[3]Tasas Bogotá'!P268</f>
        <v>0</v>
      </c>
      <c r="E19" s="27">
        <f>+'[3]Tasas Bogotá'!Q268</f>
        <v>18.276634847274671</v>
      </c>
      <c r="F19" s="27">
        <f>+'[3]Tasas Bogotá'!R268</f>
        <v>20.553428424688246</v>
      </c>
      <c r="G19" s="27">
        <f>+'[3]Tasas Bogotá'!S268</f>
        <v>15.934125941974139</v>
      </c>
      <c r="H19" s="27">
        <f>+'[3]Tasas Bogotá'!T268</f>
        <v>18.648624834791367</v>
      </c>
      <c r="I19" s="27">
        <f>+'[3]Tasas Bogotá'!U268</f>
        <v>17.781068568178167</v>
      </c>
      <c r="J19" s="36">
        <f>+'[3]Tasas Bogotá'!V268</f>
        <v>19.006405314869582</v>
      </c>
      <c r="K19" s="45">
        <f>+'[3]Tasas Bogotá'!W268</f>
        <v>7</v>
      </c>
      <c r="L19" s="18"/>
    </row>
    <row r="20" spans="1:15">
      <c r="A20" s="16"/>
      <c r="B20" s="11" t="str">
        <f>+'[3]Tasas Bogotá'!N269</f>
        <v>Bucaramanga</v>
      </c>
      <c r="C20" s="27">
        <f>+'[3]Tasas Bogotá'!O269</f>
        <v>5.2736298329162965</v>
      </c>
      <c r="D20" s="27">
        <f>+'[3]Tasas Bogotá'!P269</f>
        <v>4.415994008434061</v>
      </c>
      <c r="E20" s="27">
        <f>+'[3]Tasas Bogotá'!Q269</f>
        <v>6.6362151924190993</v>
      </c>
      <c r="F20" s="27">
        <f>+'[3]Tasas Bogotá'!R269</f>
        <v>16.554003909977229</v>
      </c>
      <c r="G20" s="27">
        <f>+'[3]Tasas Bogotá'!S269</f>
        <v>23.592436772843641</v>
      </c>
      <c r="H20" s="27">
        <f>+'[3]Tasas Bogotá'!T269</f>
        <v>16.315802312533542</v>
      </c>
      <c r="I20" s="27">
        <f>+'[3]Tasas Bogotá'!U269</f>
        <v>24.34209312728564</v>
      </c>
      <c r="J20" s="36">
        <f>+'[3]Tasas Bogotá'!V269</f>
        <v>18.603284617399868</v>
      </c>
      <c r="K20" s="45">
        <f>+'[3]Tasas Bogotá'!W269</f>
        <v>8</v>
      </c>
      <c r="L20" s="18"/>
    </row>
    <row r="21" spans="1:15">
      <c r="A21" s="16"/>
      <c r="B21" s="11" t="str">
        <f>+'[3]Tasas Bogotá'!N270</f>
        <v>Riohacha</v>
      </c>
      <c r="C21" s="27">
        <f>+'[3]Tasas Bogotá'!O270</f>
        <v>0</v>
      </c>
      <c r="D21" s="27">
        <f>+'[3]Tasas Bogotá'!P270</f>
        <v>0</v>
      </c>
      <c r="E21" s="27">
        <f>+'[3]Tasas Bogotá'!Q270</f>
        <v>30.996646848319198</v>
      </c>
      <c r="F21" s="27">
        <f>+'[3]Tasas Bogotá'!R270</f>
        <v>35.299441014010519</v>
      </c>
      <c r="G21" s="27">
        <f>+'[3]Tasas Bogotá'!S270</f>
        <v>27.844503481225775</v>
      </c>
      <c r="H21" s="27">
        <f>+'[3]Tasas Bogotá'!T270</f>
        <v>22.354104402148266</v>
      </c>
      <c r="I21" s="27">
        <f>+'[3]Tasas Bogotá'!U270</f>
        <v>19.421553422475579</v>
      </c>
      <c r="J21" s="36">
        <f>+'[3]Tasas Bogotá'!V270</f>
        <v>17.399256860069386</v>
      </c>
      <c r="K21" s="45">
        <f>+'[3]Tasas Bogotá'!W270</f>
        <v>9</v>
      </c>
      <c r="L21" s="18"/>
    </row>
    <row r="22" spans="1:15">
      <c r="A22" s="16"/>
      <c r="B22" s="11" t="str">
        <f>+'[3]Tasas Bogotá'!N271</f>
        <v>Valledupar</v>
      </c>
      <c r="C22" s="27">
        <f>+'[3]Tasas Bogotá'!O271</f>
        <v>0</v>
      </c>
      <c r="D22" s="27">
        <f>+'[3]Tasas Bogotá'!P271</f>
        <v>0</v>
      </c>
      <c r="E22" s="27">
        <f>+'[3]Tasas Bogotá'!Q271</f>
        <v>27.433750849348083</v>
      </c>
      <c r="F22" s="27">
        <f>+'[3]Tasas Bogotá'!R271</f>
        <v>26.74232529387719</v>
      </c>
      <c r="G22" s="27">
        <f>+'[3]Tasas Bogotá'!S271</f>
        <v>19.595123922817066</v>
      </c>
      <c r="H22" s="27">
        <f>+'[3]Tasas Bogotá'!T271</f>
        <v>18.769779474556689</v>
      </c>
      <c r="I22" s="27">
        <f>+'[3]Tasas Bogotá'!U271</f>
        <v>31.847933964810725</v>
      </c>
      <c r="J22" s="36">
        <f>+'[3]Tasas Bogotá'!V271</f>
        <v>17.272894893435133</v>
      </c>
      <c r="K22" s="45">
        <f>+'[3]Tasas Bogotá'!W271</f>
        <v>10</v>
      </c>
      <c r="L22" s="18"/>
    </row>
    <row r="23" spans="1:15">
      <c r="A23" s="16"/>
      <c r="B23" s="11" t="str">
        <f>+'[3]Tasas Bogotá'!N272</f>
        <v>Medellín</v>
      </c>
      <c r="C23" s="27">
        <f>+'[3]Tasas Bogotá'!O272</f>
        <v>3.703947891478069</v>
      </c>
      <c r="D23" s="27">
        <f>+'[3]Tasas Bogotá'!P272</f>
        <v>3.3530688592652109</v>
      </c>
      <c r="E23" s="27">
        <f>+'[3]Tasas Bogotá'!Q272</f>
        <v>10.632369103965489</v>
      </c>
      <c r="F23" s="27">
        <f>+'[3]Tasas Bogotá'!R272</f>
        <v>14.047661381089933</v>
      </c>
      <c r="G23" s="27">
        <f>+'[3]Tasas Bogotá'!S272</f>
        <v>11.080090030910506</v>
      </c>
      <c r="H23" s="27">
        <f>+'[3]Tasas Bogotá'!T272</f>
        <v>14.816078788359958</v>
      </c>
      <c r="I23" s="27">
        <f>+'[3]Tasas Bogotá'!U272</f>
        <v>16.916957187349986</v>
      </c>
      <c r="J23" s="36">
        <f>+'[3]Tasas Bogotá'!V272</f>
        <v>16.943051487920261</v>
      </c>
      <c r="K23" s="45">
        <f>+'[3]Tasas Bogotá'!W272</f>
        <v>11</v>
      </c>
      <c r="L23" s="18"/>
      <c r="N23" s="23"/>
      <c r="O23" s="34"/>
    </row>
    <row r="24" spans="1:15">
      <c r="A24" s="16"/>
      <c r="B24" s="12" t="str">
        <f>+'[3]Tasas Bogotá'!N273</f>
        <v>Colombia</v>
      </c>
      <c r="C24" s="28">
        <f>+'[3]Tasas Bogotá'!O273</f>
        <v>3.1476261686124474</v>
      </c>
      <c r="D24" s="28">
        <f>+'[3]Tasas Bogotá'!P273</f>
        <v>3.1916172850163336</v>
      </c>
      <c r="E24" s="28">
        <f>+'[3]Tasas Bogotá'!Q273</f>
        <v>14.745115142560389</v>
      </c>
      <c r="F24" s="28">
        <f>+'[3]Tasas Bogotá'!R273</f>
        <v>19.519587897386749</v>
      </c>
      <c r="G24" s="28">
        <f>+'[3]Tasas Bogotá'!S273</f>
        <v>15.829089179705155</v>
      </c>
      <c r="H24" s="28">
        <f>+'[3]Tasas Bogotá'!T273</f>
        <v>14.73718030335491</v>
      </c>
      <c r="I24" s="28">
        <f>+'[3]Tasas Bogotá'!U273</f>
        <v>17.29092279869927</v>
      </c>
      <c r="J24" s="50">
        <f>+'[3]Tasas Bogotá'!V273</f>
        <v>16.563844238044144</v>
      </c>
      <c r="K24" s="45" t="str">
        <f>+'[3]Tasas Bogotá'!W273</f>
        <v/>
      </c>
      <c r="L24" s="18"/>
      <c r="N24" s="23"/>
      <c r="O24" s="34"/>
    </row>
    <row r="25" spans="1:15">
      <c r="A25" s="16"/>
      <c r="B25" s="11" t="str">
        <f>+'[3]Tasas Bogotá'!N274</f>
        <v>Cúcuta</v>
      </c>
      <c r="C25" s="27">
        <f>+'[3]Tasas Bogotá'!O274</f>
        <v>1.6077665913293613</v>
      </c>
      <c r="D25" s="27">
        <f>+'[3]Tasas Bogotá'!P274</f>
        <v>3.3764532401371286</v>
      </c>
      <c r="E25" s="27">
        <f>+'[3]Tasas Bogotá'!Q274</f>
        <v>15.610560236951731</v>
      </c>
      <c r="F25" s="27">
        <f>+'[3]Tasas Bogotá'!R274</f>
        <v>25.060699390012708</v>
      </c>
      <c r="G25" s="27">
        <f>+'[3]Tasas Bogotá'!S274</f>
        <v>15.380257190310031</v>
      </c>
      <c r="H25" s="27">
        <f>+'[3]Tasas Bogotá'!T274</f>
        <v>12.379879302500772</v>
      </c>
      <c r="I25" s="27">
        <f>+'[3]Tasas Bogotá'!U274</f>
        <v>29.339578605403748</v>
      </c>
      <c r="J25" s="36">
        <f>+'[3]Tasas Bogotá'!V274</f>
        <v>15.893489351025872</v>
      </c>
      <c r="K25" s="45">
        <f>+'[3]Tasas Bogotá'!W274</f>
        <v>12</v>
      </c>
      <c r="L25" s="18"/>
    </row>
    <row r="26" spans="1:15">
      <c r="A26" s="16"/>
      <c r="B26" s="11" t="str">
        <f>+'[3]Tasas Bogotá'!N275</f>
        <v>Quibdó</v>
      </c>
      <c r="C26" s="27">
        <f>+'[3]Tasas Bogotá'!O275</f>
        <v>0</v>
      </c>
      <c r="D26" s="27">
        <f>+'[3]Tasas Bogotá'!P275</f>
        <v>0</v>
      </c>
      <c r="E26" s="27">
        <f>+'[3]Tasas Bogotá'!Q275</f>
        <v>7.9109438801336349</v>
      </c>
      <c r="F26" s="27">
        <f>+'[3]Tasas Bogotá'!R275</f>
        <v>18.474185602500818</v>
      </c>
      <c r="G26" s="27">
        <f>+'[3]Tasas Bogotá'!S275</f>
        <v>13.261755546157097</v>
      </c>
      <c r="H26" s="27">
        <f>+'[3]Tasas Bogotá'!T275</f>
        <v>18.073698576720609</v>
      </c>
      <c r="I26" s="27">
        <f>+'[3]Tasas Bogotá'!U275</f>
        <v>17.025992508137993</v>
      </c>
      <c r="J26" s="36">
        <f>+'[3]Tasas Bogotá'!V275</f>
        <v>15.375779203871897</v>
      </c>
      <c r="K26" s="45">
        <f>+'[3]Tasas Bogotá'!W275</f>
        <v>13</v>
      </c>
      <c r="L26" s="18"/>
    </row>
    <row r="27" spans="1:15">
      <c r="A27" s="16"/>
      <c r="B27" s="11" t="str">
        <f>+'[3]Tasas Bogotá'!N276</f>
        <v>Tunja</v>
      </c>
      <c r="C27" s="27">
        <f>+'[3]Tasas Bogotá'!O276</f>
        <v>0</v>
      </c>
      <c r="D27" s="27">
        <f>+'[3]Tasas Bogotá'!P276</f>
        <v>0</v>
      </c>
      <c r="E27" s="27">
        <f>+'[3]Tasas Bogotá'!Q276</f>
        <v>21.315777723757119</v>
      </c>
      <c r="F27" s="27">
        <f>+'[3]Tasas Bogotá'!R276</f>
        <v>20.363389843547164</v>
      </c>
      <c r="G27" s="27">
        <f>+'[3]Tasas Bogotá'!S276</f>
        <v>15.419943349954304</v>
      </c>
      <c r="H27" s="27">
        <f>+'[3]Tasas Bogotá'!T276</f>
        <v>7.5679735483125494</v>
      </c>
      <c r="I27" s="27">
        <f>+'[3]Tasas Bogotá'!U276</f>
        <v>24.262387457375706</v>
      </c>
      <c r="J27" s="36">
        <f>+'[3]Tasas Bogotá'!V276</f>
        <v>14.95280308626775</v>
      </c>
      <c r="K27" s="45">
        <f>+'[3]Tasas Bogotá'!W276</f>
        <v>14</v>
      </c>
      <c r="L27" s="18"/>
    </row>
    <row r="28" spans="1:15">
      <c r="A28" s="16"/>
      <c r="B28" s="11" t="str">
        <f>+'[3]Tasas Bogotá'!N277</f>
        <v>Cali</v>
      </c>
      <c r="C28" s="27">
        <f>+'[3]Tasas Bogotá'!O277</f>
        <v>2.3992043226095219</v>
      </c>
      <c r="D28" s="27">
        <f>+'[3]Tasas Bogotá'!P277</f>
        <v>2.4639012931740991</v>
      </c>
      <c r="E28" s="27">
        <f>+'[3]Tasas Bogotá'!Q277</f>
        <v>17.245069868928422</v>
      </c>
      <c r="F28" s="27">
        <f>+'[3]Tasas Bogotá'!R277</f>
        <v>20.094386530762044</v>
      </c>
      <c r="G28" s="27">
        <f>+'[3]Tasas Bogotá'!S277</f>
        <v>20.483594532240627</v>
      </c>
      <c r="H28" s="27">
        <f>+'[3]Tasas Bogotá'!T277</f>
        <v>23.155554879858904</v>
      </c>
      <c r="I28" s="27">
        <f>+'[3]Tasas Bogotá'!U277</f>
        <v>18.672486607341916</v>
      </c>
      <c r="J28" s="36">
        <f>+'[3]Tasas Bogotá'!V277</f>
        <v>14.247485423839509</v>
      </c>
      <c r="K28" s="45">
        <f>+'[3]Tasas Bogotá'!W277</f>
        <v>15</v>
      </c>
      <c r="L28" s="18"/>
    </row>
    <row r="29" spans="1:15">
      <c r="A29" s="16"/>
      <c r="B29" s="11" t="str">
        <f>+'[3]Tasas Bogotá'!N278</f>
        <v>Villavicencio</v>
      </c>
      <c r="C29" s="27">
        <f>+'[3]Tasas Bogotá'!O278</f>
        <v>4.005149726759055</v>
      </c>
      <c r="D29" s="27">
        <f>+'[3]Tasas Bogotá'!P278</f>
        <v>3.5306909306810965</v>
      </c>
      <c r="E29" s="27">
        <f>+'[3]Tasas Bogotá'!Q278</f>
        <v>14.591995744648973</v>
      </c>
      <c r="F29" s="27">
        <f>+'[3]Tasas Bogotá'!R278</f>
        <v>20.093069278533836</v>
      </c>
      <c r="G29" s="27">
        <f>+'[3]Tasas Bogotá'!S278</f>
        <v>16.51766984588706</v>
      </c>
      <c r="H29" s="27">
        <f>+'[3]Tasas Bogotá'!T278</f>
        <v>23.89394055169252</v>
      </c>
      <c r="I29" s="27">
        <f>+'[3]Tasas Bogotá'!U278</f>
        <v>13.892063512446306</v>
      </c>
      <c r="J29" s="36">
        <f>+'[3]Tasas Bogotá'!V278</f>
        <v>14.13028792921113</v>
      </c>
      <c r="K29" s="45">
        <f>+'[3]Tasas Bogotá'!W278</f>
        <v>16</v>
      </c>
      <c r="L29" s="18"/>
    </row>
    <row r="30" spans="1:15">
      <c r="A30" s="16"/>
      <c r="B30" s="11" t="str">
        <f>+'[3]Tasas Bogotá'!N279</f>
        <v>Barranquilla</v>
      </c>
      <c r="C30" s="27">
        <f>+'[3]Tasas Bogotá'!O279</f>
        <v>4.0788979953583491</v>
      </c>
      <c r="D30" s="27">
        <f>+'[3]Tasas Bogotá'!P279</f>
        <v>7.8409112400944041</v>
      </c>
      <c r="E30" s="27">
        <f>+'[3]Tasas Bogotá'!Q279</f>
        <v>10.505502071315751</v>
      </c>
      <c r="F30" s="27">
        <f>+'[3]Tasas Bogotá'!R279</f>
        <v>12.811156850744776</v>
      </c>
      <c r="G30" s="27">
        <f>+'[3]Tasas Bogotá'!S279</f>
        <v>5.533716879601509</v>
      </c>
      <c r="H30" s="27">
        <f>+'[3]Tasas Bogotá'!T279</f>
        <v>8.3313182583540559</v>
      </c>
      <c r="I30" s="27">
        <f>+'[3]Tasas Bogotá'!U279</f>
        <v>8.3678277293729906</v>
      </c>
      <c r="J30" s="36">
        <f>+'[3]Tasas Bogotá'!V279</f>
        <v>12.629236197069185</v>
      </c>
      <c r="K30" s="45">
        <f>+'[3]Tasas Bogotá'!W279</f>
        <v>17</v>
      </c>
      <c r="L30" s="18"/>
    </row>
    <row r="31" spans="1:15">
      <c r="A31" s="16"/>
      <c r="B31" s="11" t="str">
        <f>+'[3]Tasas Bogotá'!N280</f>
        <v>Sincelejo</v>
      </c>
      <c r="C31" s="27">
        <f>+'[3]Tasas Bogotá'!O280</f>
        <v>0</v>
      </c>
      <c r="D31" s="27">
        <f>+'[3]Tasas Bogotá'!P280</f>
        <v>0</v>
      </c>
      <c r="E31" s="27">
        <f>+'[3]Tasas Bogotá'!Q280</f>
        <v>25.268195386139027</v>
      </c>
      <c r="F31" s="27">
        <f>+'[3]Tasas Bogotá'!R280</f>
        <v>30.759295461575991</v>
      </c>
      <c r="G31" s="27">
        <f>+'[3]Tasas Bogotá'!S280</f>
        <v>11.718504160006042</v>
      </c>
      <c r="H31" s="27">
        <f>+'[3]Tasas Bogotá'!T280</f>
        <v>14.518639608190487</v>
      </c>
      <c r="I31" s="27">
        <f>+'[3]Tasas Bogotá'!U280</f>
        <v>25.590023420777015</v>
      </c>
      <c r="J31" s="36">
        <f>+'[3]Tasas Bogotá'!V280</f>
        <v>11.994290518056674</v>
      </c>
      <c r="K31" s="45">
        <f>+'[3]Tasas Bogotá'!W280</f>
        <v>18</v>
      </c>
      <c r="L31" s="18"/>
    </row>
    <row r="32" spans="1:15">
      <c r="A32" s="16"/>
      <c r="B32" s="11" t="str">
        <f>+'[3]Tasas Bogotá'!N281</f>
        <v>Florencia</v>
      </c>
      <c r="C32" s="27">
        <f>+'[3]Tasas Bogotá'!O281</f>
        <v>0</v>
      </c>
      <c r="D32" s="27">
        <f>+'[3]Tasas Bogotá'!P281</f>
        <v>0</v>
      </c>
      <c r="E32" s="27">
        <f>+'[3]Tasas Bogotá'!Q281</f>
        <v>20.482748087716843</v>
      </c>
      <c r="F32" s="27">
        <f>+'[3]Tasas Bogotá'!R281</f>
        <v>19.00743865882092</v>
      </c>
      <c r="G32" s="27">
        <f>+'[3]Tasas Bogotá'!S281</f>
        <v>12.287294996118632</v>
      </c>
      <c r="H32" s="27">
        <f>+'[3]Tasas Bogotá'!T281</f>
        <v>9.0165524768083429</v>
      </c>
      <c r="I32" s="27">
        <f>+'[3]Tasas Bogotá'!U281</f>
        <v>4.3451710144283879</v>
      </c>
      <c r="J32" s="36">
        <f>+'[3]Tasas Bogotá'!V281</f>
        <v>11.892563437266372</v>
      </c>
      <c r="K32" s="45">
        <f>+'[3]Tasas Bogotá'!W281</f>
        <v>19</v>
      </c>
      <c r="L32" s="18"/>
    </row>
    <row r="33" spans="1:14">
      <c r="A33" s="16"/>
      <c r="B33" s="11" t="str">
        <f>+'[3]Tasas Bogotá'!N282</f>
        <v>Pereira</v>
      </c>
      <c r="C33" s="27">
        <f>+'[3]Tasas Bogotá'!O282</f>
        <v>2.8496304718590109</v>
      </c>
      <c r="D33" s="27">
        <f>+'[3]Tasas Bogotá'!P282</f>
        <v>3.1286448043332395</v>
      </c>
      <c r="E33" s="27">
        <f>+'[3]Tasas Bogotá'!Q282</f>
        <v>6.7649572333828356</v>
      </c>
      <c r="F33" s="27">
        <f>+'[3]Tasas Bogotá'!R282</f>
        <v>12.022045380007615</v>
      </c>
      <c r="G33" s="27">
        <f>+'[3]Tasas Bogotá'!S282</f>
        <v>9.7066188555206931</v>
      </c>
      <c r="H33" s="27">
        <f>+'[3]Tasas Bogotá'!T282</f>
        <v>4.9629341284066166</v>
      </c>
      <c r="I33" s="27">
        <f>+'[3]Tasas Bogotá'!U282</f>
        <v>10.200710672419225</v>
      </c>
      <c r="J33" s="36">
        <f>+'[3]Tasas Bogotá'!V282</f>
        <v>10.848422258585749</v>
      </c>
      <c r="K33" s="45">
        <f>+'[3]Tasas Bogotá'!W282</f>
        <v>20</v>
      </c>
      <c r="L33" s="18"/>
    </row>
    <row r="34" spans="1:14">
      <c r="A34" s="16"/>
      <c r="B34" s="11" t="str">
        <f>+'[3]Tasas Bogotá'!N283</f>
        <v>Santa Marta</v>
      </c>
      <c r="C34" s="27">
        <f>+'[3]Tasas Bogotá'!O283</f>
        <v>0</v>
      </c>
      <c r="D34" s="27">
        <f>+'[3]Tasas Bogotá'!P283</f>
        <v>0</v>
      </c>
      <c r="E34" s="27">
        <f>+'[3]Tasas Bogotá'!Q283</f>
        <v>20.145947841387024</v>
      </c>
      <c r="F34" s="27">
        <f>+'[3]Tasas Bogotá'!R283</f>
        <v>21.027339995780626</v>
      </c>
      <c r="G34" s="27">
        <f>+'[3]Tasas Bogotá'!S283</f>
        <v>9.5019367223117275</v>
      </c>
      <c r="H34" s="27">
        <f>+'[3]Tasas Bogotá'!T283</f>
        <v>12.23763642905689</v>
      </c>
      <c r="I34" s="27">
        <f>+'[3]Tasas Bogotá'!U283</f>
        <v>6.7840302448517091</v>
      </c>
      <c r="J34" s="36">
        <f>+'[3]Tasas Bogotá'!V283</f>
        <v>7.7605760328217546</v>
      </c>
      <c r="K34" s="45">
        <f>+'[3]Tasas Bogotá'!W283</f>
        <v>21</v>
      </c>
      <c r="L34" s="18"/>
    </row>
    <row r="35" spans="1:14">
      <c r="A35" s="16"/>
      <c r="B35" s="11" t="str">
        <f>+'[3]Tasas Bogotá'!N284</f>
        <v>Cartagena</v>
      </c>
      <c r="C35" s="27">
        <f>+'[3]Tasas Bogotá'!O284</f>
        <v>1.8960956191420377</v>
      </c>
      <c r="D35" s="27">
        <f>+'[3]Tasas Bogotá'!P284</f>
        <v>2.6136333604599562</v>
      </c>
      <c r="E35" s="27">
        <f>+'[3]Tasas Bogotá'!Q284</f>
        <v>15.079457600534136</v>
      </c>
      <c r="F35" s="27">
        <f>+'[3]Tasas Bogotá'!R284</f>
        <v>15.561317685699674</v>
      </c>
      <c r="G35" s="27">
        <f>+'[3]Tasas Bogotá'!S284</f>
        <v>5.5211798552254781</v>
      </c>
      <c r="H35" s="27">
        <f>+'[3]Tasas Bogotá'!T284</f>
        <v>5.5068711155078613</v>
      </c>
      <c r="I35" s="27">
        <f>+'[3]Tasas Bogotá'!U284</f>
        <v>8.7990582660744803</v>
      </c>
      <c r="J35" s="36">
        <f>+'[3]Tasas Bogotá'!V284</f>
        <v>5.9025383268792098</v>
      </c>
      <c r="K35" s="45">
        <f>+'[3]Tasas Bogotá'!W284</f>
        <v>22</v>
      </c>
      <c r="L35" s="18"/>
    </row>
    <row r="36" spans="1:14" ht="14.25" customHeight="1">
      <c r="A36" s="16"/>
      <c r="B36" s="11" t="str">
        <f>+'[3]Tasas Bogotá'!N285</f>
        <v>Montería</v>
      </c>
      <c r="C36" s="27">
        <f>+'[3]Tasas Bogotá'!O285</f>
        <v>2.7803901485171556</v>
      </c>
      <c r="D36" s="27">
        <f>+'[3]Tasas Bogotá'!P285</f>
        <v>2.9653771560380542</v>
      </c>
      <c r="E36" s="27">
        <f>+'[3]Tasas Bogotá'!Q285</f>
        <v>15.864986447824126</v>
      </c>
      <c r="F36" s="27">
        <f>+'[3]Tasas Bogotá'!R285</f>
        <v>12.442605883344223</v>
      </c>
      <c r="G36" s="27">
        <f>+'[3]Tasas Bogotá'!S285</f>
        <v>15.469468239029949</v>
      </c>
      <c r="H36" s="27">
        <f>+'[3]Tasas Bogotá'!T285</f>
        <v>5.8950285674120622</v>
      </c>
      <c r="I36" s="27">
        <f>+'[3]Tasas Bogotá'!U285</f>
        <v>8.4524092651146852</v>
      </c>
      <c r="J36" s="36">
        <f>+'[3]Tasas Bogotá'!V285</f>
        <v>5.760942055219985</v>
      </c>
      <c r="K36" s="45">
        <f>+'[3]Tasas Bogotá'!W285</f>
        <v>23</v>
      </c>
      <c r="L36" s="18"/>
    </row>
    <row r="37" spans="1:14">
      <c r="A37" s="16"/>
      <c r="B37" s="11" t="str">
        <f>+'[3]Tasas Bogotá'!N286</f>
        <v>San Andrés</v>
      </c>
      <c r="C37" s="27">
        <f>+'[3]Tasas Bogotá'!O286</f>
        <v>0</v>
      </c>
      <c r="D37" s="27">
        <f>+'[3]Tasas Bogotá'!P286</f>
        <v>0</v>
      </c>
      <c r="E37" s="27">
        <f>+'[3]Tasas Bogotá'!Q286</f>
        <v>14.456081552855746</v>
      </c>
      <c r="F37" s="27">
        <f>+'[3]Tasas Bogotá'!R286</f>
        <v>8.7839877081789997</v>
      </c>
      <c r="G37" s="27">
        <f>+'[3]Tasas Bogotá'!S286</f>
        <v>6.2063915332218809</v>
      </c>
      <c r="H37" s="27">
        <f>+'[3]Tasas Bogotá'!T286</f>
        <v>4.204791054627341</v>
      </c>
      <c r="I37" s="27">
        <f>+'[3]Tasas Bogotá'!U286</f>
        <v>3.4792323869610939</v>
      </c>
      <c r="J37" s="36">
        <f>+'[3]Tasas Bogotá'!V286</f>
        <v>1.8963146141132239</v>
      </c>
      <c r="K37" s="45">
        <f>+'[3]Tasas Bogotá'!W286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 codeName="Hoja12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8" sqref="C8:K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148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Bogotá'!N294</f>
        <v>Sincelejo</v>
      </c>
      <c r="C13" s="27">
        <f>+'[3]Tasas Bogotá'!O294</f>
        <v>0</v>
      </c>
      <c r="D13" s="27">
        <f>+'[3]Tasas Bogotá'!P294</f>
        <v>0</v>
      </c>
      <c r="E13" s="27">
        <f>+'[3]Tasas Bogotá'!Q294</f>
        <v>38.940792708686821</v>
      </c>
      <c r="F13" s="27">
        <f>+'[3]Tasas Bogotá'!R294</f>
        <v>39.799468694090898</v>
      </c>
      <c r="G13" s="27">
        <f>+'[3]Tasas Bogotá'!S294</f>
        <v>25.523619519931522</v>
      </c>
      <c r="H13" s="27">
        <f>+'[3]Tasas Bogotá'!T294</f>
        <v>30.872583754493828</v>
      </c>
      <c r="I13" s="27">
        <f>+'[3]Tasas Bogotá'!U294</f>
        <v>42.191903800761565</v>
      </c>
      <c r="J13" s="36">
        <f>+'[3]Tasas Bogotá'!V294</f>
        <v>33.491248963769884</v>
      </c>
      <c r="K13" s="45">
        <f>+'[3]Tasas Bogotá'!W294</f>
        <v>1</v>
      </c>
      <c r="L13" s="18"/>
    </row>
    <row r="14" spans="1:15">
      <c r="A14" s="16"/>
      <c r="B14" s="11" t="str">
        <f>+'[3]Tasas Bogotá'!N295</f>
        <v>Pasto</v>
      </c>
      <c r="C14" s="27">
        <f>+'[3]Tasas Bogotá'!O295</f>
        <v>37.768556860517847</v>
      </c>
      <c r="D14" s="27">
        <f>+'[3]Tasas Bogotá'!P295</f>
        <v>29.084474468336865</v>
      </c>
      <c r="E14" s="27">
        <f>+'[3]Tasas Bogotá'!Q295</f>
        <v>34.218687839636424</v>
      </c>
      <c r="F14" s="27">
        <f>+'[3]Tasas Bogotá'!R295</f>
        <v>37.298723633849832</v>
      </c>
      <c r="G14" s="27">
        <f>+'[3]Tasas Bogotá'!S295</f>
        <v>30.357379070908031</v>
      </c>
      <c r="H14" s="27">
        <f>+'[3]Tasas Bogotá'!T295</f>
        <v>31.855589856753657</v>
      </c>
      <c r="I14" s="27">
        <f>+'[3]Tasas Bogotá'!U295</f>
        <v>32.933397564526992</v>
      </c>
      <c r="J14" s="36">
        <f>+'[3]Tasas Bogotá'!V295</f>
        <v>32.906838833947155</v>
      </c>
      <c r="K14" s="45">
        <f>+'[3]Tasas Bogotá'!W295</f>
        <v>2</v>
      </c>
      <c r="L14" s="18"/>
    </row>
    <row r="15" spans="1:15">
      <c r="A15" s="16"/>
      <c r="B15" s="11" t="str">
        <f>+'[3]Tasas Bogotá'!N296</f>
        <v>Ibagué</v>
      </c>
      <c r="C15" s="27">
        <f>+'[3]Tasas Bogotá'!O296</f>
        <v>33.763717219544425</v>
      </c>
      <c r="D15" s="27">
        <f>+'[3]Tasas Bogotá'!P296</f>
        <v>32.588241619398367</v>
      </c>
      <c r="E15" s="27">
        <f>+'[3]Tasas Bogotá'!Q296</f>
        <v>36.786597880654547</v>
      </c>
      <c r="F15" s="27">
        <f>+'[3]Tasas Bogotá'!R296</f>
        <v>35.845578346434486</v>
      </c>
      <c r="G15" s="27">
        <f>+'[3]Tasas Bogotá'!S296</f>
        <v>27.826853344077357</v>
      </c>
      <c r="H15" s="27">
        <f>+'[3]Tasas Bogotá'!T296</f>
        <v>25.887248429560277</v>
      </c>
      <c r="I15" s="27">
        <f>+'[3]Tasas Bogotá'!U296</f>
        <v>27.357070269863375</v>
      </c>
      <c r="J15" s="36">
        <f>+'[3]Tasas Bogotá'!V296</f>
        <v>32.418533670184793</v>
      </c>
      <c r="K15" s="45">
        <f>+'[3]Tasas Bogotá'!W296</f>
        <v>3</v>
      </c>
      <c r="L15" s="18"/>
    </row>
    <row r="16" spans="1:15">
      <c r="A16" s="16"/>
      <c r="B16" s="11" t="str">
        <f>+'[3]Tasas Bogotá'!N297</f>
        <v>Santa Marta</v>
      </c>
      <c r="C16" s="27">
        <f>+'[3]Tasas Bogotá'!O297</f>
        <v>0</v>
      </c>
      <c r="D16" s="27">
        <f>+'[3]Tasas Bogotá'!P297</f>
        <v>0</v>
      </c>
      <c r="E16" s="27">
        <f>+'[3]Tasas Bogotá'!Q297</f>
        <v>29.62093814127104</v>
      </c>
      <c r="F16" s="27">
        <f>+'[3]Tasas Bogotá'!R297</f>
        <v>32.320227221228151</v>
      </c>
      <c r="G16" s="27">
        <f>+'[3]Tasas Bogotá'!S297</f>
        <v>29.16467461802279</v>
      </c>
      <c r="H16" s="27">
        <f>+'[3]Tasas Bogotá'!T297</f>
        <v>29.121765772707274</v>
      </c>
      <c r="I16" s="27">
        <f>+'[3]Tasas Bogotá'!U297</f>
        <v>31.207931614886402</v>
      </c>
      <c r="J16" s="36">
        <f>+'[3]Tasas Bogotá'!V297</f>
        <v>30.04777327656528</v>
      </c>
      <c r="K16" s="45">
        <f>+'[3]Tasas Bogotá'!W297</f>
        <v>4</v>
      </c>
      <c r="L16" s="18"/>
    </row>
    <row r="17" spans="1:15">
      <c r="A17" s="16"/>
      <c r="B17" s="11" t="str">
        <f>+'[3]Tasas Bogotá'!N298</f>
        <v>Neiva</v>
      </c>
      <c r="C17" s="27">
        <f>+'[3]Tasas Bogotá'!O298</f>
        <v>0</v>
      </c>
      <c r="D17" s="27">
        <f>+'[3]Tasas Bogotá'!P298</f>
        <v>0</v>
      </c>
      <c r="E17" s="27">
        <f>+'[3]Tasas Bogotá'!Q298</f>
        <v>35.929580556331565</v>
      </c>
      <c r="F17" s="27">
        <f>+'[3]Tasas Bogotá'!R298</f>
        <v>42.049446714714406</v>
      </c>
      <c r="G17" s="27">
        <f>+'[3]Tasas Bogotá'!S298</f>
        <v>32.301189486806564</v>
      </c>
      <c r="H17" s="27">
        <f>+'[3]Tasas Bogotá'!T298</f>
        <v>30.383354741068167</v>
      </c>
      <c r="I17" s="27">
        <f>+'[3]Tasas Bogotá'!U298</f>
        <v>32.530739523915948</v>
      </c>
      <c r="J17" s="36">
        <f>+'[3]Tasas Bogotá'!V298</f>
        <v>29.805467270282172</v>
      </c>
      <c r="K17" s="45">
        <f>+'[3]Tasas Bogotá'!W298</f>
        <v>5</v>
      </c>
      <c r="L17" s="18"/>
    </row>
    <row r="18" spans="1:15">
      <c r="A18" s="16"/>
      <c r="B18" s="11" t="str">
        <f>+'[3]Tasas Bogotá'!N299</f>
        <v>Bucaramanga</v>
      </c>
      <c r="C18" s="27">
        <f>+'[3]Tasas Bogotá'!O299</f>
        <v>34.075994834127044</v>
      </c>
      <c r="D18" s="27">
        <f>+'[3]Tasas Bogotá'!P299</f>
        <v>31.101786002359567</v>
      </c>
      <c r="E18" s="27">
        <f>+'[3]Tasas Bogotá'!Q299</f>
        <v>24.942668983920303</v>
      </c>
      <c r="F18" s="27">
        <f>+'[3]Tasas Bogotá'!R299</f>
        <v>26.445638452915592</v>
      </c>
      <c r="G18" s="27">
        <f>+'[3]Tasas Bogotá'!S299</f>
        <v>24.582987545219467</v>
      </c>
      <c r="H18" s="27">
        <f>+'[3]Tasas Bogotá'!T299</f>
        <v>28.425440308337809</v>
      </c>
      <c r="I18" s="27">
        <f>+'[3]Tasas Bogotá'!U299</f>
        <v>34.863415005326445</v>
      </c>
      <c r="J18" s="36">
        <f>+'[3]Tasas Bogotá'!V299</f>
        <v>29.074075231707084</v>
      </c>
      <c r="K18" s="45">
        <f>+'[3]Tasas Bogotá'!W299</f>
        <v>6</v>
      </c>
      <c r="L18" s="18"/>
    </row>
    <row r="19" spans="1:15">
      <c r="A19" s="16"/>
      <c r="B19" s="12" t="str">
        <f>+'[3]Tasas Bogotá'!N300</f>
        <v>Bogotá</v>
      </c>
      <c r="C19" s="50">
        <f>+'[3]Tasas Bogotá'!O300</f>
        <v>22.801680705683545</v>
      </c>
      <c r="D19" s="50">
        <f>+'[3]Tasas Bogotá'!P300</f>
        <v>25.947876859692776</v>
      </c>
      <c r="E19" s="50">
        <f>+'[3]Tasas Bogotá'!Q300</f>
        <v>23.900829099433484</v>
      </c>
      <c r="F19" s="50">
        <f>+'[3]Tasas Bogotá'!R300</f>
        <v>26.834661515547875</v>
      </c>
      <c r="G19" s="50">
        <f>+'[3]Tasas Bogotá'!S300</f>
        <v>26.218092311621728</v>
      </c>
      <c r="H19" s="50">
        <f>+'[3]Tasas Bogotá'!T300</f>
        <v>19.712032585786343</v>
      </c>
      <c r="I19" s="50">
        <f>+'[3]Tasas Bogotá'!U300</f>
        <v>27.712540895540062</v>
      </c>
      <c r="J19" s="50">
        <f>+'[3]Tasas Bogotá'!V300</f>
        <v>28.664244124712329</v>
      </c>
      <c r="K19" s="106">
        <f>+'[3]Tasas Bogotá'!W300</f>
        <v>7</v>
      </c>
      <c r="L19" s="18"/>
    </row>
    <row r="20" spans="1:15">
      <c r="A20" s="16"/>
      <c r="B20" s="11" t="str">
        <f>+'[3]Tasas Bogotá'!N301</f>
        <v>Manizales</v>
      </c>
      <c r="C20" s="27">
        <f>+'[3]Tasas Bogotá'!O301</f>
        <v>23.079770197123491</v>
      </c>
      <c r="D20" s="27">
        <f>+'[3]Tasas Bogotá'!P301</f>
        <v>25.465077033942368</v>
      </c>
      <c r="E20" s="27">
        <f>+'[3]Tasas Bogotá'!Q301</f>
        <v>25.549920107784896</v>
      </c>
      <c r="F20" s="27">
        <f>+'[3]Tasas Bogotá'!R301</f>
        <v>27.320832811659951</v>
      </c>
      <c r="G20" s="27">
        <f>+'[3]Tasas Bogotá'!S301</f>
        <v>22.545658003471168</v>
      </c>
      <c r="H20" s="27">
        <f>+'[3]Tasas Bogotá'!T301</f>
        <v>21.633920188597784</v>
      </c>
      <c r="I20" s="27">
        <f>+'[3]Tasas Bogotá'!U301</f>
        <v>21.763129605952216</v>
      </c>
      <c r="J20" s="36">
        <f>+'[3]Tasas Bogotá'!V301</f>
        <v>27.967761008037968</v>
      </c>
      <c r="K20" s="45">
        <f>+'[3]Tasas Bogotá'!W301</f>
        <v>8</v>
      </c>
      <c r="L20" s="18"/>
    </row>
    <row r="21" spans="1:15">
      <c r="A21" s="16"/>
      <c r="B21" s="11" t="str">
        <f>+'[3]Tasas Bogotá'!N302</f>
        <v>Popayán</v>
      </c>
      <c r="C21" s="27">
        <f>+'[3]Tasas Bogotá'!O302</f>
        <v>0</v>
      </c>
      <c r="D21" s="27">
        <f>+'[3]Tasas Bogotá'!P302</f>
        <v>0</v>
      </c>
      <c r="E21" s="27">
        <f>+'[3]Tasas Bogotá'!Q302</f>
        <v>39.861377945558289</v>
      </c>
      <c r="F21" s="27">
        <f>+'[3]Tasas Bogotá'!R302</f>
        <v>42.168047478097904</v>
      </c>
      <c r="G21" s="27">
        <f>+'[3]Tasas Bogotá'!S302</f>
        <v>32.435298086654782</v>
      </c>
      <c r="H21" s="27">
        <f>+'[3]Tasas Bogotá'!T302</f>
        <v>33.127525241044005</v>
      </c>
      <c r="I21" s="27">
        <f>+'[3]Tasas Bogotá'!U302</f>
        <v>32.083078311193105</v>
      </c>
      <c r="J21" s="36">
        <f>+'[3]Tasas Bogotá'!V302</f>
        <v>27.957373868601863</v>
      </c>
      <c r="K21" s="45">
        <f>+'[3]Tasas Bogotá'!W302</f>
        <v>9</v>
      </c>
      <c r="L21" s="18"/>
    </row>
    <row r="22" spans="1:15">
      <c r="A22" s="16"/>
      <c r="B22" s="12" t="str">
        <f>+'[3]Tasas Bogotá'!N303</f>
        <v>Colombia</v>
      </c>
      <c r="C22" s="28">
        <f>+'[3]Tasas Bogotá'!O303</f>
        <v>25.975139620950628</v>
      </c>
      <c r="D22" s="28">
        <f>+'[3]Tasas Bogotá'!P303</f>
        <v>27.186795213130328</v>
      </c>
      <c r="E22" s="28">
        <f>+'[3]Tasas Bogotá'!Q303</f>
        <v>31.270497272566772</v>
      </c>
      <c r="F22" s="28">
        <f>+'[3]Tasas Bogotá'!R303</f>
        <v>32.589760644773683</v>
      </c>
      <c r="G22" s="28">
        <f>+'[3]Tasas Bogotá'!S303</f>
        <v>25.610797022448288</v>
      </c>
      <c r="H22" s="28">
        <f>+'[3]Tasas Bogotá'!T303</f>
        <v>25.983120043661579</v>
      </c>
      <c r="I22" s="28">
        <f>+'[3]Tasas Bogotá'!U303</f>
        <v>29.269310457521975</v>
      </c>
      <c r="J22" s="50">
        <f>+'[3]Tasas Bogotá'!V303</f>
        <v>27.291475472273291</v>
      </c>
      <c r="K22" s="45" t="str">
        <f>+'[3]Tasas Bogotá'!W303</f>
        <v/>
      </c>
      <c r="L22" s="18"/>
    </row>
    <row r="23" spans="1:15">
      <c r="A23" s="16"/>
      <c r="B23" s="11" t="str">
        <f>+'[3]Tasas Bogotá'!N304</f>
        <v>Medellín</v>
      </c>
      <c r="C23" s="27">
        <f>+'[3]Tasas Bogotá'!O304</f>
        <v>22.386704234237552</v>
      </c>
      <c r="D23" s="27">
        <f>+'[3]Tasas Bogotá'!P304</f>
        <v>19.368710770779938</v>
      </c>
      <c r="E23" s="27">
        <f>+'[3]Tasas Bogotá'!Q304</f>
        <v>25.051107740660523</v>
      </c>
      <c r="F23" s="27">
        <f>+'[3]Tasas Bogotá'!R304</f>
        <v>24.079882010370728</v>
      </c>
      <c r="G23" s="27">
        <f>+'[3]Tasas Bogotá'!S304</f>
        <v>22.988840837982487</v>
      </c>
      <c r="H23" s="27">
        <f>+'[3]Tasas Bogotá'!T304</f>
        <v>22.809012840800744</v>
      </c>
      <c r="I23" s="27">
        <f>+'[3]Tasas Bogotá'!U304</f>
        <v>24.357415083072816</v>
      </c>
      <c r="J23" s="36">
        <f>+'[3]Tasas Bogotá'!V304</f>
        <v>25.827088539855954</v>
      </c>
      <c r="K23" s="45">
        <f>+'[3]Tasas Bogotá'!W304</f>
        <v>10</v>
      </c>
      <c r="L23" s="18"/>
      <c r="N23" s="23"/>
      <c r="O23" s="34"/>
    </row>
    <row r="24" spans="1:15">
      <c r="A24" s="16"/>
      <c r="B24" s="11" t="str">
        <f>+'[3]Tasas Bogotá'!N305</f>
        <v>Pereira</v>
      </c>
      <c r="C24" s="27">
        <f>+'[3]Tasas Bogotá'!O305</f>
        <v>28.886559598256582</v>
      </c>
      <c r="D24" s="27">
        <f>+'[3]Tasas Bogotá'!P305</f>
        <v>31.491807148496953</v>
      </c>
      <c r="E24" s="27">
        <f>+'[3]Tasas Bogotá'!Q305</f>
        <v>23.587519486948366</v>
      </c>
      <c r="F24" s="27">
        <f>+'[3]Tasas Bogotá'!R305</f>
        <v>26.41952317944039</v>
      </c>
      <c r="G24" s="27">
        <f>+'[3]Tasas Bogotá'!S305</f>
        <v>23.418616464963396</v>
      </c>
      <c r="H24" s="27">
        <f>+'[3]Tasas Bogotá'!T305</f>
        <v>21.116852673319844</v>
      </c>
      <c r="I24" s="27">
        <f>+'[3]Tasas Bogotá'!U305</f>
        <v>24.815664729587141</v>
      </c>
      <c r="J24" s="36">
        <f>+'[3]Tasas Bogotá'!V305</f>
        <v>24.452579472217824</v>
      </c>
      <c r="K24" s="45">
        <f>+'[3]Tasas Bogotá'!W305</f>
        <v>11</v>
      </c>
      <c r="L24" s="18"/>
      <c r="N24" s="23"/>
      <c r="O24" s="34"/>
    </row>
    <row r="25" spans="1:15">
      <c r="A25" s="16"/>
      <c r="B25" s="11" t="str">
        <f>+'[3]Tasas Bogotá'!N306</f>
        <v>Cúcuta</v>
      </c>
      <c r="C25" s="27">
        <f>+'[3]Tasas Bogotá'!O306</f>
        <v>33.200788020159784</v>
      </c>
      <c r="D25" s="27">
        <f>+'[3]Tasas Bogotá'!P306</f>
        <v>33.271232614228524</v>
      </c>
      <c r="E25" s="27">
        <f>+'[3]Tasas Bogotá'!Q306</f>
        <v>37.957780563174033</v>
      </c>
      <c r="F25" s="27">
        <f>+'[3]Tasas Bogotá'!R306</f>
        <v>39.7323240050289</v>
      </c>
      <c r="G25" s="27">
        <f>+'[3]Tasas Bogotá'!S306</f>
        <v>28.558773566225131</v>
      </c>
      <c r="H25" s="27">
        <f>+'[3]Tasas Bogotá'!T306</f>
        <v>25.128448417246791</v>
      </c>
      <c r="I25" s="27">
        <f>+'[3]Tasas Bogotá'!U306</f>
        <v>34.694051252921867</v>
      </c>
      <c r="J25" s="36">
        <f>+'[3]Tasas Bogotá'!V306</f>
        <v>24.100273193577166</v>
      </c>
      <c r="K25" s="45">
        <f>+'[3]Tasas Bogotá'!W306</f>
        <v>12</v>
      </c>
      <c r="L25" s="18"/>
    </row>
    <row r="26" spans="1:15">
      <c r="A26" s="16"/>
      <c r="B26" s="11" t="str">
        <f>+'[3]Tasas Bogotá'!N307</f>
        <v>Riohacha</v>
      </c>
      <c r="C26" s="27">
        <f>+'[3]Tasas Bogotá'!O307</f>
        <v>0</v>
      </c>
      <c r="D26" s="27">
        <f>+'[3]Tasas Bogotá'!P307</f>
        <v>0</v>
      </c>
      <c r="E26" s="27">
        <f>+'[3]Tasas Bogotá'!Q307</f>
        <v>36.303079827552203</v>
      </c>
      <c r="F26" s="27">
        <f>+'[3]Tasas Bogotá'!R307</f>
        <v>39.377886668763558</v>
      </c>
      <c r="G26" s="27">
        <f>+'[3]Tasas Bogotá'!S307</f>
        <v>32.273322621869418</v>
      </c>
      <c r="H26" s="27">
        <f>+'[3]Tasas Bogotá'!T307</f>
        <v>35.782566683894743</v>
      </c>
      <c r="I26" s="27">
        <f>+'[3]Tasas Bogotá'!U307</f>
        <v>41.120006706626988</v>
      </c>
      <c r="J26" s="36">
        <f>+'[3]Tasas Bogotá'!V307</f>
        <v>23.291353599789556</v>
      </c>
      <c r="K26" s="45">
        <f>+'[3]Tasas Bogotá'!W307</f>
        <v>13</v>
      </c>
      <c r="L26" s="18"/>
    </row>
    <row r="27" spans="1:15">
      <c r="A27" s="16"/>
      <c r="B27" s="11" t="str">
        <f>+'[3]Tasas Bogotá'!N308</f>
        <v>Cali</v>
      </c>
      <c r="C27" s="27">
        <f>+'[3]Tasas Bogotá'!O308</f>
        <v>29.089065536621757</v>
      </c>
      <c r="D27" s="27">
        <f>+'[3]Tasas Bogotá'!P308</f>
        <v>27.664633690146506</v>
      </c>
      <c r="E27" s="27">
        <f>+'[3]Tasas Bogotá'!Q308</f>
        <v>33.006956702930083</v>
      </c>
      <c r="F27" s="27">
        <f>+'[3]Tasas Bogotá'!R308</f>
        <v>36.032527688809076</v>
      </c>
      <c r="G27" s="27">
        <f>+'[3]Tasas Bogotá'!S308</f>
        <v>29.577872119221695</v>
      </c>
      <c r="H27" s="27">
        <f>+'[3]Tasas Bogotá'!T308</f>
        <v>33.005158143687055</v>
      </c>
      <c r="I27" s="27">
        <f>+'[3]Tasas Bogotá'!U308</f>
        <v>29.751580259338763</v>
      </c>
      <c r="J27" s="36">
        <f>+'[3]Tasas Bogotá'!V308</f>
        <v>23.218537947462519</v>
      </c>
      <c r="K27" s="45">
        <f>+'[3]Tasas Bogotá'!W308</f>
        <v>14</v>
      </c>
      <c r="L27" s="18"/>
    </row>
    <row r="28" spans="1:15">
      <c r="A28" s="16"/>
      <c r="B28" s="11" t="str">
        <f>+'[3]Tasas Bogotá'!N309</f>
        <v>Montería</v>
      </c>
      <c r="C28" s="27">
        <f>+'[3]Tasas Bogotá'!O309</f>
        <v>36.852507099958096</v>
      </c>
      <c r="D28" s="27">
        <f>+'[3]Tasas Bogotá'!P309</f>
        <v>34.33961831097443</v>
      </c>
      <c r="E28" s="27">
        <f>+'[3]Tasas Bogotá'!Q309</f>
        <v>36.496762535762691</v>
      </c>
      <c r="F28" s="27">
        <f>+'[3]Tasas Bogotá'!R309</f>
        <v>37.629995221485316</v>
      </c>
      <c r="G28" s="27">
        <f>+'[3]Tasas Bogotá'!S309</f>
        <v>30.858269632133574</v>
      </c>
      <c r="H28" s="27">
        <f>+'[3]Tasas Bogotá'!T309</f>
        <v>29.363885569691426</v>
      </c>
      <c r="I28" s="27">
        <f>+'[3]Tasas Bogotá'!U309</f>
        <v>33.386422029794652</v>
      </c>
      <c r="J28" s="36">
        <f>+'[3]Tasas Bogotá'!V309</f>
        <v>22.975171966997586</v>
      </c>
      <c r="K28" s="45">
        <f>+'[3]Tasas Bogotá'!W309</f>
        <v>15</v>
      </c>
      <c r="L28" s="18"/>
    </row>
    <row r="29" spans="1:15">
      <c r="A29" s="16"/>
      <c r="B29" s="11" t="str">
        <f>+'[3]Tasas Bogotá'!N310</f>
        <v>Armenia</v>
      </c>
      <c r="C29" s="27">
        <f>+'[3]Tasas Bogotá'!O310</f>
        <v>0</v>
      </c>
      <c r="D29" s="27">
        <f>+'[3]Tasas Bogotá'!P310</f>
        <v>0</v>
      </c>
      <c r="E29" s="27">
        <f>+'[3]Tasas Bogotá'!Q310</f>
        <v>28.530181895257073</v>
      </c>
      <c r="F29" s="27">
        <f>+'[3]Tasas Bogotá'!R310</f>
        <v>29.6763288831159</v>
      </c>
      <c r="G29" s="27">
        <f>+'[3]Tasas Bogotá'!S310</f>
        <v>23.895347212874093</v>
      </c>
      <c r="H29" s="27">
        <f>+'[3]Tasas Bogotá'!T310</f>
        <v>26.049216439045882</v>
      </c>
      <c r="I29" s="27">
        <f>+'[3]Tasas Bogotá'!U310</f>
        <v>18.980393662801724</v>
      </c>
      <c r="J29" s="36">
        <f>+'[3]Tasas Bogotá'!V310</f>
        <v>22.825066225629669</v>
      </c>
      <c r="K29" s="45">
        <f>+'[3]Tasas Bogotá'!W310</f>
        <v>16</v>
      </c>
      <c r="L29" s="18"/>
    </row>
    <row r="30" spans="1:15">
      <c r="A30" s="16"/>
      <c r="B30" s="11" t="str">
        <f>+'[3]Tasas Bogotá'!N311</f>
        <v>Florencia</v>
      </c>
      <c r="C30" s="27">
        <f>+'[3]Tasas Bogotá'!O311</f>
        <v>0</v>
      </c>
      <c r="D30" s="27">
        <f>+'[3]Tasas Bogotá'!P311</f>
        <v>0</v>
      </c>
      <c r="E30" s="27">
        <f>+'[3]Tasas Bogotá'!Q311</f>
        <v>36.729836708200231</v>
      </c>
      <c r="F30" s="27">
        <f>+'[3]Tasas Bogotá'!R311</f>
        <v>36.707706871263881</v>
      </c>
      <c r="G30" s="27">
        <f>+'[3]Tasas Bogotá'!S311</f>
        <v>14.608105277425235</v>
      </c>
      <c r="H30" s="27">
        <f>+'[3]Tasas Bogotá'!T311</f>
        <v>13.664584975444127</v>
      </c>
      <c r="I30" s="27">
        <f>+'[3]Tasas Bogotá'!U311</f>
        <v>17.353481632811675</v>
      </c>
      <c r="J30" s="36">
        <f>+'[3]Tasas Bogotá'!V311</f>
        <v>19.870596772065614</v>
      </c>
      <c r="K30" s="45">
        <f>+'[3]Tasas Bogotá'!W311</f>
        <v>17</v>
      </c>
      <c r="L30" s="18"/>
    </row>
    <row r="31" spans="1:15">
      <c r="A31" s="16"/>
      <c r="B31" s="11" t="str">
        <f>+'[3]Tasas Bogotá'!N312</f>
        <v>Villavicencio</v>
      </c>
      <c r="C31" s="27">
        <f>+'[3]Tasas Bogotá'!O312</f>
        <v>29.715121909729003</v>
      </c>
      <c r="D31" s="27">
        <f>+'[3]Tasas Bogotá'!P312</f>
        <v>25.630747207556041</v>
      </c>
      <c r="E31" s="27">
        <f>+'[3]Tasas Bogotá'!Q312</f>
        <v>30.141445470823129</v>
      </c>
      <c r="F31" s="27">
        <f>+'[3]Tasas Bogotá'!R312</f>
        <v>29.800094646723934</v>
      </c>
      <c r="G31" s="27">
        <f>+'[3]Tasas Bogotá'!S312</f>
        <v>26.521725449612614</v>
      </c>
      <c r="H31" s="27">
        <f>+'[3]Tasas Bogotá'!T312</f>
        <v>28.597812674263405</v>
      </c>
      <c r="I31" s="27">
        <f>+'[3]Tasas Bogotá'!U312</f>
        <v>22.952635329921861</v>
      </c>
      <c r="J31" s="36">
        <f>+'[3]Tasas Bogotá'!V312</f>
        <v>19.704849652841947</v>
      </c>
      <c r="K31" s="45">
        <f>+'[3]Tasas Bogotá'!W312</f>
        <v>18</v>
      </c>
      <c r="L31" s="18"/>
    </row>
    <row r="32" spans="1:15">
      <c r="A32" s="16"/>
      <c r="B32" s="11" t="str">
        <f>+'[3]Tasas Bogotá'!N313</f>
        <v>Quibdó</v>
      </c>
      <c r="C32" s="27">
        <f>+'[3]Tasas Bogotá'!O313</f>
        <v>0</v>
      </c>
      <c r="D32" s="27">
        <f>+'[3]Tasas Bogotá'!P313</f>
        <v>0</v>
      </c>
      <c r="E32" s="27">
        <f>+'[3]Tasas Bogotá'!Q313</f>
        <v>26.865319069955795</v>
      </c>
      <c r="F32" s="27">
        <f>+'[3]Tasas Bogotá'!R313</f>
        <v>24.639172198205518</v>
      </c>
      <c r="G32" s="27">
        <f>+'[3]Tasas Bogotá'!S313</f>
        <v>17.918797339382522</v>
      </c>
      <c r="H32" s="27">
        <f>+'[3]Tasas Bogotá'!T313</f>
        <v>20.618478048945892</v>
      </c>
      <c r="I32" s="27">
        <f>+'[3]Tasas Bogotá'!U313</f>
        <v>20.31717730194821</v>
      </c>
      <c r="J32" s="36">
        <f>+'[3]Tasas Bogotá'!V313</f>
        <v>19.511111791824295</v>
      </c>
      <c r="K32" s="45">
        <f>+'[3]Tasas Bogotá'!W313</f>
        <v>19</v>
      </c>
      <c r="L32" s="18"/>
    </row>
    <row r="33" spans="1:14">
      <c r="A33" s="16"/>
      <c r="B33" s="11" t="str">
        <f>+'[3]Tasas Bogotá'!N314</f>
        <v>Cartagena</v>
      </c>
      <c r="C33" s="27">
        <f>+'[3]Tasas Bogotá'!O314</f>
        <v>18.086605530573944</v>
      </c>
      <c r="D33" s="27">
        <f>+'[3]Tasas Bogotá'!P314</f>
        <v>25.369831854431197</v>
      </c>
      <c r="E33" s="27">
        <f>+'[3]Tasas Bogotá'!Q314</f>
        <v>31.898115520417704</v>
      </c>
      <c r="F33" s="27">
        <f>+'[3]Tasas Bogotá'!R314</f>
        <v>26.595439315549402</v>
      </c>
      <c r="G33" s="27">
        <f>+'[3]Tasas Bogotá'!S314</f>
        <v>17.166844816586771</v>
      </c>
      <c r="H33" s="27">
        <f>+'[3]Tasas Bogotá'!T314</f>
        <v>23.025699477408121</v>
      </c>
      <c r="I33" s="27">
        <f>+'[3]Tasas Bogotá'!U314</f>
        <v>26.510601930983508</v>
      </c>
      <c r="J33" s="36">
        <f>+'[3]Tasas Bogotá'!V314</f>
        <v>18.841009760755398</v>
      </c>
      <c r="K33" s="45">
        <f>+'[3]Tasas Bogotá'!W314</f>
        <v>20</v>
      </c>
      <c r="L33" s="18"/>
    </row>
    <row r="34" spans="1:14">
      <c r="A34" s="16"/>
      <c r="B34" s="11" t="str">
        <f>+'[3]Tasas Bogotá'!N315</f>
        <v>Valledupar</v>
      </c>
      <c r="C34" s="27">
        <f>+'[3]Tasas Bogotá'!O315</f>
        <v>0</v>
      </c>
      <c r="D34" s="27">
        <f>+'[3]Tasas Bogotá'!P315</f>
        <v>0</v>
      </c>
      <c r="E34" s="27">
        <f>+'[3]Tasas Bogotá'!Q315</f>
        <v>35.57544134049563</v>
      </c>
      <c r="F34" s="27">
        <f>+'[3]Tasas Bogotá'!R315</f>
        <v>36.238372035055889</v>
      </c>
      <c r="G34" s="27">
        <f>+'[3]Tasas Bogotá'!S315</f>
        <v>25.140339409302065</v>
      </c>
      <c r="H34" s="27">
        <f>+'[3]Tasas Bogotá'!T315</f>
        <v>21.538068686056828</v>
      </c>
      <c r="I34" s="27">
        <f>+'[3]Tasas Bogotá'!U315</f>
        <v>32.937628245590176</v>
      </c>
      <c r="J34" s="36">
        <f>+'[3]Tasas Bogotá'!V315</f>
        <v>18.228123402365128</v>
      </c>
      <c r="K34" s="45">
        <f>+'[3]Tasas Bogotá'!W315</f>
        <v>21</v>
      </c>
      <c r="L34" s="18"/>
    </row>
    <row r="35" spans="1:14">
      <c r="A35" s="16"/>
      <c r="B35" s="11" t="str">
        <f>+'[3]Tasas Bogotá'!N316</f>
        <v>Tunja</v>
      </c>
      <c r="C35" s="27">
        <f>+'[3]Tasas Bogotá'!O316</f>
        <v>0</v>
      </c>
      <c r="D35" s="27">
        <f>+'[3]Tasas Bogotá'!P316</f>
        <v>0</v>
      </c>
      <c r="E35" s="27">
        <f>+'[3]Tasas Bogotá'!Q316</f>
        <v>32.204356820741289</v>
      </c>
      <c r="F35" s="27">
        <f>+'[3]Tasas Bogotá'!R316</f>
        <v>28.165357283663329</v>
      </c>
      <c r="G35" s="27">
        <f>+'[3]Tasas Bogotá'!S316</f>
        <v>18.260590210220538</v>
      </c>
      <c r="H35" s="27">
        <f>+'[3]Tasas Bogotá'!T316</f>
        <v>8.7656768023322993</v>
      </c>
      <c r="I35" s="27">
        <f>+'[3]Tasas Bogotá'!U316</f>
        <v>30.94678748555021</v>
      </c>
      <c r="J35" s="36">
        <f>+'[3]Tasas Bogotá'!V316</f>
        <v>17.949191496347368</v>
      </c>
      <c r="K35" s="45">
        <f>+'[3]Tasas Bogotá'!W316</f>
        <v>22</v>
      </c>
      <c r="L35" s="18"/>
    </row>
    <row r="36" spans="1:14" ht="14.25" customHeight="1">
      <c r="A36" s="16"/>
      <c r="B36" s="11" t="str">
        <f>+'[3]Tasas Bogotá'!N317</f>
        <v>Barranquilla</v>
      </c>
      <c r="C36" s="27">
        <f>+'[3]Tasas Bogotá'!O317</f>
        <v>19.960907123736096</v>
      </c>
      <c r="D36" s="27">
        <f>+'[3]Tasas Bogotá'!P317</f>
        <v>29.93761752084642</v>
      </c>
      <c r="E36" s="27">
        <f>+'[3]Tasas Bogotá'!Q317</f>
        <v>28.106938545275451</v>
      </c>
      <c r="F36" s="27">
        <f>+'[3]Tasas Bogotá'!R317</f>
        <v>24.939647729837784</v>
      </c>
      <c r="G36" s="27">
        <f>+'[3]Tasas Bogotá'!S317</f>
        <v>11.601127384180344</v>
      </c>
      <c r="H36" s="27">
        <f>+'[3]Tasas Bogotá'!T317</f>
        <v>13.93285696221346</v>
      </c>
      <c r="I36" s="27">
        <f>+'[3]Tasas Bogotá'!U317</f>
        <v>19.530607002844611</v>
      </c>
      <c r="J36" s="36">
        <f>+'[3]Tasas Bogotá'!V317</f>
        <v>15.435060767199987</v>
      </c>
      <c r="K36" s="45">
        <f>+'[3]Tasas Bogotá'!W317</f>
        <v>23</v>
      </c>
      <c r="L36" s="18"/>
    </row>
    <row r="37" spans="1:14">
      <c r="A37" s="16"/>
      <c r="B37" s="11" t="str">
        <f>+'[3]Tasas Bogotá'!N318</f>
        <v>San Andrés</v>
      </c>
      <c r="C37" s="27">
        <f>+'[3]Tasas Bogotá'!O318</f>
        <v>0</v>
      </c>
      <c r="D37" s="27">
        <f>+'[3]Tasas Bogotá'!P318</f>
        <v>0</v>
      </c>
      <c r="E37" s="27">
        <f>+'[3]Tasas Bogotá'!Q318</f>
        <v>24.524507750314196</v>
      </c>
      <c r="F37" s="27">
        <f>+'[3]Tasas Bogotá'!R318</f>
        <v>15.293439789283067</v>
      </c>
      <c r="G37" s="27">
        <f>+'[3]Tasas Bogotá'!S318</f>
        <v>7.623968940409247</v>
      </c>
      <c r="H37" s="27">
        <f>+'[3]Tasas Bogotá'!T318</f>
        <v>9.3349208608885839</v>
      </c>
      <c r="I37" s="27">
        <f>+'[3]Tasas Bogotá'!U318</f>
        <v>4.0444269190325972</v>
      </c>
      <c r="J37" s="36">
        <f>+'[3]Tasas Bogotá'!V318</f>
        <v>5.430298136489232</v>
      </c>
      <c r="K37" s="45">
        <f>+'[3]Tasas Bogotá'!W318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 codeName="Hoja13">
    <tabColor rgb="FF53722D"/>
  </sheetPr>
  <dimension ref="A1:O53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H33" sqref="H3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41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Bogotá'!N326</f>
        <v>Ibagué</v>
      </c>
      <c r="C13" s="27">
        <f>+'[3]Tasas Bogotá'!O326</f>
        <v>23.919479701690587</v>
      </c>
      <c r="D13" s="27">
        <f>+'[3]Tasas Bogotá'!P326</f>
        <v>24.845829188956689</v>
      </c>
      <c r="E13" s="27">
        <f>+'[3]Tasas Bogotá'!Q326</f>
        <v>19.692965573897585</v>
      </c>
      <c r="F13" s="27">
        <f>+'[3]Tasas Bogotá'!R326</f>
        <v>18.195964820434902</v>
      </c>
      <c r="G13" s="27">
        <f>+'[3]Tasas Bogotá'!S326</f>
        <v>17.440320306204672</v>
      </c>
      <c r="H13" s="27">
        <f>+'[3]Tasas Bogotá'!T326</f>
        <v>16.261178129876367</v>
      </c>
      <c r="I13" s="27">
        <f>+'[3]Tasas Bogotá'!U326</f>
        <v>14.557065251483559</v>
      </c>
      <c r="J13" s="36">
        <f>+'[3]Tasas Bogotá'!V326</f>
        <v>18.410790128091381</v>
      </c>
      <c r="K13" s="45">
        <f>+'[3]Tasas Bogotá'!W326</f>
        <v>1</v>
      </c>
      <c r="L13" s="18"/>
    </row>
    <row r="14" spans="1:15">
      <c r="A14" s="16"/>
      <c r="B14" s="11" t="str">
        <f>+'[3]Tasas Bogotá'!N327</f>
        <v>Pasto</v>
      </c>
      <c r="C14" s="27">
        <f>+'[3]Tasas Bogotá'!O327</f>
        <v>15.032826559632445</v>
      </c>
      <c r="D14" s="27">
        <f>+'[3]Tasas Bogotá'!P327</f>
        <v>17.902176134591183</v>
      </c>
      <c r="E14" s="27">
        <f>+'[3]Tasas Bogotá'!Q327</f>
        <v>13.159511694219439</v>
      </c>
      <c r="F14" s="27">
        <f>+'[3]Tasas Bogotá'!R327</f>
        <v>12.876207658196897</v>
      </c>
      <c r="G14" s="27">
        <f>+'[3]Tasas Bogotá'!S327</f>
        <v>14.343801067599001</v>
      </c>
      <c r="H14" s="27">
        <f>+'[3]Tasas Bogotá'!T327</f>
        <v>18.630525715192576</v>
      </c>
      <c r="I14" s="27">
        <f>+'[3]Tasas Bogotá'!U327</f>
        <v>19.64913106785567</v>
      </c>
      <c r="J14" s="36">
        <f>+'[3]Tasas Bogotá'!V327</f>
        <v>16.98142483881611</v>
      </c>
      <c r="K14" s="45">
        <f>+'[3]Tasas Bogotá'!W327</f>
        <v>2</v>
      </c>
      <c r="L14" s="18"/>
    </row>
    <row r="15" spans="1:15">
      <c r="A15" s="16"/>
      <c r="B15" s="11" t="str">
        <f>+'[3]Tasas Bogotá'!N328</f>
        <v>Montería</v>
      </c>
      <c r="C15" s="27">
        <f>+'[3]Tasas Bogotá'!O328</f>
        <v>20.346152055496063</v>
      </c>
      <c r="D15" s="27">
        <f>+'[3]Tasas Bogotá'!P328</f>
        <v>18.288940658029126</v>
      </c>
      <c r="E15" s="27">
        <f>+'[3]Tasas Bogotá'!Q328</f>
        <v>14.440361014907394</v>
      </c>
      <c r="F15" s="27">
        <f>+'[3]Tasas Bogotá'!R328</f>
        <v>15.28501416240948</v>
      </c>
      <c r="G15" s="27">
        <f>+'[3]Tasas Bogotá'!S328</f>
        <v>13.125221407017587</v>
      </c>
      <c r="H15" s="27">
        <f>+'[3]Tasas Bogotá'!T328</f>
        <v>11.95975459137053</v>
      </c>
      <c r="I15" s="27">
        <f>+'[3]Tasas Bogotá'!U328</f>
        <v>18.91055756777094</v>
      </c>
      <c r="J15" s="36">
        <f>+'[3]Tasas Bogotá'!V328</f>
        <v>15.3219260303729</v>
      </c>
      <c r="K15" s="45">
        <f>+'[3]Tasas Bogotá'!W328</f>
        <v>3</v>
      </c>
      <c r="L15" s="18"/>
    </row>
    <row r="16" spans="1:15">
      <c r="A16" s="16"/>
      <c r="B16" s="11" t="str">
        <f>+'[3]Tasas Bogotá'!N329</f>
        <v>Popayán</v>
      </c>
      <c r="C16" s="27">
        <f>+'[3]Tasas Bogotá'!O329</f>
        <v>0</v>
      </c>
      <c r="D16" s="27">
        <f>+'[3]Tasas Bogotá'!P329</f>
        <v>0</v>
      </c>
      <c r="E16" s="27">
        <f>+'[3]Tasas Bogotá'!Q329</f>
        <v>15.579425433715116</v>
      </c>
      <c r="F16" s="27">
        <f>+'[3]Tasas Bogotá'!R329</f>
        <v>17.439574006038882</v>
      </c>
      <c r="G16" s="27">
        <f>+'[3]Tasas Bogotá'!S329</f>
        <v>17.977372403489326</v>
      </c>
      <c r="H16" s="27">
        <f>+'[3]Tasas Bogotá'!T329</f>
        <v>17.527029361752426</v>
      </c>
      <c r="I16" s="27">
        <f>+'[3]Tasas Bogotá'!U329</f>
        <v>18.058441017330011</v>
      </c>
      <c r="J16" s="36">
        <f>+'[3]Tasas Bogotá'!V329</f>
        <v>15.311755094332065</v>
      </c>
      <c r="K16" s="45">
        <f>+'[3]Tasas Bogotá'!W329</f>
        <v>4</v>
      </c>
      <c r="L16" s="18"/>
    </row>
    <row r="17" spans="1:15">
      <c r="A17" s="16"/>
      <c r="B17" s="11" t="str">
        <f>+'[3]Tasas Bogotá'!N330</f>
        <v>Armenia</v>
      </c>
      <c r="C17" s="27">
        <f>+'[3]Tasas Bogotá'!O330</f>
        <v>0</v>
      </c>
      <c r="D17" s="27">
        <f>+'[3]Tasas Bogotá'!P330</f>
        <v>0</v>
      </c>
      <c r="E17" s="27">
        <f>+'[3]Tasas Bogotá'!Q330</f>
        <v>10.111380796182706</v>
      </c>
      <c r="F17" s="27">
        <f>+'[3]Tasas Bogotá'!R330</f>
        <v>9.8595912466677724</v>
      </c>
      <c r="G17" s="27">
        <f>+'[3]Tasas Bogotá'!S330</f>
        <v>7.934298653107148</v>
      </c>
      <c r="H17" s="27">
        <f>+'[3]Tasas Bogotá'!T330</f>
        <v>12.278431619359308</v>
      </c>
      <c r="I17" s="27">
        <f>+'[3]Tasas Bogotá'!U330</f>
        <v>11.244662799321256</v>
      </c>
      <c r="J17" s="36">
        <f>+'[3]Tasas Bogotá'!V330</f>
        <v>14.491148892034705</v>
      </c>
      <c r="K17" s="45">
        <f>+'[3]Tasas Bogotá'!W330</f>
        <v>5</v>
      </c>
      <c r="L17" s="18"/>
    </row>
    <row r="18" spans="1:15">
      <c r="A18" s="16"/>
      <c r="B18" s="11" t="str">
        <f>+'[3]Tasas Bogotá'!N331</f>
        <v>Neiva</v>
      </c>
      <c r="C18" s="27">
        <f>+'[3]Tasas Bogotá'!O331</f>
        <v>0</v>
      </c>
      <c r="D18" s="27">
        <f>+'[3]Tasas Bogotá'!P331</f>
        <v>0</v>
      </c>
      <c r="E18" s="27">
        <f>+'[3]Tasas Bogotá'!Q331</f>
        <v>11.425200542762502</v>
      </c>
      <c r="F18" s="27">
        <f>+'[3]Tasas Bogotá'!R331</f>
        <v>14.319855057819431</v>
      </c>
      <c r="G18" s="27">
        <f>+'[3]Tasas Bogotá'!S331</f>
        <v>13.659836207493594</v>
      </c>
      <c r="H18" s="27">
        <f>+'[3]Tasas Bogotá'!T331</f>
        <v>15.473103670863161</v>
      </c>
      <c r="I18" s="27">
        <f>+'[3]Tasas Bogotá'!U331</f>
        <v>16.120522744219176</v>
      </c>
      <c r="J18" s="36">
        <f>+'[3]Tasas Bogotá'!V331</f>
        <v>14.105339251026781</v>
      </c>
      <c r="K18" s="45">
        <f>+'[3]Tasas Bogotá'!W331</f>
        <v>6</v>
      </c>
      <c r="L18" s="18"/>
    </row>
    <row r="19" spans="1:15">
      <c r="A19" s="16"/>
      <c r="B19" s="11" t="str">
        <f>+'[3]Tasas Bogotá'!N332</f>
        <v>Manizales</v>
      </c>
      <c r="C19" s="27">
        <f>+'[3]Tasas Bogotá'!O332</f>
        <v>12.799485796203413</v>
      </c>
      <c r="D19" s="27">
        <f>+'[3]Tasas Bogotá'!P332</f>
        <v>16.873762850392694</v>
      </c>
      <c r="E19" s="27">
        <f>+'[3]Tasas Bogotá'!Q332</f>
        <v>12.777743754767087</v>
      </c>
      <c r="F19" s="27">
        <f>+'[3]Tasas Bogotá'!R332</f>
        <v>10.437027271856888</v>
      </c>
      <c r="G19" s="27">
        <f>+'[3]Tasas Bogotá'!S332</f>
        <v>9.5208647367268338</v>
      </c>
      <c r="H19" s="27">
        <f>+'[3]Tasas Bogotá'!T332</f>
        <v>11.186857091948275</v>
      </c>
      <c r="I19" s="27">
        <f>+'[3]Tasas Bogotá'!U332</f>
        <v>12.629475678501731</v>
      </c>
      <c r="J19" s="36">
        <f>+'[3]Tasas Bogotá'!V332</f>
        <v>13.616987778058792</v>
      </c>
      <c r="K19" s="45">
        <f>+'[3]Tasas Bogotá'!W332</f>
        <v>7</v>
      </c>
      <c r="L19" s="18"/>
    </row>
    <row r="20" spans="1:15">
      <c r="A20" s="16"/>
      <c r="B20" s="12" t="str">
        <f>+'[3]Tasas Bogotá'!N333</f>
        <v>Bogotá</v>
      </c>
      <c r="C20" s="50">
        <f>+'[3]Tasas Bogotá'!O333</f>
        <v>12.721384527745505</v>
      </c>
      <c r="D20" s="50">
        <f>+'[3]Tasas Bogotá'!P333</f>
        <v>12.005369259903635</v>
      </c>
      <c r="E20" s="50">
        <f>+'[3]Tasas Bogotá'!Q333</f>
        <v>7.7698820998840112</v>
      </c>
      <c r="F20" s="50">
        <f>+'[3]Tasas Bogotá'!R333</f>
        <v>9.7500325179613903</v>
      </c>
      <c r="G20" s="50">
        <f>+'[3]Tasas Bogotá'!S333</f>
        <v>13.316295261933886</v>
      </c>
      <c r="H20" s="50">
        <f>+'[3]Tasas Bogotá'!T333</f>
        <v>10.273564737770103</v>
      </c>
      <c r="I20" s="50">
        <f>+'[3]Tasas Bogotá'!U333</f>
        <v>15.276764137249558</v>
      </c>
      <c r="J20" s="50">
        <f>+'[3]Tasas Bogotá'!V333</f>
        <v>13.361693530873195</v>
      </c>
      <c r="K20" s="106">
        <f>+'[3]Tasas Bogotá'!W333</f>
        <v>8</v>
      </c>
      <c r="L20" s="18"/>
    </row>
    <row r="21" spans="1:15">
      <c r="A21" s="16"/>
      <c r="B21" s="11" t="str">
        <f>+'[3]Tasas Bogotá'!N334</f>
        <v>Bucaramanga</v>
      </c>
      <c r="C21" s="27">
        <f>+'[3]Tasas Bogotá'!O334</f>
        <v>15.902009847445314</v>
      </c>
      <c r="D21" s="27">
        <f>+'[3]Tasas Bogotá'!P334</f>
        <v>16.647716266181536</v>
      </c>
      <c r="E21" s="27">
        <f>+'[3]Tasas Bogotá'!Q334</f>
        <v>8.6831725963746393</v>
      </c>
      <c r="F21" s="27">
        <f>+'[3]Tasas Bogotá'!R334</f>
        <v>6.0825166343662413</v>
      </c>
      <c r="G21" s="27">
        <f>+'[3]Tasas Bogotá'!S334</f>
        <v>6.6597669254603638</v>
      </c>
      <c r="H21" s="27">
        <f>+'[3]Tasas Bogotá'!T334</f>
        <v>10.338647119090599</v>
      </c>
      <c r="I21" s="27">
        <f>+'[3]Tasas Bogotá'!U334</f>
        <v>13.68847507182616</v>
      </c>
      <c r="J21" s="36">
        <f>+'[3]Tasas Bogotá'!V334</f>
        <v>13.202345684414629</v>
      </c>
      <c r="K21" s="45">
        <f>+'[3]Tasas Bogotá'!W334</f>
        <v>9</v>
      </c>
      <c r="L21" s="18"/>
    </row>
    <row r="22" spans="1:15">
      <c r="A22" s="16"/>
      <c r="B22" s="11" t="str">
        <f>+'[3]Tasas Bogotá'!N335</f>
        <v>Sincelejo</v>
      </c>
      <c r="C22" s="27">
        <f>+'[3]Tasas Bogotá'!O335</f>
        <v>0</v>
      </c>
      <c r="D22" s="27">
        <f>+'[3]Tasas Bogotá'!P335</f>
        <v>0</v>
      </c>
      <c r="E22" s="27">
        <f>+'[3]Tasas Bogotá'!Q335</f>
        <v>11.986896690236923</v>
      </c>
      <c r="F22" s="27">
        <f>+'[3]Tasas Bogotá'!R335</f>
        <v>11.378110579238248</v>
      </c>
      <c r="G22" s="27">
        <f>+'[3]Tasas Bogotá'!S335</f>
        <v>10.068347451760294</v>
      </c>
      <c r="H22" s="27">
        <f>+'[3]Tasas Bogotá'!T335</f>
        <v>7.9742614494867912</v>
      </c>
      <c r="I22" s="27">
        <f>+'[3]Tasas Bogotá'!U335</f>
        <v>13.102199476620447</v>
      </c>
      <c r="J22" s="36">
        <f>+'[3]Tasas Bogotá'!V335</f>
        <v>12.727532779898887</v>
      </c>
      <c r="K22" s="45">
        <f>+'[3]Tasas Bogotá'!W335</f>
        <v>10</v>
      </c>
      <c r="L22" s="18"/>
    </row>
    <row r="23" spans="1:15">
      <c r="A23" s="16"/>
      <c r="B23" s="11" t="str">
        <f>+'[3]Tasas Bogotá'!N336</f>
        <v>Santa Marta</v>
      </c>
      <c r="C23" s="27">
        <f>+'[3]Tasas Bogotá'!O336</f>
        <v>0</v>
      </c>
      <c r="D23" s="27">
        <f>+'[3]Tasas Bogotá'!P336</f>
        <v>0</v>
      </c>
      <c r="E23" s="27">
        <f>+'[3]Tasas Bogotá'!Q336</f>
        <v>10.530694901785029</v>
      </c>
      <c r="F23" s="27">
        <f>+'[3]Tasas Bogotá'!R336</f>
        <v>12.803853697033155</v>
      </c>
      <c r="G23" s="27">
        <f>+'[3]Tasas Bogotá'!S336</f>
        <v>15.575865932269744</v>
      </c>
      <c r="H23" s="27">
        <f>+'[3]Tasas Bogotá'!T336</f>
        <v>14.887894658413986</v>
      </c>
      <c r="I23" s="27">
        <f>+'[3]Tasas Bogotá'!U336</f>
        <v>9.6574304060322618</v>
      </c>
      <c r="J23" s="36">
        <f>+'[3]Tasas Bogotá'!V336</f>
        <v>12.249646346962027</v>
      </c>
      <c r="K23" s="45">
        <f>+'[3]Tasas Bogotá'!W336</f>
        <v>11</v>
      </c>
      <c r="L23" s="18"/>
      <c r="N23" s="23"/>
      <c r="O23" s="34"/>
    </row>
    <row r="24" spans="1:15">
      <c r="A24" s="16"/>
      <c r="B24" s="11" t="str">
        <f>+'[3]Tasas Bogotá'!N337</f>
        <v>Villavicencio</v>
      </c>
      <c r="C24" s="27">
        <f>+'[3]Tasas Bogotá'!O337</f>
        <v>16.353282080922625</v>
      </c>
      <c r="D24" s="27">
        <f>+'[3]Tasas Bogotá'!P337</f>
        <v>11.410728302897077</v>
      </c>
      <c r="E24" s="27">
        <f>+'[3]Tasas Bogotá'!Q337</f>
        <v>11.683673087152288</v>
      </c>
      <c r="F24" s="27">
        <f>+'[3]Tasas Bogotá'!R337</f>
        <v>10.272754649878822</v>
      </c>
      <c r="G24" s="27">
        <f>+'[3]Tasas Bogotá'!S337</f>
        <v>12.647714877073252</v>
      </c>
      <c r="H24" s="27">
        <f>+'[3]Tasas Bogotá'!T337</f>
        <v>13.837834849916032</v>
      </c>
      <c r="I24" s="27">
        <f>+'[3]Tasas Bogotá'!U337</f>
        <v>12.727369036077278</v>
      </c>
      <c r="J24" s="36">
        <f>+'[3]Tasas Bogotá'!V337</f>
        <v>12.233380904831639</v>
      </c>
      <c r="K24" s="45">
        <f>+'[3]Tasas Bogotá'!W337</f>
        <v>12</v>
      </c>
      <c r="L24" s="18"/>
      <c r="N24" s="23"/>
      <c r="O24" s="34"/>
    </row>
    <row r="25" spans="1:15">
      <c r="A25" s="16"/>
      <c r="B25" s="11" t="str">
        <f>+'[3]Tasas Bogotá'!N338</f>
        <v>Medellín</v>
      </c>
      <c r="C25" s="27">
        <f>+'[3]Tasas Bogotá'!O338</f>
        <v>12.49354428571521</v>
      </c>
      <c r="D25" s="27">
        <f>+'[3]Tasas Bogotá'!P338</f>
        <v>12.137315483527711</v>
      </c>
      <c r="E25" s="27">
        <f>+'[3]Tasas Bogotá'!Q338</f>
        <v>10.156432095327206</v>
      </c>
      <c r="F25" s="27">
        <f>+'[3]Tasas Bogotá'!R338</f>
        <v>9.3178328982701721</v>
      </c>
      <c r="G25" s="27">
        <f>+'[3]Tasas Bogotá'!S338</f>
        <v>10.542035358279769</v>
      </c>
      <c r="H25" s="27">
        <f>+'[3]Tasas Bogotá'!T338</f>
        <v>12.492397959223</v>
      </c>
      <c r="I25" s="27">
        <f>+'[3]Tasas Bogotá'!U338</f>
        <v>13.57639010853911</v>
      </c>
      <c r="J25" s="36">
        <f>+'[3]Tasas Bogotá'!V338</f>
        <v>12.040058901583754</v>
      </c>
      <c r="K25" s="45">
        <f>+'[3]Tasas Bogotá'!W338</f>
        <v>13</v>
      </c>
      <c r="L25" s="18"/>
    </row>
    <row r="26" spans="1:15">
      <c r="A26" s="16"/>
      <c r="B26" s="11" t="str">
        <f>+'[3]Tasas Bogotá'!N339</f>
        <v>Pereira</v>
      </c>
      <c r="C26" s="27">
        <f>+'[3]Tasas Bogotá'!O339</f>
        <v>16.256040363843091</v>
      </c>
      <c r="D26" s="27">
        <f>+'[3]Tasas Bogotá'!P339</f>
        <v>14.525261146778268</v>
      </c>
      <c r="E26" s="27">
        <f>+'[3]Tasas Bogotá'!Q339</f>
        <v>9.7119502710317445</v>
      </c>
      <c r="F26" s="27">
        <f>+'[3]Tasas Bogotá'!R339</f>
        <v>7.5135741688059863</v>
      </c>
      <c r="G26" s="27">
        <f>+'[3]Tasas Bogotá'!S339</f>
        <v>10.27820110563275</v>
      </c>
      <c r="H26" s="27">
        <f>+'[3]Tasas Bogotá'!T339</f>
        <v>9.4471987783020275</v>
      </c>
      <c r="I26" s="27">
        <f>+'[3]Tasas Bogotá'!U339</f>
        <v>12.30732418447125</v>
      </c>
      <c r="J26" s="36">
        <f>+'[3]Tasas Bogotá'!V339</f>
        <v>11.809398078664303</v>
      </c>
      <c r="K26" s="45">
        <f>+'[3]Tasas Bogotá'!W339</f>
        <v>14</v>
      </c>
      <c r="L26" s="18"/>
    </row>
    <row r="27" spans="1:15">
      <c r="A27" s="16"/>
      <c r="B27" s="12" t="str">
        <f>+'[3]Tasas Bogotá'!N340</f>
        <v>Colombia</v>
      </c>
      <c r="C27" s="28">
        <f>+'[3]Tasas Bogotá'!O340</f>
        <v>13.941934359904748</v>
      </c>
      <c r="D27" s="28">
        <f>+'[3]Tasas Bogotá'!P340</f>
        <v>13.968218633921875</v>
      </c>
      <c r="E27" s="28">
        <f>+'[3]Tasas Bogotá'!Q340</f>
        <v>10.480785682773043</v>
      </c>
      <c r="F27" s="28">
        <f>+'[3]Tasas Bogotá'!R340</f>
        <v>9.4129627604407986</v>
      </c>
      <c r="G27" s="28">
        <f>+'[3]Tasas Bogotá'!S340</f>
        <v>9.4591935130374392</v>
      </c>
      <c r="H27" s="28">
        <f>+'[3]Tasas Bogotá'!T340</f>
        <v>11.101902486534746</v>
      </c>
      <c r="I27" s="28">
        <f>+'[3]Tasas Bogotá'!U340</f>
        <v>12.979580299271159</v>
      </c>
      <c r="J27" s="50">
        <f>+'[3]Tasas Bogotá'!V340</f>
        <v>11.652370487498654</v>
      </c>
      <c r="K27" s="45" t="str">
        <f>+'[3]Tasas Bogotá'!W340</f>
        <v/>
      </c>
      <c r="L27" s="18"/>
    </row>
    <row r="28" spans="1:15">
      <c r="A28" s="16"/>
      <c r="B28" s="11" t="str">
        <f>+'[3]Tasas Bogotá'!N341</f>
        <v>Cali</v>
      </c>
      <c r="C28" s="27">
        <f>+'[3]Tasas Bogotá'!O341</f>
        <v>18.007891073618932</v>
      </c>
      <c r="D28" s="27">
        <f>+'[3]Tasas Bogotá'!P341</f>
        <v>16.302286227635875</v>
      </c>
      <c r="E28" s="27">
        <f>+'[3]Tasas Bogotá'!Q341</f>
        <v>13.994119478649814</v>
      </c>
      <c r="F28" s="27">
        <f>+'[3]Tasas Bogotá'!R341</f>
        <v>13.261820354465151</v>
      </c>
      <c r="G28" s="27">
        <f>+'[3]Tasas Bogotá'!S341</f>
        <v>10.393167604188319</v>
      </c>
      <c r="H28" s="27">
        <f>+'[3]Tasas Bogotá'!T341</f>
        <v>17.018513465611619</v>
      </c>
      <c r="I28" s="27">
        <f>+'[3]Tasas Bogotá'!U341</f>
        <v>14.763401682071143</v>
      </c>
      <c r="J28" s="36">
        <f>+'[3]Tasas Bogotá'!V341</f>
        <v>11.415576720416189</v>
      </c>
      <c r="K28" s="45">
        <f>+'[3]Tasas Bogotá'!W341</f>
        <v>15</v>
      </c>
      <c r="L28" s="18"/>
    </row>
    <row r="29" spans="1:15">
      <c r="A29" s="16"/>
      <c r="B29" s="11" t="str">
        <f>+'[3]Tasas Bogotá'!N342</f>
        <v>Barranquilla</v>
      </c>
      <c r="C29" s="27">
        <f>+'[3]Tasas Bogotá'!O342</f>
        <v>18.570122218052944</v>
      </c>
      <c r="D29" s="27">
        <f>+'[3]Tasas Bogotá'!P342</f>
        <v>18.859825066269565</v>
      </c>
      <c r="E29" s="27">
        <f>+'[3]Tasas Bogotá'!Q342</f>
        <v>12.303713775360583</v>
      </c>
      <c r="F29" s="27">
        <f>+'[3]Tasas Bogotá'!R342</f>
        <v>7.6828311928270745</v>
      </c>
      <c r="G29" s="27">
        <f>+'[3]Tasas Bogotá'!S342</f>
        <v>5.5319495281636755</v>
      </c>
      <c r="H29" s="27">
        <f>+'[3]Tasas Bogotá'!T342</f>
        <v>7.438799030101892</v>
      </c>
      <c r="I29" s="27">
        <f>+'[3]Tasas Bogotá'!U342</f>
        <v>9.5575045137944983</v>
      </c>
      <c r="J29" s="36">
        <f>+'[3]Tasas Bogotá'!V342</f>
        <v>11.263570478851046</v>
      </c>
      <c r="K29" s="45">
        <f>+'[3]Tasas Bogotá'!W342</f>
        <v>16</v>
      </c>
      <c r="L29" s="18"/>
    </row>
    <row r="30" spans="1:15">
      <c r="A30" s="16"/>
      <c r="B30" s="11" t="str">
        <f>+'[3]Tasas Bogotá'!N343</f>
        <v>Cúcuta</v>
      </c>
      <c r="C30" s="27">
        <f>+'[3]Tasas Bogotá'!O343</f>
        <v>18.920642018878645</v>
      </c>
      <c r="D30" s="27">
        <f>+'[3]Tasas Bogotá'!P343</f>
        <v>14.529589656220971</v>
      </c>
      <c r="E30" s="27">
        <f>+'[3]Tasas Bogotá'!Q343</f>
        <v>9.3258375838204337</v>
      </c>
      <c r="F30" s="27">
        <f>+'[3]Tasas Bogotá'!R343</f>
        <v>11.509554630401295</v>
      </c>
      <c r="G30" s="27">
        <f>+'[3]Tasas Bogotá'!S343</f>
        <v>9.0451480507028545</v>
      </c>
      <c r="H30" s="27">
        <f>+'[3]Tasas Bogotá'!T343</f>
        <v>10.312288332297099</v>
      </c>
      <c r="I30" s="27">
        <f>+'[3]Tasas Bogotá'!U343</f>
        <v>13.436443635314577</v>
      </c>
      <c r="J30" s="36">
        <f>+'[3]Tasas Bogotá'!V343</f>
        <v>11.062858915031223</v>
      </c>
      <c r="K30" s="45">
        <f>+'[3]Tasas Bogotá'!W343</f>
        <v>17</v>
      </c>
      <c r="L30" s="18"/>
    </row>
    <row r="31" spans="1:15">
      <c r="A31" s="16"/>
      <c r="B31" s="11" t="str">
        <f>+'[3]Tasas Bogotá'!N344</f>
        <v>Tunja</v>
      </c>
      <c r="C31" s="27">
        <f>+'[3]Tasas Bogotá'!O344</f>
        <v>0</v>
      </c>
      <c r="D31" s="27">
        <f>+'[3]Tasas Bogotá'!P344</f>
        <v>0</v>
      </c>
      <c r="E31" s="27">
        <f>+'[3]Tasas Bogotá'!Q344</f>
        <v>10.48821991476864</v>
      </c>
      <c r="F31" s="27">
        <f>+'[3]Tasas Bogotá'!R344</f>
        <v>10.237227505697501</v>
      </c>
      <c r="G31" s="27">
        <f>+'[3]Tasas Bogotá'!S344</f>
        <v>9.531415436684977</v>
      </c>
      <c r="H31" s="27">
        <f>+'[3]Tasas Bogotá'!T344</f>
        <v>4.0170833814784856</v>
      </c>
      <c r="I31" s="27">
        <f>+'[3]Tasas Bogotá'!U344</f>
        <v>13.604554324992851</v>
      </c>
      <c r="J31" s="36">
        <f>+'[3]Tasas Bogotá'!V344</f>
        <v>9.199294098333743</v>
      </c>
      <c r="K31" s="45">
        <f>+'[3]Tasas Bogotá'!W344</f>
        <v>18</v>
      </c>
      <c r="L31" s="18"/>
    </row>
    <row r="32" spans="1:15">
      <c r="A32" s="16"/>
      <c r="B32" s="11" t="str">
        <f>+'[3]Tasas Bogotá'!N345</f>
        <v>Valledupar</v>
      </c>
      <c r="C32" s="27">
        <f>+'[3]Tasas Bogotá'!O345</f>
        <v>0</v>
      </c>
      <c r="D32" s="27">
        <f>+'[3]Tasas Bogotá'!P345</f>
        <v>0</v>
      </c>
      <c r="E32" s="27">
        <f>+'[3]Tasas Bogotá'!Q345</f>
        <v>13.505724285586082</v>
      </c>
      <c r="F32" s="27">
        <f>+'[3]Tasas Bogotá'!R345</f>
        <v>9.5259579050220839</v>
      </c>
      <c r="G32" s="27">
        <f>+'[3]Tasas Bogotá'!S345</f>
        <v>9.9310403329225014</v>
      </c>
      <c r="H32" s="27">
        <f>+'[3]Tasas Bogotá'!T345</f>
        <v>10.023902814755278</v>
      </c>
      <c r="I32" s="27">
        <f>+'[3]Tasas Bogotá'!U345</f>
        <v>14.683168698638339</v>
      </c>
      <c r="J32" s="36">
        <f>+'[3]Tasas Bogotá'!V345</f>
        <v>8.9503172221896286</v>
      </c>
      <c r="K32" s="45">
        <f>+'[3]Tasas Bogotá'!W345</f>
        <v>19</v>
      </c>
      <c r="L32" s="18"/>
    </row>
    <row r="33" spans="1:14">
      <c r="A33" s="16"/>
      <c r="B33" s="11" t="str">
        <f>+'[3]Tasas Bogotá'!N346</f>
        <v>Florencia</v>
      </c>
      <c r="C33" s="27">
        <f>+'[3]Tasas Bogotá'!O346</f>
        <v>0</v>
      </c>
      <c r="D33" s="27">
        <f>+'[3]Tasas Bogotá'!P346</f>
        <v>0</v>
      </c>
      <c r="E33" s="27">
        <f>+'[3]Tasas Bogotá'!Q346</f>
        <v>10.04378205699304</v>
      </c>
      <c r="F33" s="27">
        <f>+'[3]Tasas Bogotá'!R346</f>
        <v>9.2863445390427337</v>
      </c>
      <c r="G33" s="27">
        <f>+'[3]Tasas Bogotá'!S346</f>
        <v>4.4839015734933518</v>
      </c>
      <c r="H33" s="27">
        <f>+'[3]Tasas Bogotá'!T346</f>
        <v>4.7068453283211058</v>
      </c>
      <c r="I33" s="27">
        <f>+'[3]Tasas Bogotá'!U346</f>
        <v>6.7173334961777824</v>
      </c>
      <c r="J33" s="36">
        <f>+'[3]Tasas Bogotá'!V346</f>
        <v>8.8438365803245542</v>
      </c>
      <c r="K33" s="45">
        <f>+'[3]Tasas Bogotá'!W346</f>
        <v>20</v>
      </c>
      <c r="L33" s="18"/>
    </row>
    <row r="34" spans="1:14">
      <c r="A34" s="16"/>
      <c r="B34" s="11" t="str">
        <f>+'[3]Tasas Bogotá'!N347</f>
        <v>Riohacha</v>
      </c>
      <c r="C34" s="27">
        <f>+'[3]Tasas Bogotá'!O347</f>
        <v>0</v>
      </c>
      <c r="D34" s="27">
        <f>+'[3]Tasas Bogotá'!P347</f>
        <v>0</v>
      </c>
      <c r="E34" s="27">
        <f>+'[3]Tasas Bogotá'!Q347</f>
        <v>16.1227422581645</v>
      </c>
      <c r="F34" s="27">
        <f>+'[3]Tasas Bogotá'!R347</f>
        <v>13.260604455333544</v>
      </c>
      <c r="G34" s="27">
        <f>+'[3]Tasas Bogotá'!S347</f>
        <v>15.266487435240716</v>
      </c>
      <c r="H34" s="27">
        <f>+'[3]Tasas Bogotá'!T347</f>
        <v>16.667041190085612</v>
      </c>
      <c r="I34" s="27">
        <f>+'[3]Tasas Bogotá'!U347</f>
        <v>16.653812298277231</v>
      </c>
      <c r="J34" s="36">
        <f>+'[3]Tasas Bogotá'!V347</f>
        <v>7.5584071814938456</v>
      </c>
      <c r="K34" s="45">
        <f>+'[3]Tasas Bogotá'!W347</f>
        <v>21</v>
      </c>
      <c r="L34" s="18"/>
    </row>
    <row r="35" spans="1:14">
      <c r="A35" s="16"/>
      <c r="B35" s="11" t="str">
        <f>+'[3]Tasas Bogotá'!N348</f>
        <v>Cartagena</v>
      </c>
      <c r="C35" s="27">
        <f>+'[3]Tasas Bogotá'!O348</f>
        <v>6.8112958457468578</v>
      </c>
      <c r="D35" s="27">
        <f>+'[3]Tasas Bogotá'!P348</f>
        <v>8.884075153806128</v>
      </c>
      <c r="E35" s="27">
        <f>+'[3]Tasas Bogotá'!Q348</f>
        <v>10.968628510768328</v>
      </c>
      <c r="F35" s="27">
        <f>+'[3]Tasas Bogotá'!R348</f>
        <v>9.5535866505690414</v>
      </c>
      <c r="G35" s="27">
        <f>+'[3]Tasas Bogotá'!S348</f>
        <v>9.1163732735773859</v>
      </c>
      <c r="H35" s="27">
        <f>+'[3]Tasas Bogotá'!T348</f>
        <v>16.942471881115726</v>
      </c>
      <c r="I35" s="27">
        <f>+'[3]Tasas Bogotá'!U348</f>
        <v>12.735515973839991</v>
      </c>
      <c r="J35" s="36">
        <f>+'[3]Tasas Bogotá'!V348</f>
        <v>7.4625517213940906</v>
      </c>
      <c r="K35" s="45">
        <f>+'[3]Tasas Bogotá'!W348</f>
        <v>22</v>
      </c>
      <c r="L35" s="18"/>
    </row>
    <row r="36" spans="1:14" ht="14.25" customHeight="1">
      <c r="A36" s="16"/>
      <c r="B36" s="11" t="str">
        <f>+'[3]Tasas Bogotá'!N349</f>
        <v>Quibdó</v>
      </c>
      <c r="C36" s="27">
        <f>+'[3]Tasas Bogotá'!O349</f>
        <v>0</v>
      </c>
      <c r="D36" s="27">
        <f>+'[3]Tasas Bogotá'!P349</f>
        <v>0</v>
      </c>
      <c r="E36" s="27">
        <f>+'[3]Tasas Bogotá'!Q349</f>
        <v>7.2005871832079125</v>
      </c>
      <c r="F36" s="27">
        <f>+'[3]Tasas Bogotá'!R349</f>
        <v>4.6346216625283176</v>
      </c>
      <c r="G36" s="27">
        <f>+'[3]Tasas Bogotá'!S349</f>
        <v>3.3584528432465692</v>
      </c>
      <c r="H36" s="27">
        <f>+'[3]Tasas Bogotá'!T349</f>
        <v>5.4201598752193414</v>
      </c>
      <c r="I36" s="27">
        <f>+'[3]Tasas Bogotá'!U349</f>
        <v>5.0185660772414247</v>
      </c>
      <c r="J36" s="36">
        <f>+'[3]Tasas Bogotá'!V349</f>
        <v>5.9020385658053947</v>
      </c>
      <c r="K36" s="45">
        <f>+'[3]Tasas Bogotá'!W349</f>
        <v>23</v>
      </c>
      <c r="L36" s="18"/>
    </row>
    <row r="37" spans="1:14">
      <c r="A37" s="16"/>
      <c r="B37" s="11" t="str">
        <f>+'[3]Tasas Bogotá'!N350</f>
        <v>San Andrés</v>
      </c>
      <c r="C37" s="27">
        <f>+'[3]Tasas Bogotá'!O350</f>
        <v>0</v>
      </c>
      <c r="D37" s="27">
        <f>+'[3]Tasas Bogotá'!P350</f>
        <v>0</v>
      </c>
      <c r="E37" s="27">
        <f>+'[3]Tasas Bogotá'!Q350</f>
        <v>8.0966345482474509</v>
      </c>
      <c r="F37" s="27">
        <f>+'[3]Tasas Bogotá'!R350</f>
        <v>6.2172469613411243</v>
      </c>
      <c r="G37" s="27">
        <f>+'[3]Tasas Bogotá'!S350</f>
        <v>2.7342940436879126</v>
      </c>
      <c r="H37" s="27">
        <f>+'[3]Tasas Bogotá'!T350</f>
        <v>4.9295318950678801</v>
      </c>
      <c r="I37" s="27">
        <f>+'[3]Tasas Bogotá'!U350</f>
        <v>3.6106729758149316</v>
      </c>
      <c r="J37" s="36">
        <f>+'[3]Tasas Bogotá'!V350</f>
        <v>2.3656619437540218</v>
      </c>
      <c r="K37" s="45">
        <f>+'[3]Tasas Bogotá'!W350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 codeName="Hoja14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G28" sqref="G28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149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Bogotá'!N358</f>
        <v>Ibagué</v>
      </c>
      <c r="C13" s="27">
        <f>+'[3]Tasas Bogotá'!O358</f>
        <v>11.401456954179318</v>
      </c>
      <c r="D13" s="27">
        <f>+'[3]Tasas Bogotá'!P358</f>
        <v>10.997204225920052</v>
      </c>
      <c r="E13" s="27">
        <f>+'[3]Tasas Bogotá'!Q358</f>
        <v>6.1258631687900467</v>
      </c>
      <c r="F13" s="27">
        <f>+'[3]Tasas Bogotá'!R358</f>
        <v>6.0981674138978441</v>
      </c>
      <c r="G13" s="27">
        <f>+'[3]Tasas Bogotá'!S358</f>
        <v>5.65244762288477</v>
      </c>
      <c r="H13" s="27">
        <f>+'[3]Tasas Bogotá'!T358</f>
        <v>7.4016974752930826</v>
      </c>
      <c r="I13" s="27">
        <f>+'[3]Tasas Bogotá'!U358</f>
        <v>5.7328716423902533</v>
      </c>
      <c r="J13" s="36">
        <f>+'[3]Tasas Bogotá'!V358</f>
        <v>6.5211536735191133</v>
      </c>
      <c r="K13" s="45">
        <f>+'[3]Tasas Bogotá'!W358</f>
        <v>1</v>
      </c>
      <c r="L13" s="18"/>
    </row>
    <row r="14" spans="1:15">
      <c r="A14" s="16"/>
      <c r="B14" s="11" t="str">
        <f>+'[3]Tasas Bogotá'!N359</f>
        <v>Pasto</v>
      </c>
      <c r="C14" s="27">
        <f>+'[3]Tasas Bogotá'!O359</f>
        <v>6.5343714635686636</v>
      </c>
      <c r="D14" s="27">
        <f>+'[3]Tasas Bogotá'!P359</f>
        <v>3.6225164850531932</v>
      </c>
      <c r="E14" s="27">
        <f>+'[3]Tasas Bogotá'!Q359</f>
        <v>5.8143046683149038</v>
      </c>
      <c r="F14" s="27">
        <f>+'[3]Tasas Bogotá'!R359</f>
        <v>4.240924648872852</v>
      </c>
      <c r="G14" s="27">
        <f>+'[3]Tasas Bogotá'!S359</f>
        <v>5.4466678741429808</v>
      </c>
      <c r="H14" s="27">
        <f>+'[3]Tasas Bogotá'!T359</f>
        <v>6.0706822999520131</v>
      </c>
      <c r="I14" s="27">
        <f>+'[3]Tasas Bogotá'!U359</f>
        <v>7.3973327151684618</v>
      </c>
      <c r="J14" s="36">
        <f>+'[3]Tasas Bogotá'!V359</f>
        <v>6.0159266624457137</v>
      </c>
      <c r="K14" s="45">
        <f>+'[3]Tasas Bogotá'!W359</f>
        <v>2</v>
      </c>
      <c r="L14" s="18"/>
    </row>
    <row r="15" spans="1:15">
      <c r="A15" s="16"/>
      <c r="B15" s="12" t="str">
        <f>+'[3]Tasas Bogotá'!N360</f>
        <v>Bogotá</v>
      </c>
      <c r="C15" s="50">
        <f>+'[3]Tasas Bogotá'!O360</f>
        <v>6.5369815663887287</v>
      </c>
      <c r="D15" s="50">
        <f>+'[3]Tasas Bogotá'!P360</f>
        <v>6.2713064016058455</v>
      </c>
      <c r="E15" s="50">
        <f>+'[3]Tasas Bogotá'!Q360</f>
        <v>3.541072760049103</v>
      </c>
      <c r="F15" s="50">
        <f>+'[3]Tasas Bogotá'!R360</f>
        <v>2.9269151119784227</v>
      </c>
      <c r="G15" s="50">
        <f>+'[3]Tasas Bogotá'!S360</f>
        <v>3.698283966112359</v>
      </c>
      <c r="H15" s="50">
        <f>+'[3]Tasas Bogotá'!T360</f>
        <v>3.4286981401386871</v>
      </c>
      <c r="I15" s="50">
        <f>+'[3]Tasas Bogotá'!U360</f>
        <v>6.7053516867210075</v>
      </c>
      <c r="J15" s="50">
        <f>+'[3]Tasas Bogotá'!V360</f>
        <v>5.3468475911556261</v>
      </c>
      <c r="K15" s="106">
        <f>+'[3]Tasas Bogotá'!W360</f>
        <v>3</v>
      </c>
      <c r="L15" s="18"/>
    </row>
    <row r="16" spans="1:15">
      <c r="A16" s="16"/>
      <c r="B16" s="11" t="str">
        <f>+'[3]Tasas Bogotá'!N361</f>
        <v>Armenia</v>
      </c>
      <c r="C16" s="27">
        <f>+'[3]Tasas Bogotá'!O361</f>
        <v>0</v>
      </c>
      <c r="D16" s="27">
        <f>+'[3]Tasas Bogotá'!P361</f>
        <v>0</v>
      </c>
      <c r="E16" s="27">
        <f>+'[3]Tasas Bogotá'!Q361</f>
        <v>4.3919032442338661</v>
      </c>
      <c r="F16" s="27">
        <f>+'[3]Tasas Bogotá'!R361</f>
        <v>3.8527487995826051</v>
      </c>
      <c r="G16" s="27">
        <f>+'[3]Tasas Bogotá'!S361</f>
        <v>4.0160418164131464</v>
      </c>
      <c r="H16" s="27">
        <f>+'[3]Tasas Bogotá'!T361</f>
        <v>6.0494681855371644</v>
      </c>
      <c r="I16" s="27">
        <f>+'[3]Tasas Bogotá'!U361</f>
        <v>5.3070795461909386</v>
      </c>
      <c r="J16" s="36">
        <f>+'[3]Tasas Bogotá'!V361</f>
        <v>5.2999191743637901</v>
      </c>
      <c r="K16" s="45">
        <f>+'[3]Tasas Bogotá'!W361</f>
        <v>4</v>
      </c>
      <c r="L16" s="18"/>
    </row>
    <row r="17" spans="1:15">
      <c r="A17" s="16"/>
      <c r="B17" s="11" t="str">
        <f>+'[3]Tasas Bogotá'!N362</f>
        <v>Neiva</v>
      </c>
      <c r="C17" s="27">
        <f>+'[3]Tasas Bogotá'!O362</f>
        <v>0</v>
      </c>
      <c r="D17" s="27">
        <f>+'[3]Tasas Bogotá'!P362</f>
        <v>0</v>
      </c>
      <c r="E17" s="27">
        <f>+'[3]Tasas Bogotá'!Q362</f>
        <v>4.9122999561000924</v>
      </c>
      <c r="F17" s="27">
        <f>+'[3]Tasas Bogotá'!R362</f>
        <v>6.2086857212682922</v>
      </c>
      <c r="G17" s="27">
        <f>+'[3]Tasas Bogotá'!S362</f>
        <v>4.6992953113096476</v>
      </c>
      <c r="H17" s="27">
        <f>+'[3]Tasas Bogotá'!T362</f>
        <v>4.6295226111475776</v>
      </c>
      <c r="I17" s="27">
        <f>+'[3]Tasas Bogotá'!U362</f>
        <v>6.7590401457033584</v>
      </c>
      <c r="J17" s="36">
        <f>+'[3]Tasas Bogotá'!V362</f>
        <v>5.1585298381788149</v>
      </c>
      <c r="K17" s="45">
        <f>+'[3]Tasas Bogotá'!W362</f>
        <v>5</v>
      </c>
      <c r="L17" s="18"/>
    </row>
    <row r="18" spans="1:15">
      <c r="A18" s="16"/>
      <c r="B18" s="11" t="str">
        <f>+'[3]Tasas Bogotá'!N363</f>
        <v>Manizales</v>
      </c>
      <c r="C18" s="27">
        <f>+'[3]Tasas Bogotá'!O363</f>
        <v>6.1693622645188553</v>
      </c>
      <c r="D18" s="27">
        <f>+'[3]Tasas Bogotá'!P363</f>
        <v>7.9677451722659551</v>
      </c>
      <c r="E18" s="27">
        <f>+'[3]Tasas Bogotá'!Q363</f>
        <v>4.5647126942327292</v>
      </c>
      <c r="F18" s="27">
        <f>+'[3]Tasas Bogotá'!R363</f>
        <v>4.0399614084444808</v>
      </c>
      <c r="G18" s="27">
        <f>+'[3]Tasas Bogotá'!S363</f>
        <v>3.7730084496984349</v>
      </c>
      <c r="H18" s="27">
        <f>+'[3]Tasas Bogotá'!T363</f>
        <v>4.2989603821298124</v>
      </c>
      <c r="I18" s="27">
        <f>+'[3]Tasas Bogotá'!U363</f>
        <v>5.1143216535616496</v>
      </c>
      <c r="J18" s="36">
        <f>+'[3]Tasas Bogotá'!V363</f>
        <v>5.0341601330561874</v>
      </c>
      <c r="K18" s="45">
        <f>+'[3]Tasas Bogotá'!W363</f>
        <v>6</v>
      </c>
      <c r="L18" s="18"/>
    </row>
    <row r="19" spans="1:15">
      <c r="A19" s="16"/>
      <c r="B19" s="11" t="str">
        <f>+'[3]Tasas Bogotá'!N364</f>
        <v>Bucaramanga</v>
      </c>
      <c r="C19" s="27">
        <f>+'[3]Tasas Bogotá'!O364</f>
        <v>6.6820028519923582</v>
      </c>
      <c r="D19" s="27">
        <f>+'[3]Tasas Bogotá'!P364</f>
        <v>5.6752724160562051</v>
      </c>
      <c r="E19" s="27">
        <f>+'[3]Tasas Bogotá'!Q364</f>
        <v>2.7713242864389631</v>
      </c>
      <c r="F19" s="27">
        <f>+'[3]Tasas Bogotá'!R364</f>
        <v>1.7575814119173732</v>
      </c>
      <c r="G19" s="27">
        <f>+'[3]Tasas Bogotá'!S364</f>
        <v>1.8590209843986807</v>
      </c>
      <c r="H19" s="27">
        <f>+'[3]Tasas Bogotá'!T364</f>
        <v>2.9051202615016831</v>
      </c>
      <c r="I19" s="27">
        <f>+'[3]Tasas Bogotá'!U364</f>
        <v>4.2863961483654078</v>
      </c>
      <c r="J19" s="36">
        <f>+'[3]Tasas Bogotá'!V364</f>
        <v>4.7487095496451861</v>
      </c>
      <c r="K19" s="45">
        <f>+'[3]Tasas Bogotá'!W364</f>
        <v>7</v>
      </c>
      <c r="L19" s="18"/>
    </row>
    <row r="20" spans="1:15">
      <c r="A20" s="16"/>
      <c r="B20" s="11" t="str">
        <f>+'[3]Tasas Bogotá'!N365</f>
        <v>Medellín</v>
      </c>
      <c r="C20" s="27">
        <f>+'[3]Tasas Bogotá'!O365</f>
        <v>6.0943235607231427</v>
      </c>
      <c r="D20" s="27">
        <f>+'[3]Tasas Bogotá'!P365</f>
        <v>4.6644876348773137</v>
      </c>
      <c r="E20" s="27">
        <f>+'[3]Tasas Bogotá'!Q365</f>
        <v>4.0308051169406101</v>
      </c>
      <c r="F20" s="27">
        <f>+'[3]Tasas Bogotá'!R365</f>
        <v>3.1692016087829322</v>
      </c>
      <c r="G20" s="27">
        <f>+'[3]Tasas Bogotá'!S365</f>
        <v>4.083814299409358</v>
      </c>
      <c r="H20" s="27">
        <f>+'[3]Tasas Bogotá'!T365</f>
        <v>5.2789380498231395</v>
      </c>
      <c r="I20" s="27">
        <f>+'[3]Tasas Bogotá'!U365</f>
        <v>6.3821978877609569</v>
      </c>
      <c r="J20" s="36">
        <f>+'[3]Tasas Bogotá'!V365</f>
        <v>4.5705699583720882</v>
      </c>
      <c r="K20" s="45">
        <f>+'[3]Tasas Bogotá'!W365</f>
        <v>8</v>
      </c>
      <c r="L20" s="18"/>
    </row>
    <row r="21" spans="1:15">
      <c r="A21" s="16"/>
      <c r="B21" s="11" t="str">
        <f>+'[3]Tasas Bogotá'!N366</f>
        <v>Popayán</v>
      </c>
      <c r="C21" s="27">
        <f>+'[3]Tasas Bogotá'!O366</f>
        <v>0</v>
      </c>
      <c r="D21" s="27">
        <f>+'[3]Tasas Bogotá'!P366</f>
        <v>0</v>
      </c>
      <c r="E21" s="27">
        <f>+'[3]Tasas Bogotá'!Q366</f>
        <v>5.4932436983414741</v>
      </c>
      <c r="F21" s="27">
        <f>+'[3]Tasas Bogotá'!R366</f>
        <v>6.0492927369814522</v>
      </c>
      <c r="G21" s="27">
        <f>+'[3]Tasas Bogotá'!S366</f>
        <v>3.4787821099812035</v>
      </c>
      <c r="H21" s="27">
        <f>+'[3]Tasas Bogotá'!T366</f>
        <v>6.2172836362864814</v>
      </c>
      <c r="I21" s="27">
        <f>+'[3]Tasas Bogotá'!U366</f>
        <v>4.5576407506702417</v>
      </c>
      <c r="J21" s="36">
        <f>+'[3]Tasas Bogotá'!V366</f>
        <v>4.4477575209539379</v>
      </c>
      <c r="K21" s="45">
        <f>+'[3]Tasas Bogotá'!W366</f>
        <v>9</v>
      </c>
      <c r="L21" s="18"/>
    </row>
    <row r="22" spans="1:15">
      <c r="A22" s="16"/>
      <c r="B22" s="12" t="str">
        <f>+'[3]Tasas Bogotá'!N367</f>
        <v>Colombia</v>
      </c>
      <c r="C22" s="28">
        <f>+'[3]Tasas Bogotá'!O367</f>
        <v>6.001697763489048</v>
      </c>
      <c r="D22" s="28">
        <f>+'[3]Tasas Bogotá'!P367</f>
        <v>5.41302068600646</v>
      </c>
      <c r="E22" s="28">
        <f>+'[3]Tasas Bogotá'!Q367</f>
        <v>4.3970228977308095</v>
      </c>
      <c r="F22" s="28">
        <f>+'[3]Tasas Bogotá'!R367</f>
        <v>3.2211552241489034</v>
      </c>
      <c r="G22" s="28">
        <f>+'[3]Tasas Bogotá'!S367</f>
        <v>3.0837415491837699</v>
      </c>
      <c r="H22" s="28">
        <f>+'[3]Tasas Bogotá'!T367</f>
        <v>4.0055924499688595</v>
      </c>
      <c r="I22" s="28">
        <f>+'[3]Tasas Bogotá'!U367</f>
        <v>4.8307851237052599</v>
      </c>
      <c r="J22" s="50">
        <f>+'[3]Tasas Bogotá'!V367</f>
        <v>4.1978287596367378</v>
      </c>
      <c r="K22" s="45" t="str">
        <f>+'[3]Tasas Bogotá'!W367</f>
        <v/>
      </c>
      <c r="L22" s="18"/>
    </row>
    <row r="23" spans="1:15">
      <c r="A23" s="16"/>
      <c r="B23" s="11" t="str">
        <f>+'[3]Tasas Bogotá'!N368</f>
        <v>Cúcuta</v>
      </c>
      <c r="C23" s="27">
        <f>+'[3]Tasas Bogotá'!O368</f>
        <v>6.6743011155561476</v>
      </c>
      <c r="D23" s="27">
        <f>+'[3]Tasas Bogotá'!P368</f>
        <v>4.2834916919026771</v>
      </c>
      <c r="E23" s="27">
        <f>+'[3]Tasas Bogotá'!Q368</f>
        <v>3.5798202178400489</v>
      </c>
      <c r="F23" s="27">
        <f>+'[3]Tasas Bogotá'!R368</f>
        <v>4.8789480736318049</v>
      </c>
      <c r="G23" s="27">
        <f>+'[3]Tasas Bogotá'!S368</f>
        <v>2.5227312993198381</v>
      </c>
      <c r="H23" s="27">
        <f>+'[3]Tasas Bogotá'!T368</f>
        <v>3.2699330168722618</v>
      </c>
      <c r="I23" s="27">
        <f>+'[3]Tasas Bogotá'!U368</f>
        <v>7.0670545472789978</v>
      </c>
      <c r="J23" s="36">
        <f>+'[3]Tasas Bogotá'!V368</f>
        <v>3.811904131355933</v>
      </c>
      <c r="K23" s="45">
        <f>+'[3]Tasas Bogotá'!W368</f>
        <v>10</v>
      </c>
      <c r="L23" s="18"/>
      <c r="N23" s="23"/>
      <c r="O23" s="34"/>
    </row>
    <row r="24" spans="1:15">
      <c r="A24" s="16"/>
      <c r="B24" s="11" t="str">
        <f>+'[3]Tasas Bogotá'!N369</f>
        <v>Cali</v>
      </c>
      <c r="C24" s="27">
        <f>+'[3]Tasas Bogotá'!O369</f>
        <v>6.9211144880275892</v>
      </c>
      <c r="D24" s="27">
        <f>+'[3]Tasas Bogotá'!P369</f>
        <v>8.1818690629099535</v>
      </c>
      <c r="E24" s="27">
        <f>+'[3]Tasas Bogotá'!Q369</f>
        <v>6.3134506122632601</v>
      </c>
      <c r="F24" s="27">
        <f>+'[3]Tasas Bogotá'!R369</f>
        <v>5.2150834078020125</v>
      </c>
      <c r="G24" s="27">
        <f>+'[3]Tasas Bogotá'!S369</f>
        <v>4.4391918080864112</v>
      </c>
      <c r="H24" s="27">
        <f>+'[3]Tasas Bogotá'!T369</f>
        <v>6.5836413309765724</v>
      </c>
      <c r="I24" s="27">
        <f>+'[3]Tasas Bogotá'!U369</f>
        <v>5.3687944165939445</v>
      </c>
      <c r="J24" s="36">
        <f>+'[3]Tasas Bogotá'!V369</f>
        <v>3.2540407227808652</v>
      </c>
      <c r="K24" s="45">
        <f>+'[3]Tasas Bogotá'!W369</f>
        <v>11</v>
      </c>
      <c r="L24" s="18"/>
      <c r="N24" s="23"/>
      <c r="O24" s="34"/>
    </row>
    <row r="25" spans="1:15">
      <c r="A25" s="16"/>
      <c r="B25" s="11" t="str">
        <f>+'[3]Tasas Bogotá'!N370</f>
        <v>Barranquilla</v>
      </c>
      <c r="C25" s="27">
        <f>+'[3]Tasas Bogotá'!O370</f>
        <v>7.1366128024642803</v>
      </c>
      <c r="D25" s="27">
        <f>+'[3]Tasas Bogotá'!P370</f>
        <v>2.6144499999502298</v>
      </c>
      <c r="E25" s="27">
        <f>+'[3]Tasas Bogotá'!Q370</f>
        <v>3.463823653083494</v>
      </c>
      <c r="F25" s="27">
        <f>+'[3]Tasas Bogotá'!R370</f>
        <v>1.4956937776774557</v>
      </c>
      <c r="G25" s="27">
        <f>+'[3]Tasas Bogotá'!S370</f>
        <v>1.2624005283450612</v>
      </c>
      <c r="H25" s="27">
        <f>+'[3]Tasas Bogotá'!T370</f>
        <v>1.6526868529113579</v>
      </c>
      <c r="I25" s="27">
        <f>+'[3]Tasas Bogotá'!U370</f>
        <v>2.7964086140309168</v>
      </c>
      <c r="J25" s="36">
        <f>+'[3]Tasas Bogotá'!V370</f>
        <v>2.7838730920785211</v>
      </c>
      <c r="K25" s="45">
        <f>+'[3]Tasas Bogotá'!W370</f>
        <v>12</v>
      </c>
      <c r="L25" s="18"/>
    </row>
    <row r="26" spans="1:15">
      <c r="A26" s="16"/>
      <c r="B26" s="11" t="str">
        <f>+'[3]Tasas Bogotá'!N371</f>
        <v>Pereira</v>
      </c>
      <c r="C26" s="27">
        <f>+'[3]Tasas Bogotá'!O371</f>
        <v>6.732400037900323</v>
      </c>
      <c r="D26" s="27">
        <f>+'[3]Tasas Bogotá'!P371</f>
        <v>6.6160284758423948</v>
      </c>
      <c r="E26" s="27">
        <f>+'[3]Tasas Bogotá'!Q371</f>
        <v>4.0404786708731395</v>
      </c>
      <c r="F26" s="27">
        <f>+'[3]Tasas Bogotá'!R371</f>
        <v>2.1515104679114314</v>
      </c>
      <c r="G26" s="27">
        <f>+'[3]Tasas Bogotá'!S371</f>
        <v>3.052144031077245</v>
      </c>
      <c r="H26" s="27">
        <f>+'[3]Tasas Bogotá'!T371</f>
        <v>2.9096602259456819</v>
      </c>
      <c r="I26" s="27">
        <f>+'[3]Tasas Bogotá'!U371</f>
        <v>4.6172625303184747</v>
      </c>
      <c r="J26" s="36">
        <f>+'[3]Tasas Bogotá'!V371</f>
        <v>2.6035967042871779</v>
      </c>
      <c r="K26" s="45">
        <f>+'[3]Tasas Bogotá'!W371</f>
        <v>13</v>
      </c>
      <c r="L26" s="18"/>
    </row>
    <row r="27" spans="1:15">
      <c r="A27" s="16"/>
      <c r="B27" s="11" t="str">
        <f>+'[3]Tasas Bogotá'!N372</f>
        <v>Villavicencio</v>
      </c>
      <c r="C27" s="27">
        <f>+'[3]Tasas Bogotá'!O372</f>
        <v>5.6534875673920233</v>
      </c>
      <c r="D27" s="27">
        <f>+'[3]Tasas Bogotá'!P372</f>
        <v>4.4659069592092839</v>
      </c>
      <c r="E27" s="27">
        <f>+'[3]Tasas Bogotá'!Q372</f>
        <v>3.830190516860331</v>
      </c>
      <c r="F27" s="27">
        <f>+'[3]Tasas Bogotá'!R372</f>
        <v>3.6668435317568435</v>
      </c>
      <c r="G27" s="27">
        <f>+'[3]Tasas Bogotá'!S372</f>
        <v>2.3634380331720415</v>
      </c>
      <c r="H27" s="27">
        <f>+'[3]Tasas Bogotá'!T372</f>
        <v>4.0286852796912322</v>
      </c>
      <c r="I27" s="27">
        <f>+'[3]Tasas Bogotá'!U372</f>
        <v>3.1261837957226057</v>
      </c>
      <c r="J27" s="36">
        <f>+'[3]Tasas Bogotá'!V372</f>
        <v>2.3057941463763094</v>
      </c>
      <c r="K27" s="45">
        <f>+'[3]Tasas Bogotá'!W372</f>
        <v>14</v>
      </c>
      <c r="L27" s="18"/>
    </row>
    <row r="28" spans="1:15">
      <c r="A28" s="16"/>
      <c r="B28" s="11" t="str">
        <f>+'[3]Tasas Bogotá'!N373</f>
        <v>Montería</v>
      </c>
      <c r="C28" s="27">
        <f>+'[3]Tasas Bogotá'!O373</f>
        <v>8.4037897481260746</v>
      </c>
      <c r="D28" s="27">
        <f>+'[3]Tasas Bogotá'!P373</f>
        <v>6.8837145250691414</v>
      </c>
      <c r="E28" s="27">
        <f>+'[3]Tasas Bogotá'!Q373</f>
        <v>5.1808839030266531</v>
      </c>
      <c r="F28" s="27">
        <f>+'[3]Tasas Bogotá'!R373</f>
        <v>4.6614757069085311</v>
      </c>
      <c r="G28" s="27">
        <f>+'[3]Tasas Bogotá'!S373</f>
        <v>2.7279478610481567</v>
      </c>
      <c r="H28" s="27">
        <f>+'[3]Tasas Bogotá'!T373</f>
        <v>1.9801383686953375</v>
      </c>
      <c r="I28" s="27">
        <f>+'[3]Tasas Bogotá'!U373</f>
        <v>3.803476952227971</v>
      </c>
      <c r="J28" s="36">
        <f>+'[3]Tasas Bogotá'!V373</f>
        <v>2.0197785865360798</v>
      </c>
      <c r="K28" s="45">
        <f>+'[3]Tasas Bogotá'!W373</f>
        <v>15</v>
      </c>
      <c r="L28" s="18"/>
    </row>
    <row r="29" spans="1:15">
      <c r="A29" s="16"/>
      <c r="B29" s="11" t="str">
        <f>+'[3]Tasas Bogotá'!N374</f>
        <v>Tunja</v>
      </c>
      <c r="C29" s="27">
        <f>+'[3]Tasas Bogotá'!O374</f>
        <v>0</v>
      </c>
      <c r="D29" s="27">
        <f>+'[3]Tasas Bogotá'!P374</f>
        <v>0</v>
      </c>
      <c r="E29" s="27">
        <f>+'[3]Tasas Bogotá'!Q374</f>
        <v>5.3470523741249885</v>
      </c>
      <c r="F29" s="27">
        <f>+'[3]Tasas Bogotá'!R374</f>
        <v>3.6964026424855523</v>
      </c>
      <c r="G29" s="27">
        <f>+'[3]Tasas Bogotá'!S374</f>
        <v>2.3411129109616935</v>
      </c>
      <c r="H29" s="27">
        <f>+'[3]Tasas Bogotá'!T374</f>
        <v>0.91683184157430175</v>
      </c>
      <c r="I29" s="27">
        <f>+'[3]Tasas Bogotá'!U374</f>
        <v>3.2939304669923302</v>
      </c>
      <c r="J29" s="36">
        <f>+'[3]Tasas Bogotá'!V374</f>
        <v>1.9227612246573094</v>
      </c>
      <c r="K29" s="45">
        <f>+'[3]Tasas Bogotá'!W374</f>
        <v>16</v>
      </c>
      <c r="L29" s="18"/>
    </row>
    <row r="30" spans="1:15">
      <c r="A30" s="16"/>
      <c r="B30" s="11" t="str">
        <f>+'[3]Tasas Bogotá'!N375</f>
        <v>Santa Marta</v>
      </c>
      <c r="C30" s="27">
        <f>+'[3]Tasas Bogotá'!O375</f>
        <v>0</v>
      </c>
      <c r="D30" s="27">
        <f>+'[3]Tasas Bogotá'!P375</f>
        <v>0</v>
      </c>
      <c r="E30" s="27">
        <f>+'[3]Tasas Bogotá'!Q375</f>
        <v>2.966264345278482</v>
      </c>
      <c r="F30" s="27">
        <f>+'[3]Tasas Bogotá'!R375</f>
        <v>3.888467819441948</v>
      </c>
      <c r="G30" s="27">
        <f>+'[3]Tasas Bogotá'!S375</f>
        <v>2.1909227530142328</v>
      </c>
      <c r="H30" s="27">
        <f>+'[3]Tasas Bogotá'!T375</f>
        <v>2.6142769396277568</v>
      </c>
      <c r="I30" s="27">
        <f>+'[3]Tasas Bogotá'!U375</f>
        <v>2.1258078609460922</v>
      </c>
      <c r="J30" s="36">
        <f>+'[3]Tasas Bogotá'!V375</f>
        <v>1.9061124324101069</v>
      </c>
      <c r="K30" s="45">
        <f>+'[3]Tasas Bogotá'!W375</f>
        <v>17</v>
      </c>
      <c r="L30" s="18"/>
    </row>
    <row r="31" spans="1:15">
      <c r="A31" s="16"/>
      <c r="B31" s="11" t="str">
        <f>+'[3]Tasas Bogotá'!N376</f>
        <v>Florencia</v>
      </c>
      <c r="C31" s="27">
        <f>+'[3]Tasas Bogotá'!O376</f>
        <v>0</v>
      </c>
      <c r="D31" s="27">
        <f>+'[3]Tasas Bogotá'!P376</f>
        <v>0</v>
      </c>
      <c r="E31" s="27">
        <f>+'[3]Tasas Bogotá'!Q376</f>
        <v>4.8898448536992021</v>
      </c>
      <c r="F31" s="27">
        <f>+'[3]Tasas Bogotá'!R376</f>
        <v>3.8788544582283957</v>
      </c>
      <c r="G31" s="27">
        <f>+'[3]Tasas Bogotá'!S376</f>
        <v>1.0837019603977474</v>
      </c>
      <c r="H31" s="27">
        <f>+'[3]Tasas Bogotá'!T376</f>
        <v>1.0465045776996302</v>
      </c>
      <c r="I31" s="27">
        <f>+'[3]Tasas Bogotá'!U376</f>
        <v>1.0992000266472735</v>
      </c>
      <c r="J31" s="36">
        <f>+'[3]Tasas Bogotá'!V376</f>
        <v>1.8289062843572721</v>
      </c>
      <c r="K31" s="45">
        <f>+'[3]Tasas Bogotá'!W376</f>
        <v>18</v>
      </c>
      <c r="L31" s="18"/>
    </row>
    <row r="32" spans="1:15">
      <c r="A32" s="16"/>
      <c r="B32" s="11" t="str">
        <f>+'[3]Tasas Bogotá'!N377</f>
        <v>Quibdó</v>
      </c>
      <c r="C32" s="27">
        <f>+'[3]Tasas Bogotá'!O377</f>
        <v>0</v>
      </c>
      <c r="D32" s="27">
        <f>+'[3]Tasas Bogotá'!P377</f>
        <v>0</v>
      </c>
      <c r="E32" s="27">
        <f>+'[3]Tasas Bogotá'!Q377</f>
        <v>3.1569533965511432</v>
      </c>
      <c r="F32" s="27">
        <f>+'[3]Tasas Bogotá'!R377</f>
        <v>1.0743221185711318</v>
      </c>
      <c r="G32" s="27">
        <f>+'[3]Tasas Bogotá'!S377</f>
        <v>0.82086969895036355</v>
      </c>
      <c r="H32" s="27">
        <f>+'[3]Tasas Bogotá'!T377</f>
        <v>0.90618562818415327</v>
      </c>
      <c r="I32" s="27">
        <f>+'[3]Tasas Bogotá'!U377</f>
        <v>1.0436261920730212</v>
      </c>
      <c r="J32" s="36">
        <f>+'[3]Tasas Bogotá'!V377</f>
        <v>1.7973380710970883</v>
      </c>
      <c r="K32" s="45">
        <f>+'[3]Tasas Bogotá'!W377</f>
        <v>19</v>
      </c>
      <c r="L32" s="18"/>
    </row>
    <row r="33" spans="1:14">
      <c r="A33" s="16"/>
      <c r="B33" s="11" t="str">
        <f>+'[3]Tasas Bogotá'!N378</f>
        <v>Riohacha</v>
      </c>
      <c r="C33" s="27">
        <f>+'[3]Tasas Bogotá'!O378</f>
        <v>0</v>
      </c>
      <c r="D33" s="27">
        <f>+'[3]Tasas Bogotá'!P378</f>
        <v>0</v>
      </c>
      <c r="E33" s="27">
        <f>+'[3]Tasas Bogotá'!Q378</f>
        <v>6.0097494998450216</v>
      </c>
      <c r="F33" s="27">
        <f>+'[3]Tasas Bogotá'!R378</f>
        <v>4.2301940724308995</v>
      </c>
      <c r="G33" s="27">
        <f>+'[3]Tasas Bogotá'!S378</f>
        <v>4.2389823048737165</v>
      </c>
      <c r="H33" s="27">
        <f>+'[3]Tasas Bogotá'!T378</f>
        <v>4.4497876452214546</v>
      </c>
      <c r="I33" s="27">
        <f>+'[3]Tasas Bogotá'!U378</f>
        <v>3.7506811418032444</v>
      </c>
      <c r="J33" s="36">
        <f>+'[3]Tasas Bogotá'!V378</f>
        <v>1.7370073820758596</v>
      </c>
      <c r="K33" s="45">
        <f>+'[3]Tasas Bogotá'!W378</f>
        <v>20</v>
      </c>
      <c r="L33" s="18"/>
    </row>
    <row r="34" spans="1:14">
      <c r="A34" s="16"/>
      <c r="B34" s="11" t="str">
        <f>+'[3]Tasas Bogotá'!N379</f>
        <v>Sincelejo</v>
      </c>
      <c r="C34" s="27">
        <f>+'[3]Tasas Bogotá'!O379</f>
        <v>0</v>
      </c>
      <c r="D34" s="27">
        <f>+'[3]Tasas Bogotá'!P379</f>
        <v>0</v>
      </c>
      <c r="E34" s="27">
        <f>+'[3]Tasas Bogotá'!Q379</f>
        <v>4.959450381256449</v>
      </c>
      <c r="F34" s="27">
        <f>+'[3]Tasas Bogotá'!R379</f>
        <v>3.3913007427439745</v>
      </c>
      <c r="G34" s="27">
        <f>+'[3]Tasas Bogotá'!S379</f>
        <v>1.9141691945573778</v>
      </c>
      <c r="H34" s="27">
        <f>+'[3]Tasas Bogotá'!T379</f>
        <v>1.4220679414369821</v>
      </c>
      <c r="I34" s="27">
        <f>+'[3]Tasas Bogotá'!U379</f>
        <v>2.8309520683263765</v>
      </c>
      <c r="J34" s="36">
        <f>+'[3]Tasas Bogotá'!V379</f>
        <v>1.6778170864128337</v>
      </c>
      <c r="K34" s="45">
        <f>+'[3]Tasas Bogotá'!W379</f>
        <v>21</v>
      </c>
      <c r="L34" s="18"/>
    </row>
    <row r="35" spans="1:14">
      <c r="A35" s="16"/>
      <c r="B35" s="11" t="str">
        <f>+'[3]Tasas Bogotá'!N380</f>
        <v>Valledupar</v>
      </c>
      <c r="C35" s="27">
        <f>+'[3]Tasas Bogotá'!O380</f>
        <v>0</v>
      </c>
      <c r="D35" s="27">
        <f>+'[3]Tasas Bogotá'!P380</f>
        <v>0</v>
      </c>
      <c r="E35" s="27">
        <f>+'[3]Tasas Bogotá'!Q380</f>
        <v>5.0596787220676651</v>
      </c>
      <c r="F35" s="27">
        <f>+'[3]Tasas Bogotá'!R380</f>
        <v>2.3151240814780105</v>
      </c>
      <c r="G35" s="27">
        <f>+'[3]Tasas Bogotá'!S380</f>
        <v>0.48002315288388125</v>
      </c>
      <c r="H35" s="27">
        <f>+'[3]Tasas Bogotá'!T380</f>
        <v>1.2095828937894542</v>
      </c>
      <c r="I35" s="27">
        <f>+'[3]Tasas Bogotá'!U380</f>
        <v>3.428000819959935</v>
      </c>
      <c r="J35" s="36">
        <f>+'[3]Tasas Bogotá'!V380</f>
        <v>1.0319149827769722</v>
      </c>
      <c r="K35" s="45">
        <f>+'[3]Tasas Bogotá'!W380</f>
        <v>22</v>
      </c>
      <c r="L35" s="18"/>
    </row>
    <row r="36" spans="1:14" ht="14.25" customHeight="1">
      <c r="A36" s="16"/>
      <c r="B36" s="11" t="str">
        <f>+'[3]Tasas Bogotá'!N381</f>
        <v>Cartagena</v>
      </c>
      <c r="C36" s="27">
        <f>+'[3]Tasas Bogotá'!O381</f>
        <v>2.033070141273944</v>
      </c>
      <c r="D36" s="27">
        <f>+'[3]Tasas Bogotá'!P381</f>
        <v>1.8519615464179646</v>
      </c>
      <c r="E36" s="27">
        <f>+'[3]Tasas Bogotá'!Q381</f>
        <v>2.940911523604127</v>
      </c>
      <c r="F36" s="27">
        <f>+'[3]Tasas Bogotá'!R381</f>
        <v>2.4186449464707582</v>
      </c>
      <c r="G36" s="27">
        <f>+'[3]Tasas Bogotá'!S381</f>
        <v>1.5914518016249897</v>
      </c>
      <c r="H36" s="27">
        <f>+'[3]Tasas Bogotá'!T381</f>
        <v>1.3004150626895206</v>
      </c>
      <c r="I36" s="27">
        <f>+'[3]Tasas Bogotá'!U381</f>
        <v>1.461683902091349</v>
      </c>
      <c r="J36" s="36">
        <f>+'[3]Tasas Bogotá'!V381</f>
        <v>0.96339385178505144</v>
      </c>
      <c r="K36" s="45">
        <f>+'[3]Tasas Bogotá'!W381</f>
        <v>23</v>
      </c>
      <c r="L36" s="18"/>
    </row>
    <row r="37" spans="1:14">
      <c r="A37" s="16"/>
      <c r="B37" s="11" t="str">
        <f>+'[3]Tasas Bogotá'!N382</f>
        <v>San Andrés</v>
      </c>
      <c r="C37" s="27">
        <f>+'[3]Tasas Bogotá'!O382</f>
        <v>0</v>
      </c>
      <c r="D37" s="27">
        <f>+'[3]Tasas Bogotá'!P382</f>
        <v>0</v>
      </c>
      <c r="E37" s="27">
        <f>+'[3]Tasas Bogotá'!Q382</f>
        <v>2.7440301633850019</v>
      </c>
      <c r="F37" s="27">
        <f>+'[3]Tasas Bogotá'!R382</f>
        <v>1.9109940461492023</v>
      </c>
      <c r="G37" s="27">
        <f>+'[3]Tasas Bogotá'!S382</f>
        <v>0.49601392707628111</v>
      </c>
      <c r="H37" s="27">
        <f>+'[3]Tasas Bogotá'!T382</f>
        <v>1.2527663099043604</v>
      </c>
      <c r="I37" s="27">
        <f>+'[3]Tasas Bogotá'!U382</f>
        <v>1.0843848580441642</v>
      </c>
      <c r="J37" s="36">
        <f>+'[3]Tasas Bogotá'!V382</f>
        <v>0.51098297985086871</v>
      </c>
      <c r="K37" s="45">
        <f>+'[3]Tasas Bogotá'!W382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 codeName="Hoja15">
    <tabColor rgb="FF53722D"/>
  </sheetPr>
  <dimension ref="A1:O53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B11" sqref="B11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150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Bogotá'!N390</f>
        <v>Ibagué</v>
      </c>
      <c r="C13" s="27">
        <f>+'[3]Tasas Bogotá'!O390</f>
        <v>2.1992143636061439</v>
      </c>
      <c r="D13" s="27">
        <f>+'[3]Tasas Bogotá'!P390</f>
        <v>2.1813758434366513</v>
      </c>
      <c r="E13" s="27">
        <f>+'[3]Tasas Bogotá'!Q390</f>
        <v>7.2551742523057499</v>
      </c>
      <c r="F13" s="27">
        <f>+'[3]Tasas Bogotá'!R390</f>
        <v>11.153622595116166</v>
      </c>
      <c r="G13" s="27">
        <f>+'[3]Tasas Bogotá'!S390</f>
        <v>8.8611754633360178</v>
      </c>
      <c r="H13" s="27">
        <f>+'[3]Tasas Bogotá'!T390</f>
        <v>10.488311727283641</v>
      </c>
      <c r="I13" s="27">
        <f>+'[3]Tasas Bogotá'!U390</f>
        <v>7.771588442671284</v>
      </c>
      <c r="J13" s="36">
        <f>+'[3]Tasas Bogotá'!V390</f>
        <v>12.223651029965712</v>
      </c>
      <c r="K13" s="45">
        <f>+'[3]Tasas Bogotá'!W390</f>
        <v>1</v>
      </c>
      <c r="L13" s="18"/>
    </row>
    <row r="14" spans="1:15">
      <c r="A14" s="16"/>
      <c r="B14" s="11" t="str">
        <f>+'[3]Tasas Bogotá'!N391</f>
        <v>Armenia</v>
      </c>
      <c r="C14" s="27">
        <f>+'[3]Tasas Bogotá'!O391</f>
        <v>0</v>
      </c>
      <c r="D14" s="27">
        <f>+'[3]Tasas Bogotá'!P391</f>
        <v>0</v>
      </c>
      <c r="E14" s="27">
        <f>+'[3]Tasas Bogotá'!Q391</f>
        <v>5.6292666030795795</v>
      </c>
      <c r="F14" s="27">
        <f>+'[3]Tasas Bogotá'!R391</f>
        <v>5.754122995567899</v>
      </c>
      <c r="G14" s="27">
        <f>+'[3]Tasas Bogotá'!S391</f>
        <v>4.5311273719207259</v>
      </c>
      <c r="H14" s="27">
        <f>+'[3]Tasas Bogotá'!T391</f>
        <v>6.8167914909685949</v>
      </c>
      <c r="I14" s="27">
        <f>+'[3]Tasas Bogotá'!U391</f>
        <v>8.4039159872411222</v>
      </c>
      <c r="J14" s="36">
        <v>10.70687890706879</v>
      </c>
      <c r="K14" s="45">
        <f>+'[3]Tasas Bogotá'!W391</f>
        <v>2</v>
      </c>
      <c r="L14" s="18"/>
    </row>
    <row r="15" spans="1:15">
      <c r="A15" s="16"/>
      <c r="B15" s="11" t="str">
        <f>+'[3]Tasas Bogotá'!N392</f>
        <v>Neiva</v>
      </c>
      <c r="C15" s="27">
        <f>+'[3]Tasas Bogotá'!O392</f>
        <v>0</v>
      </c>
      <c r="D15" s="27">
        <f>+'[3]Tasas Bogotá'!P392</f>
        <v>0</v>
      </c>
      <c r="E15" s="27">
        <f>+'[3]Tasas Bogotá'!Q392</f>
        <v>9.1546274494153348</v>
      </c>
      <c r="F15" s="27">
        <f>+'[3]Tasas Bogotá'!R392</f>
        <v>8.8784135316967028</v>
      </c>
      <c r="G15" s="27">
        <f>+'[3]Tasas Bogotá'!S392</f>
        <v>9.721933651914954</v>
      </c>
      <c r="H15" s="27">
        <f>+'[3]Tasas Bogotá'!T392</f>
        <v>11.396184116696508</v>
      </c>
      <c r="I15" s="27">
        <f>+'[3]Tasas Bogotá'!U392</f>
        <v>11.27655441631978</v>
      </c>
      <c r="J15" s="36">
        <v>10.27076411960133</v>
      </c>
      <c r="K15" s="45">
        <f>+'[3]Tasas Bogotá'!W392</f>
        <v>3</v>
      </c>
      <c r="L15" s="18"/>
    </row>
    <row r="16" spans="1:15">
      <c r="A16" s="16"/>
      <c r="B16" s="11" t="str">
        <f>+'[3]Tasas Bogotá'!N393</f>
        <v>Manizales</v>
      </c>
      <c r="C16" s="27">
        <f>+'[3]Tasas Bogotá'!O393</f>
        <v>1.9020846197455705</v>
      </c>
      <c r="D16" s="27">
        <f>+'[3]Tasas Bogotá'!P393</f>
        <v>2.7069973637881177</v>
      </c>
      <c r="E16" s="27">
        <f>+'[3]Tasas Bogotá'!Q393</f>
        <v>5.6678005608229372</v>
      </c>
      <c r="F16" s="27">
        <f>+'[3]Tasas Bogotá'!R393</f>
        <v>6.3920946229590294</v>
      </c>
      <c r="G16" s="27">
        <f>+'[3]Tasas Bogotá'!S393</f>
        <v>5.5606782580848204</v>
      </c>
      <c r="H16" s="27">
        <f>+'[3]Tasas Bogotá'!T393</f>
        <v>7.7393965145046231</v>
      </c>
      <c r="I16" s="27">
        <f>+'[3]Tasas Bogotá'!U393</f>
        <v>8.5801200588733657</v>
      </c>
      <c r="J16" s="36">
        <v>9.4291021828322066</v>
      </c>
      <c r="K16" s="45">
        <f>+'[3]Tasas Bogotá'!W393</f>
        <v>4</v>
      </c>
      <c r="L16" s="18"/>
    </row>
    <row r="17" spans="1:15">
      <c r="A17" s="16"/>
      <c r="B17" s="11" t="str">
        <f>+'[3]Tasas Bogotá'!N394</f>
        <v>Popayán</v>
      </c>
      <c r="C17" s="27">
        <f>+'[3]Tasas Bogotá'!O394</f>
        <v>0</v>
      </c>
      <c r="D17" s="27">
        <f>+'[3]Tasas Bogotá'!P394</f>
        <v>0</v>
      </c>
      <c r="E17" s="27">
        <f>+'[3]Tasas Bogotá'!Q394</f>
        <v>6.7091534817485226</v>
      </c>
      <c r="F17" s="27">
        <f>+'[3]Tasas Bogotá'!R394</f>
        <v>8.980678556023264</v>
      </c>
      <c r="G17" s="27">
        <f>+'[3]Tasas Bogotá'!S394</f>
        <v>5.8758855848474632</v>
      </c>
      <c r="H17" s="27">
        <f>+'[3]Tasas Bogotá'!T394</f>
        <v>8.554827093923052</v>
      </c>
      <c r="I17" s="27">
        <f>+'[3]Tasas Bogotá'!U394</f>
        <v>10.882189828423977</v>
      </c>
      <c r="J17" s="36">
        <v>8.827824412708841</v>
      </c>
      <c r="K17" s="45">
        <f>+'[3]Tasas Bogotá'!W394</f>
        <v>5</v>
      </c>
      <c r="L17" s="18"/>
    </row>
    <row r="18" spans="1:15">
      <c r="A18" s="16"/>
      <c r="B18" s="11" t="str">
        <f>+'[3]Tasas Bogotá'!N395</f>
        <v>Barranquilla</v>
      </c>
      <c r="C18" s="27">
        <f>+'[3]Tasas Bogotá'!O395</f>
        <v>3.8516442447660713</v>
      </c>
      <c r="D18" s="27">
        <f>+'[3]Tasas Bogotá'!P395</f>
        <v>7.3949665989454614</v>
      </c>
      <c r="E18" s="27">
        <f>+'[3]Tasas Bogotá'!Q395</f>
        <v>5.4147472442871027</v>
      </c>
      <c r="F18" s="27">
        <f>+'[3]Tasas Bogotá'!R395</f>
        <v>3.6673050564660823</v>
      </c>
      <c r="G18" s="27">
        <f>+'[3]Tasas Bogotá'!S395</f>
        <v>2.2151889903307271</v>
      </c>
      <c r="H18" s="27">
        <f>+'[3]Tasas Bogotá'!T395</f>
        <v>4.438015923898937</v>
      </c>
      <c r="I18" s="27">
        <f>+'[3]Tasas Bogotá'!U395</f>
        <v>3.929634346218966</v>
      </c>
      <c r="J18" s="36">
        <v>8.3476060031611627</v>
      </c>
      <c r="K18" s="45">
        <f>+'[3]Tasas Bogotá'!W395</f>
        <v>6</v>
      </c>
      <c r="L18" s="18"/>
    </row>
    <row r="19" spans="1:15">
      <c r="A19" s="16"/>
      <c r="B19" s="12" t="str">
        <f>+'[3]Tasas Bogotá'!N396</f>
        <v>Bogotá</v>
      </c>
      <c r="C19" s="50">
        <f>+'[3]Tasas Bogotá'!O396</f>
        <v>2.131722767507215</v>
      </c>
      <c r="D19" s="50">
        <f>+'[3]Tasas Bogotá'!P396</f>
        <v>1.2142384015654988</v>
      </c>
      <c r="E19" s="50">
        <f>+'[3]Tasas Bogotá'!Q396</f>
        <v>4.2356228000746565</v>
      </c>
      <c r="F19" s="50">
        <f>+'[3]Tasas Bogotá'!R396</f>
        <v>7.5084019507417752</v>
      </c>
      <c r="G19" s="50">
        <f>+'[3]Tasas Bogotá'!S396</f>
        <v>9.600980867976789</v>
      </c>
      <c r="H19" s="50">
        <f>+'[3]Tasas Bogotá'!T396</f>
        <v>6.7116730570918648</v>
      </c>
      <c r="I19" s="50">
        <f>+'[3]Tasas Bogotá'!U396</f>
        <v>9.6262146207428003</v>
      </c>
      <c r="J19" s="50">
        <v>8.2709749067928833</v>
      </c>
      <c r="K19" s="106">
        <f>+'[3]Tasas Bogotá'!W396</f>
        <v>7</v>
      </c>
      <c r="L19" s="18"/>
    </row>
    <row r="20" spans="1:15">
      <c r="A20" s="16"/>
      <c r="B20" s="11" t="str">
        <f>+'[3]Tasas Bogotá'!N397</f>
        <v>Pasto</v>
      </c>
      <c r="C20" s="27">
        <f>+'[3]Tasas Bogotá'!O397</f>
        <v>1.5080296858907249</v>
      </c>
      <c r="D20" s="27">
        <f>+'[3]Tasas Bogotá'!P397</f>
        <v>2.6825726364252445</v>
      </c>
      <c r="E20" s="27">
        <f>+'[3]Tasas Bogotá'!Q397</f>
        <v>6.3695952377480953</v>
      </c>
      <c r="F20" s="27">
        <f>+'[3]Tasas Bogotá'!R397</f>
        <v>5.8193107285572161</v>
      </c>
      <c r="G20" s="27">
        <f>+'[3]Tasas Bogotá'!S397</f>
        <v>6.0818139821686952</v>
      </c>
      <c r="H20" s="27">
        <f>+'[3]Tasas Bogotá'!T397</f>
        <v>7.3943222910345403</v>
      </c>
      <c r="I20" s="27">
        <f>+'[3]Tasas Bogotá'!U397</f>
        <v>7.7600820034337135</v>
      </c>
      <c r="J20" s="36">
        <v>8.065619151750429</v>
      </c>
      <c r="K20" s="45">
        <f>+'[3]Tasas Bogotá'!W397</f>
        <v>8</v>
      </c>
      <c r="L20" s="18"/>
    </row>
    <row r="21" spans="1:15">
      <c r="A21" s="16"/>
      <c r="B21" s="11" t="str">
        <f>+'[3]Tasas Bogotá'!N398</f>
        <v>Villavicencio</v>
      </c>
      <c r="C21" s="27">
        <f>+'[3]Tasas Bogotá'!O398</f>
        <v>2.5275029044536246</v>
      </c>
      <c r="D21" s="27">
        <f>+'[3]Tasas Bogotá'!P398</f>
        <v>1.8094199110861808</v>
      </c>
      <c r="E21" s="27">
        <f>+'[3]Tasas Bogotá'!Q398</f>
        <v>5.3871770091175391</v>
      </c>
      <c r="F21" s="27">
        <f>+'[3]Tasas Bogotá'!R398</f>
        <v>6.0382100296846541</v>
      </c>
      <c r="G21" s="27">
        <f>+'[3]Tasas Bogotá'!S398</f>
        <v>7.719282297988979</v>
      </c>
      <c r="H21" s="27">
        <f>+'[3]Tasas Bogotá'!T398</f>
        <v>9.7158297417121737</v>
      </c>
      <c r="I21" s="27">
        <f>+'[3]Tasas Bogotá'!U398</f>
        <v>7.2266916641519368</v>
      </c>
      <c r="J21" s="36">
        <v>8.0214789232152146</v>
      </c>
      <c r="K21" s="45">
        <f>+'[3]Tasas Bogotá'!W398</f>
        <v>9</v>
      </c>
      <c r="L21" s="18"/>
    </row>
    <row r="22" spans="1:15">
      <c r="A22" s="16"/>
      <c r="B22" s="11" t="str">
        <f>+'[3]Tasas Bogotá'!N399</f>
        <v>Sincelejo</v>
      </c>
      <c r="C22" s="27">
        <f>+'[3]Tasas Bogotá'!O399</f>
        <v>0</v>
      </c>
      <c r="D22" s="27">
        <f>+'[3]Tasas Bogotá'!P399</f>
        <v>0</v>
      </c>
      <c r="E22" s="27">
        <f>+'[3]Tasas Bogotá'!Q399</f>
        <v>7.2431799765913389</v>
      </c>
      <c r="F22" s="27">
        <f>+'[3]Tasas Bogotá'!R399</f>
        <v>7.3904460609694258</v>
      </c>
      <c r="G22" s="27">
        <f>+'[3]Tasas Bogotá'!S399</f>
        <v>6.3337822699409667</v>
      </c>
      <c r="H22" s="27">
        <f>+'[3]Tasas Bogotá'!T399</f>
        <v>3.9018131610482989</v>
      </c>
      <c r="I22" s="27">
        <f>+'[3]Tasas Bogotá'!U399</f>
        <v>9.7521428331506286</v>
      </c>
      <c r="J22" s="36">
        <v>7.9131082465064715</v>
      </c>
      <c r="K22" s="45">
        <f>+'[3]Tasas Bogotá'!W399</f>
        <v>10</v>
      </c>
      <c r="L22" s="18"/>
    </row>
    <row r="23" spans="1:15">
      <c r="A23" s="16"/>
      <c r="B23" s="11" t="str">
        <f>+'[3]Tasas Bogotá'!N400</f>
        <v>Valledupar</v>
      </c>
      <c r="C23" s="27">
        <f>+'[3]Tasas Bogotá'!O400</f>
        <v>0</v>
      </c>
      <c r="D23" s="27">
        <f>+'[3]Tasas Bogotá'!P400</f>
        <v>0</v>
      </c>
      <c r="E23" s="27">
        <f>+'[3]Tasas Bogotá'!Q400</f>
        <v>9.730644478916938</v>
      </c>
      <c r="F23" s="27">
        <f>+'[3]Tasas Bogotá'!R400</f>
        <v>6.7541900555350614</v>
      </c>
      <c r="G23" s="27">
        <f>+'[3]Tasas Bogotá'!S400</f>
        <v>8.3060970924169304</v>
      </c>
      <c r="H23" s="27">
        <f>+'[3]Tasas Bogotá'!T400</f>
        <v>8.5660822826141576</v>
      </c>
      <c r="I23" s="27">
        <f>+'[3]Tasas Bogotá'!U400</f>
        <v>12.891840383838668</v>
      </c>
      <c r="J23" s="36">
        <v>7.8739483815770717</v>
      </c>
      <c r="K23" s="45">
        <f>+'[3]Tasas Bogotá'!W400</f>
        <v>11</v>
      </c>
      <c r="L23" s="18"/>
      <c r="N23" s="23"/>
      <c r="O23" s="34"/>
    </row>
    <row r="24" spans="1:15">
      <c r="A24" s="16"/>
      <c r="B24" s="11" t="str">
        <f>+'[3]Tasas Bogotá'!N401</f>
        <v>Bucaramanga</v>
      </c>
      <c r="C24" s="27">
        <f>+'[3]Tasas Bogotá'!O401</f>
        <v>2.2498452928673283</v>
      </c>
      <c r="D24" s="27">
        <f>+'[3]Tasas Bogotá'!P401</f>
        <v>2.3342358259102824</v>
      </c>
      <c r="E24" s="27">
        <f>+'[3]Tasas Bogotá'!Q401</f>
        <v>2.2614984706726342</v>
      </c>
      <c r="F24" s="27">
        <f>+'[3]Tasas Bogotá'!R401</f>
        <v>3.4414443450222718</v>
      </c>
      <c r="G24" s="27">
        <f>+'[3]Tasas Bogotá'!S401</f>
        <v>5.6085283364681224</v>
      </c>
      <c r="H24" s="27">
        <f>+'[3]Tasas Bogotá'!T401</f>
        <v>6.0825974532858469</v>
      </c>
      <c r="I24" s="27">
        <f>+'[3]Tasas Bogotá'!U401</f>
        <v>8.982189879313605</v>
      </c>
      <c r="J24" s="36">
        <v>7.5116599561003135</v>
      </c>
      <c r="K24" s="45">
        <f>+'[3]Tasas Bogotá'!W401</f>
        <v>12</v>
      </c>
      <c r="L24" s="18"/>
      <c r="N24" s="23"/>
      <c r="O24" s="34"/>
    </row>
    <row r="25" spans="1:15">
      <c r="A25" s="16"/>
      <c r="B25" s="11" t="str">
        <f>+'[3]Tasas Bogotá'!N402</f>
        <v>Medellín</v>
      </c>
      <c r="C25" s="27">
        <f>+'[3]Tasas Bogotá'!O402</f>
        <v>1.9491570889398668</v>
      </c>
      <c r="D25" s="27">
        <f>+'[3]Tasas Bogotá'!P402</f>
        <v>2.0329254589603107</v>
      </c>
      <c r="E25" s="27">
        <f>+'[3]Tasas Bogotá'!Q402</f>
        <v>3.795897622897336</v>
      </c>
      <c r="F25" s="27">
        <f>+'[3]Tasas Bogotá'!R402</f>
        <v>4.6063882456745944</v>
      </c>
      <c r="G25" s="27">
        <f>+'[3]Tasas Bogotá'!S402</f>
        <v>4.8031667317407116</v>
      </c>
      <c r="H25" s="27">
        <f>+'[3]Tasas Bogotá'!T402</f>
        <v>6.8492942145868234</v>
      </c>
      <c r="I25" s="27">
        <f>+'[3]Tasas Bogotá'!U402</f>
        <v>8.0378547718571092</v>
      </c>
      <c r="J25" s="36">
        <v>7.3650927915185225</v>
      </c>
      <c r="K25" s="45">
        <f>+'[3]Tasas Bogotá'!W402</f>
        <v>13</v>
      </c>
      <c r="L25" s="18"/>
    </row>
    <row r="26" spans="1:15">
      <c r="A26" s="16"/>
      <c r="B26" s="11" t="str">
        <f>+'[3]Tasas Bogotá'!N403</f>
        <v>Tunja</v>
      </c>
      <c r="C26" s="27">
        <f>+'[3]Tasas Bogotá'!O403</f>
        <v>0</v>
      </c>
      <c r="D26" s="27">
        <f>+'[3]Tasas Bogotá'!P403</f>
        <v>0</v>
      </c>
      <c r="E26" s="27">
        <f>+'[3]Tasas Bogotá'!Q403</f>
        <v>6.4444433419821507</v>
      </c>
      <c r="F26" s="27">
        <f>+'[3]Tasas Bogotá'!R403</f>
        <v>6.3845643456771128</v>
      </c>
      <c r="G26" s="27">
        <f>+'[3]Tasas Bogotá'!S403</f>
        <v>7.76223269956472</v>
      </c>
      <c r="H26" s="27">
        <f>+'[3]Tasas Bogotá'!T403</f>
        <v>3.4926715671024913</v>
      </c>
      <c r="I26" s="27">
        <f>+'[3]Tasas Bogotá'!U403</f>
        <v>9.3630491437852434</v>
      </c>
      <c r="J26" s="36">
        <v>7.2458231176806294</v>
      </c>
      <c r="K26" s="45">
        <f>+'[3]Tasas Bogotá'!W403</f>
        <v>14</v>
      </c>
      <c r="L26" s="18"/>
    </row>
    <row r="27" spans="1:15">
      <c r="A27" s="16"/>
      <c r="B27" s="11" t="str">
        <f>+'[3]Tasas Bogotá'!N404</f>
        <v>Cali</v>
      </c>
      <c r="C27" s="27">
        <f>+'[3]Tasas Bogotá'!O404</f>
        <v>1.3555376835135107</v>
      </c>
      <c r="D27" s="27">
        <f>+'[3]Tasas Bogotá'!P404</f>
        <v>1.2905469732941244</v>
      </c>
      <c r="E27" s="27">
        <f>+'[3]Tasas Bogotá'!Q404</f>
        <v>6.3380761093608848</v>
      </c>
      <c r="F27" s="27">
        <f>+'[3]Tasas Bogotá'!R404</f>
        <v>6.6364413132069116</v>
      </c>
      <c r="G27" s="27">
        <f>+'[3]Tasas Bogotá'!S404</f>
        <v>6.0229356063245092</v>
      </c>
      <c r="H27" s="27">
        <f>+'[3]Tasas Bogotá'!T404</f>
        <v>10.487203061332538</v>
      </c>
      <c r="I27" s="27">
        <f>+'[3]Tasas Bogotá'!U404</f>
        <v>8.0845101673790296</v>
      </c>
      <c r="J27" s="36">
        <v>7.2052489902986254</v>
      </c>
      <c r="K27" s="45">
        <f>+'[3]Tasas Bogotá'!W404</f>
        <v>15</v>
      </c>
      <c r="L27" s="18"/>
    </row>
    <row r="28" spans="1:15">
      <c r="A28" s="16"/>
      <c r="B28" s="12" t="str">
        <f>+'[3]Tasas Bogotá'!N405</f>
        <v>Colombia</v>
      </c>
      <c r="C28" s="28">
        <f>+'[3]Tasas Bogotá'!O405</f>
        <v>1.7629240197706366</v>
      </c>
      <c r="D28" s="28">
        <f>+'[3]Tasas Bogotá'!P405</f>
        <v>1.6941324305194017</v>
      </c>
      <c r="E28" s="28">
        <f>+'[3]Tasas Bogotá'!Q405</f>
        <v>4.5441605474752302</v>
      </c>
      <c r="F28" s="28">
        <f>+'[3]Tasas Bogotá'!R405</f>
        <v>5.3532127234998281</v>
      </c>
      <c r="G28" s="28">
        <f>+'[3]Tasas Bogotá'!S405</f>
        <v>5.4908043874650891</v>
      </c>
      <c r="H28" s="28">
        <f>+'[3]Tasas Bogotá'!T405</f>
        <v>5.8116366078978299</v>
      </c>
      <c r="I28" s="28">
        <f>+'[3]Tasas Bogotá'!U405</f>
        <v>7.1387169006491922</v>
      </c>
      <c r="J28" s="50">
        <v>6.9236621861526766</v>
      </c>
      <c r="K28" s="45" t="str">
        <f>+'[3]Tasas Bogotá'!W405</f>
        <v/>
      </c>
      <c r="L28" s="18"/>
    </row>
    <row r="29" spans="1:15">
      <c r="A29" s="16"/>
      <c r="B29" s="11" t="str">
        <f>+'[3]Tasas Bogotá'!N406</f>
        <v>Riohacha</v>
      </c>
      <c r="C29" s="27">
        <f>+'[3]Tasas Bogotá'!O406</f>
        <v>0</v>
      </c>
      <c r="D29" s="27">
        <f>+'[3]Tasas Bogotá'!P406</f>
        <v>0</v>
      </c>
      <c r="E29" s="27">
        <f>+'[3]Tasas Bogotá'!Q406</f>
        <v>12.102341570627518</v>
      </c>
      <c r="F29" s="27">
        <f>+'[3]Tasas Bogotá'!R406</f>
        <v>10.989896314444794</v>
      </c>
      <c r="G29" s="27">
        <f>+'[3]Tasas Bogotá'!S406</f>
        <v>11.805942211121893</v>
      </c>
      <c r="H29" s="27">
        <f>+'[3]Tasas Bogotá'!T406</f>
        <v>10.462686231770071</v>
      </c>
      <c r="I29" s="27">
        <f>+'[3]Tasas Bogotá'!U406</f>
        <v>9.4387391541266705</v>
      </c>
      <c r="J29" s="36">
        <v>6.6384617628334075</v>
      </c>
      <c r="K29" s="45">
        <f>+'[3]Tasas Bogotá'!W406</f>
        <v>16</v>
      </c>
      <c r="L29" s="18"/>
    </row>
    <row r="30" spans="1:15">
      <c r="A30" s="16"/>
      <c r="B30" s="11" t="str">
        <f>+'[3]Tasas Bogotá'!N407</f>
        <v>Cúcuta</v>
      </c>
      <c r="C30" s="27">
        <f>+'[3]Tasas Bogotá'!O407</f>
        <v>0.88108389030565992</v>
      </c>
      <c r="D30" s="27">
        <f>+'[3]Tasas Bogotá'!P407</f>
        <v>1.9810094681901302</v>
      </c>
      <c r="E30" s="27">
        <f>+'[3]Tasas Bogotá'!Q407</f>
        <v>3.062625911631236</v>
      </c>
      <c r="F30" s="27">
        <f>+'[3]Tasas Bogotá'!R407</f>
        <v>5.7605265333544935</v>
      </c>
      <c r="G30" s="27">
        <f>+'[3]Tasas Bogotá'!S407</f>
        <v>4.9605725530396994</v>
      </c>
      <c r="H30" s="27">
        <f>+'[3]Tasas Bogotá'!T407</f>
        <v>5.0646434902017834</v>
      </c>
      <c r="I30" s="27">
        <f>+'[3]Tasas Bogotá'!U407</f>
        <v>8.591131486689525</v>
      </c>
      <c r="J30" s="36">
        <v>6.5398431887045891</v>
      </c>
      <c r="K30" s="45">
        <f>+'[3]Tasas Bogotá'!W407</f>
        <v>17</v>
      </c>
      <c r="L30" s="18"/>
    </row>
    <row r="31" spans="1:15">
      <c r="A31" s="16"/>
      <c r="B31" s="11" t="str">
        <f>+'[3]Tasas Bogotá'!N408</f>
        <v>Pereira</v>
      </c>
      <c r="C31" s="27">
        <f>+'[3]Tasas Bogotá'!O408</f>
        <v>2.0151127534584043</v>
      </c>
      <c r="D31" s="27">
        <f>+'[3]Tasas Bogotá'!P408</f>
        <v>1.5036798351545482</v>
      </c>
      <c r="E31" s="27">
        <f>+'[3]Tasas Bogotá'!Q408</f>
        <v>2.8303791981597919</v>
      </c>
      <c r="F31" s="27">
        <f>+'[3]Tasas Bogotá'!R408</f>
        <v>3.6452030816284724</v>
      </c>
      <c r="G31" s="27">
        <f>+'[3]Tasas Bogotá'!S408</f>
        <v>3.5982668459584635</v>
      </c>
      <c r="H31" s="27">
        <f>+'[3]Tasas Bogotá'!T408</f>
        <v>2.397625046519487</v>
      </c>
      <c r="I31" s="27">
        <f>+'[3]Tasas Bogotá'!U408</f>
        <v>4.5519084959190623</v>
      </c>
      <c r="J31" s="36">
        <v>4.3226885120090799</v>
      </c>
      <c r="K31" s="45">
        <f>+'[3]Tasas Bogotá'!W408</f>
        <v>18</v>
      </c>
      <c r="L31" s="18"/>
    </row>
    <row r="32" spans="1:15">
      <c r="A32" s="16"/>
      <c r="B32" s="11" t="str">
        <f>+'[3]Tasas Bogotá'!N409</f>
        <v>Santa Marta</v>
      </c>
      <c r="C32" s="27">
        <f>+'[3]Tasas Bogotá'!O409</f>
        <v>0</v>
      </c>
      <c r="D32" s="27">
        <f>+'[3]Tasas Bogotá'!P409</f>
        <v>0</v>
      </c>
      <c r="E32" s="27">
        <f>+'[3]Tasas Bogotá'!Q409</f>
        <v>6.9521301869684402</v>
      </c>
      <c r="F32" s="27">
        <f>+'[3]Tasas Bogotá'!R409</f>
        <v>8.1432009438901076</v>
      </c>
      <c r="G32" s="27">
        <f>+'[3]Tasas Bogotá'!S409</f>
        <v>6.058955017887846</v>
      </c>
      <c r="H32" s="27">
        <f>+'[3]Tasas Bogotá'!T409</f>
        <v>7.1013981820362506</v>
      </c>
      <c r="I32" s="27">
        <f>+'[3]Tasas Bogotá'!U409</f>
        <v>2.9607788188563839</v>
      </c>
      <c r="J32" s="36">
        <v>4.2330729271210528</v>
      </c>
      <c r="K32" s="45">
        <f>+'[3]Tasas Bogotá'!W409</f>
        <v>19</v>
      </c>
      <c r="L32" s="18"/>
    </row>
    <row r="33" spans="1:14">
      <c r="A33" s="16"/>
      <c r="B33" s="11" t="str">
        <f>+'[3]Tasas Bogotá'!N410</f>
        <v>Quibdó</v>
      </c>
      <c r="C33" s="27">
        <f>+'[3]Tasas Bogotá'!O410</f>
        <v>0</v>
      </c>
      <c r="D33" s="27">
        <f>+'[3]Tasas Bogotá'!P410</f>
        <v>0</v>
      </c>
      <c r="E33" s="27">
        <f>+'[3]Tasas Bogotá'!Q410</f>
        <v>2.7503121519927114</v>
      </c>
      <c r="F33" s="27">
        <f>+'[3]Tasas Bogotá'!R410</f>
        <v>3.2526437623037592</v>
      </c>
      <c r="G33" s="27">
        <f>+'[3]Tasas Bogotá'!S410</f>
        <v>2.8865008266369339</v>
      </c>
      <c r="H33" s="27">
        <f>+'[3]Tasas Bogotá'!T410</f>
        <v>4.4207278306645081</v>
      </c>
      <c r="I33" s="27">
        <f>+'[3]Tasas Bogotá'!U410</f>
        <v>3.9193234423306555</v>
      </c>
      <c r="J33" s="36">
        <v>3.9636799012426471</v>
      </c>
      <c r="K33" s="45">
        <f>+'[3]Tasas Bogotá'!W410</f>
        <v>20</v>
      </c>
      <c r="L33" s="18"/>
    </row>
    <row r="34" spans="1:14">
      <c r="A34" s="16"/>
      <c r="B34" s="11" t="str">
        <f>+'[3]Tasas Bogotá'!N411</f>
        <v>Montería</v>
      </c>
      <c r="C34" s="27">
        <f>+'[3]Tasas Bogotá'!O411</f>
        <v>1.4821453512733365</v>
      </c>
      <c r="D34" s="27">
        <f>+'[3]Tasas Bogotá'!P411</f>
        <v>1.7021081260973847</v>
      </c>
      <c r="E34" s="27">
        <f>+'[3]Tasas Bogotá'!Q411</f>
        <v>6.7055036892034332</v>
      </c>
      <c r="F34" s="27">
        <f>+'[3]Tasas Bogotá'!R411</f>
        <v>5.5010630463839103</v>
      </c>
      <c r="G34" s="27">
        <f>+'[3]Tasas Bogotá'!S411</f>
        <v>6.3874057286264856</v>
      </c>
      <c r="H34" s="27">
        <f>+'[3]Tasas Bogotá'!T411</f>
        <v>3.2256574521282464</v>
      </c>
      <c r="I34" s="27">
        <f>+'[3]Tasas Bogotá'!U411</f>
        <v>5.8380671295845046</v>
      </c>
      <c r="J34" s="36">
        <v>3.6533132297385627</v>
      </c>
      <c r="K34" s="45">
        <f>+'[3]Tasas Bogotá'!W411</f>
        <v>21</v>
      </c>
      <c r="L34" s="18"/>
    </row>
    <row r="35" spans="1:14">
      <c r="A35" s="16"/>
      <c r="B35" s="11" t="str">
        <f>+'[3]Tasas Bogotá'!N412</f>
        <v>Florencia</v>
      </c>
      <c r="C35" s="27">
        <f>+'[3]Tasas Bogotá'!O412</f>
        <v>0</v>
      </c>
      <c r="D35" s="27">
        <f>+'[3]Tasas Bogotá'!P412</f>
        <v>0</v>
      </c>
      <c r="E35" s="27">
        <f>+'[3]Tasas Bogotá'!Q412</f>
        <v>3.9111122424304132</v>
      </c>
      <c r="F35" s="27">
        <f>+'[3]Tasas Bogotá'!R412</f>
        <v>4.6811544237522877</v>
      </c>
      <c r="G35" s="27">
        <f>+'[3]Tasas Bogotá'!S412</f>
        <v>3.3811008292568716</v>
      </c>
      <c r="H35" s="27">
        <f>+'[3]Tasas Bogotá'!T412</f>
        <v>2.2979445825501732</v>
      </c>
      <c r="I35" s="27">
        <f>+'[3]Tasas Bogotá'!U412</f>
        <v>1.0536776013012752</v>
      </c>
      <c r="J35" s="36">
        <v>2.753817636155</v>
      </c>
      <c r="K35" s="45">
        <f>+'[3]Tasas Bogotá'!W412</f>
        <v>22</v>
      </c>
      <c r="L35" s="18"/>
    </row>
    <row r="36" spans="1:14" ht="14.25" customHeight="1">
      <c r="A36" s="16"/>
      <c r="B36" s="11" t="str">
        <f>+'[3]Tasas Bogotá'!N413</f>
        <v>Cartagena</v>
      </c>
      <c r="C36" s="27">
        <f>+'[3]Tasas Bogotá'!O413</f>
        <v>1.4044440847542499</v>
      </c>
      <c r="D36" s="27">
        <f>+'[3]Tasas Bogotá'!P413</f>
        <v>1.7173612509716829</v>
      </c>
      <c r="E36" s="27">
        <f>+'[3]Tasas Bogotá'!Q413</f>
        <v>6.3849573700302571</v>
      </c>
      <c r="F36" s="27">
        <f>+'[3]Tasas Bogotá'!R413</f>
        <v>6.8908678452262073</v>
      </c>
      <c r="G36" s="27">
        <f>+'[3]Tasas Bogotá'!S413</f>
        <v>3.1935832303623677</v>
      </c>
      <c r="H36" s="27">
        <f>+'[3]Tasas Bogotá'!T413</f>
        <v>3.4718165982064142</v>
      </c>
      <c r="I36" s="27">
        <f>+'[3]Tasas Bogotá'!U413</f>
        <v>4.5940876003933244</v>
      </c>
      <c r="J36" s="36">
        <v>2.2174743452785601</v>
      </c>
      <c r="K36" s="45">
        <f>+'[3]Tasas Bogotá'!W413</f>
        <v>23</v>
      </c>
      <c r="L36" s="18"/>
    </row>
    <row r="37" spans="1:14">
      <c r="A37" s="16"/>
      <c r="B37" s="11" t="str">
        <f>+'[3]Tasas Bogotá'!N414</f>
        <v>San Andrés</v>
      </c>
      <c r="C37" s="27">
        <f>+'[3]Tasas Bogotá'!O414</f>
        <v>0</v>
      </c>
      <c r="D37" s="27">
        <f>+'[3]Tasas Bogotá'!P414</f>
        <v>0</v>
      </c>
      <c r="E37" s="27">
        <f>+'[3]Tasas Bogotá'!Q414</f>
        <v>3.9379974863845826</v>
      </c>
      <c r="F37" s="27">
        <f>+'[3]Tasas Bogotá'!R414</f>
        <v>3.1209701758718138</v>
      </c>
      <c r="G37" s="27">
        <f>+'[3]Tasas Bogotá'!S414</f>
        <v>1.9978722522348262</v>
      </c>
      <c r="H37" s="27">
        <f>+'[3]Tasas Bogotá'!T414</f>
        <v>2.4498828767034646</v>
      </c>
      <c r="I37" s="27">
        <f>+'[3]Tasas Bogotá'!U414</f>
        <v>2.9271819137749739</v>
      </c>
      <c r="J37" s="36">
        <v>0.57274074469647396</v>
      </c>
      <c r="K37" s="45">
        <f>+'[3]Tasas Bogotá'!W414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 codeName="Hoja16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E32" sqref="E32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51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0"/>
      <c r="I2" s="11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0"/>
      <c r="I3" s="11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0"/>
      <c r="I4" s="11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5">
      <c r="A7" s="16"/>
      <c r="B7" s="10"/>
      <c r="C7" s="169" t="s">
        <v>151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85"/>
      <c r="D9" s="85"/>
      <c r="E9" s="85"/>
      <c r="F9" s="85"/>
      <c r="G9" s="85"/>
      <c r="H9" s="85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7"/>
      <c r="I10" s="167"/>
      <c r="J10" s="167"/>
      <c r="K10" s="168" t="s">
        <v>132</v>
      </c>
      <c r="L10" s="18"/>
    </row>
    <row r="11" spans="1:15">
      <c r="A11" s="16"/>
      <c r="B11" s="11"/>
      <c r="C11" s="159">
        <v>2004</v>
      </c>
      <c r="D11" s="159">
        <v>2005</v>
      </c>
      <c r="E11" s="159">
        <v>2006</v>
      </c>
      <c r="F11" s="159">
        <v>2007</v>
      </c>
      <c r="G11" s="159">
        <v>2008</v>
      </c>
      <c r="H11" s="159">
        <v>2009</v>
      </c>
      <c r="I11" s="159">
        <v>2010</v>
      </c>
      <c r="J11" s="159">
        <v>2011</v>
      </c>
      <c r="K11" s="168"/>
      <c r="L11" s="18"/>
      <c r="O11" s="2"/>
    </row>
    <row r="12" spans="1:15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85"/>
      <c r="K12" s="123"/>
      <c r="L12" s="18"/>
    </row>
    <row r="13" spans="1:15">
      <c r="A13" s="16"/>
      <c r="B13" s="11" t="str">
        <f>+'[3]Tasas Bogotá'!N422</f>
        <v>Ibagué</v>
      </c>
      <c r="C13" s="27">
        <f>+'[3]Tasas Bogotá'!O422</f>
        <v>20.17115360448194</v>
      </c>
      <c r="D13" s="27">
        <f>+'[3]Tasas Bogotá'!P422</f>
        <v>21.121804349579286</v>
      </c>
      <c r="E13" s="27">
        <f>+'[3]Tasas Bogotá'!Q422</f>
        <v>17.750708284652223</v>
      </c>
      <c r="F13" s="27">
        <f>+'[3]Tasas Bogotá'!R422</f>
        <v>16.335431353793954</v>
      </c>
      <c r="G13" s="27">
        <f>+'[3]Tasas Bogotá'!S422</f>
        <v>14.815295124899276</v>
      </c>
      <c r="H13" s="27">
        <f>+'[3]Tasas Bogotá'!T422</f>
        <v>14.133082263033646</v>
      </c>
      <c r="I13" s="27">
        <f>+'[3]Tasas Bogotá'!U422</f>
        <v>12.795488476545348</v>
      </c>
      <c r="J13" s="36">
        <f>+'[3]Tasas Bogotá'!V422</f>
        <v>16.085862148162565</v>
      </c>
      <c r="K13" s="45">
        <f>+'[3]Tasas Bogotá'!W422</f>
        <v>1</v>
      </c>
      <c r="L13" s="18"/>
    </row>
    <row r="14" spans="1:15">
      <c r="A14" s="16"/>
      <c r="B14" s="11" t="str">
        <f>+'[3]Tasas Bogotá'!N423</f>
        <v>Montería</v>
      </c>
      <c r="C14" s="27">
        <f>+'[3]Tasas Bogotá'!O423</f>
        <v>17.388146561757996</v>
      </c>
      <c r="D14" s="27">
        <f>+'[3]Tasas Bogotá'!P423</f>
        <v>16.377970828216988</v>
      </c>
      <c r="E14" s="27">
        <f>+'[3]Tasas Bogotá'!Q423</f>
        <v>12.840921924408974</v>
      </c>
      <c r="F14" s="27">
        <f>+'[3]Tasas Bogotá'!R423</f>
        <v>13.818448760240912</v>
      </c>
      <c r="G14" s="27">
        <f>+'[3]Tasas Bogotá'!S423</f>
        <v>11.601514317298129</v>
      </c>
      <c r="H14" s="27">
        <f>+'[3]Tasas Bogotá'!T423</f>
        <v>11.484601713040595</v>
      </c>
      <c r="I14" s="27">
        <f>+'[3]Tasas Bogotá'!U423</f>
        <v>17.709336462772285</v>
      </c>
      <c r="J14" s="36">
        <f>+'[3]Tasas Bogotá'!V423</f>
        <v>14.779825079552603</v>
      </c>
      <c r="K14" s="45">
        <f>+'[3]Tasas Bogotá'!W423</f>
        <v>2</v>
      </c>
      <c r="L14" s="18"/>
    </row>
    <row r="15" spans="1:15">
      <c r="A15" s="16"/>
      <c r="B15" s="11" t="str">
        <f>+'[3]Tasas Bogotá'!N424</f>
        <v>Pasto</v>
      </c>
      <c r="C15" s="27">
        <f>+'[3]Tasas Bogotá'!O424</f>
        <v>11.753349411071598</v>
      </c>
      <c r="D15" s="27">
        <f>+'[3]Tasas Bogotá'!P424</f>
        <v>16.528726482579092</v>
      </c>
      <c r="E15" s="27">
        <f>+'[3]Tasas Bogotá'!Q424</f>
        <v>10.023765436598774</v>
      </c>
      <c r="F15" s="27">
        <f>+'[3]Tasas Bogotá'!R424</f>
        <v>10.875246589893607</v>
      </c>
      <c r="G15" s="27">
        <f>+'[3]Tasas Bogotá'!S424</f>
        <v>12.168512138189557</v>
      </c>
      <c r="H15" s="27">
        <f>+'[3]Tasas Bogotá'!T424</f>
        <v>15.635993334567672</v>
      </c>
      <c r="I15" s="27">
        <f>+'[3]Tasas Bogotá'!U424</f>
        <v>15.646211687662543</v>
      </c>
      <c r="J15" s="36">
        <f>+'[3]Tasas Bogotá'!V424</f>
        <v>14.335423001810252</v>
      </c>
      <c r="K15" s="45">
        <f>+'[3]Tasas Bogotá'!W424</f>
        <v>3</v>
      </c>
      <c r="L15" s="18"/>
    </row>
    <row r="16" spans="1:15">
      <c r="A16" s="16"/>
      <c r="B16" s="11" t="str">
        <f>+'[3]Tasas Bogotá'!N425</f>
        <v>Popayán</v>
      </c>
      <c r="C16" s="27">
        <f>+'[3]Tasas Bogotá'!O425</f>
        <v>0</v>
      </c>
      <c r="D16" s="27">
        <f>+'[3]Tasas Bogotá'!P425</f>
        <v>0</v>
      </c>
      <c r="E16" s="27">
        <f>+'[3]Tasas Bogotá'!Q425</f>
        <v>13.978311838682671</v>
      </c>
      <c r="F16" s="27">
        <f>+'[3]Tasas Bogotá'!R425</f>
        <v>14.902649075575258</v>
      </c>
      <c r="G16" s="27">
        <f>+'[3]Tasas Bogotá'!S425</f>
        <v>16.70110607740132</v>
      </c>
      <c r="H16" s="27">
        <f>+'[3]Tasas Bogotá'!T425</f>
        <v>15.753563753527381</v>
      </c>
      <c r="I16" s="27">
        <f>+'[3]Tasas Bogotá'!U425</f>
        <v>16.52342324480114</v>
      </c>
      <c r="J16" s="36">
        <f>+'[3]Tasas Bogotá'!V425</f>
        <v>13.666917532056877</v>
      </c>
      <c r="K16" s="45">
        <f>+'[3]Tasas Bogotá'!W425</f>
        <v>4</v>
      </c>
      <c r="L16" s="18"/>
    </row>
    <row r="17" spans="1:15">
      <c r="A17" s="16"/>
      <c r="B17" s="11" t="str">
        <f>+'[3]Tasas Bogotá'!N426</f>
        <v>Armenia</v>
      </c>
      <c r="C17" s="27">
        <f>+'[3]Tasas Bogotá'!O426</f>
        <v>0</v>
      </c>
      <c r="D17" s="27">
        <f>+'[3]Tasas Bogotá'!P426</f>
        <v>0</v>
      </c>
      <c r="E17" s="27">
        <f>+'[3]Tasas Bogotá'!Q426</f>
        <v>8.054881342876568</v>
      </c>
      <c r="F17" s="27">
        <f>+'[3]Tasas Bogotá'!R426</f>
        <v>7.9905542708228614</v>
      </c>
      <c r="G17" s="27">
        <f>+'[3]Tasas Bogotá'!S426</f>
        <v>6.257476741144111</v>
      </c>
      <c r="H17" s="27">
        <f>+'[3]Tasas Bogotá'!T426</f>
        <v>9.3017811064258282</v>
      </c>
      <c r="I17" s="27">
        <f>+'[3]Tasas Bogotá'!U426</f>
        <v>8.8628132417778929</v>
      </c>
      <c r="J17" s="36">
        <f>+'[3]Tasas Bogotá'!V426</f>
        <v>12.659023271242425</v>
      </c>
      <c r="K17" s="45">
        <f>+'[3]Tasas Bogotá'!W426</f>
        <v>5</v>
      </c>
      <c r="L17" s="18"/>
    </row>
    <row r="18" spans="1:15">
      <c r="A18" s="16"/>
      <c r="B18" s="11" t="str">
        <f>+'[3]Tasas Bogotá'!N427</f>
        <v>Manizales</v>
      </c>
      <c r="C18" s="27">
        <f>+'[3]Tasas Bogotá'!O427</f>
        <v>10.395294168625627</v>
      </c>
      <c r="D18" s="27">
        <f>+'[3]Tasas Bogotá'!P427</f>
        <v>13.988159851131565</v>
      </c>
      <c r="E18" s="27">
        <f>+'[3]Tasas Bogotá'!Q427</f>
        <v>11.143896921412415</v>
      </c>
      <c r="F18" s="27">
        <f>+'[3]Tasas Bogotá'!R427</f>
        <v>8.9057010921999389</v>
      </c>
      <c r="G18" s="27">
        <f>+'[3]Tasas Bogotá'!S427</f>
        <v>7.7554648806532995</v>
      </c>
      <c r="H18" s="27">
        <f>+'[3]Tasas Bogotá'!T427</f>
        <v>9.4281759058107593</v>
      </c>
      <c r="I18" s="27">
        <f>+'[3]Tasas Bogotá'!U427</f>
        <v>10.741628404155646</v>
      </c>
      <c r="J18" s="36">
        <f>+'[3]Tasas Bogotá'!V427</f>
        <v>12.026477243606383</v>
      </c>
      <c r="K18" s="45">
        <f>+'[3]Tasas Bogotá'!W427</f>
        <v>6</v>
      </c>
      <c r="L18" s="18"/>
    </row>
    <row r="19" spans="1:15">
      <c r="A19" s="16"/>
      <c r="B19" s="11" t="str">
        <f>+'[3]Tasas Bogotá'!N428</f>
        <v>Sincelejo</v>
      </c>
      <c r="C19" s="27">
        <f>+'[3]Tasas Bogotá'!O428</f>
        <v>0</v>
      </c>
      <c r="D19" s="27">
        <f>+'[3]Tasas Bogotá'!P428</f>
        <v>0</v>
      </c>
      <c r="E19" s="27">
        <f>+'[3]Tasas Bogotá'!Q428</f>
        <v>10.047371373562063</v>
      </c>
      <c r="F19" s="27">
        <f>+'[3]Tasas Bogotá'!R428</f>
        <v>9.9532157401767414</v>
      </c>
      <c r="G19" s="27">
        <f>+'[3]Tasas Bogotá'!S428</f>
        <v>9.4692058856847972</v>
      </c>
      <c r="H19" s="27">
        <f>+'[3]Tasas Bogotá'!T428</f>
        <v>7.3353566404418276</v>
      </c>
      <c r="I19" s="27">
        <f>+'[3]Tasas Bogotá'!U428</f>
        <v>12.351940687721957</v>
      </c>
      <c r="J19" s="36">
        <f>+'[3]Tasas Bogotá'!V428</f>
        <v>12.003631183812624</v>
      </c>
      <c r="K19" s="45">
        <f>+'[3]Tasas Bogotá'!W428</f>
        <v>7</v>
      </c>
      <c r="L19" s="18"/>
    </row>
    <row r="20" spans="1:15">
      <c r="A20" s="16"/>
      <c r="B20" s="11" t="str">
        <f>+'[3]Tasas Bogotá'!N429</f>
        <v>Neiva</v>
      </c>
      <c r="C20" s="27">
        <f>+'[3]Tasas Bogotá'!O429</f>
        <v>0</v>
      </c>
      <c r="D20" s="27">
        <f>+'[3]Tasas Bogotá'!P429</f>
        <v>0</v>
      </c>
      <c r="E20" s="27">
        <f>+'[3]Tasas Bogotá'!Q429</f>
        <v>9.7799517101009723</v>
      </c>
      <c r="F20" s="27">
        <f>+'[3]Tasas Bogotá'!R429</f>
        <v>11.596784389106778</v>
      </c>
      <c r="G20" s="27">
        <f>+'[3]Tasas Bogotá'!S429</f>
        <v>11.456169056028811</v>
      </c>
      <c r="H20" s="27">
        <f>+'[3]Tasas Bogotá'!T429</f>
        <v>13.624914678000769</v>
      </c>
      <c r="I20" s="27">
        <f>+'[3]Tasas Bogotá'!U429</f>
        <v>13.05523819867539</v>
      </c>
      <c r="J20" s="36">
        <f>+'[3]Tasas Bogotá'!V429</f>
        <v>11.647329162947917</v>
      </c>
      <c r="K20" s="45">
        <f>+'[3]Tasas Bogotá'!W429</f>
        <v>8</v>
      </c>
      <c r="L20" s="18"/>
    </row>
    <row r="21" spans="1:15">
      <c r="A21" s="16"/>
      <c r="B21" s="11" t="str">
        <f>+'[3]Tasas Bogotá'!N430</f>
        <v>Santa Marta</v>
      </c>
      <c r="C21" s="27">
        <f>+'[3]Tasas Bogotá'!O430</f>
        <v>0</v>
      </c>
      <c r="D21" s="27">
        <f>+'[3]Tasas Bogotá'!P430</f>
        <v>0</v>
      </c>
      <c r="E21" s="27">
        <f>+'[3]Tasas Bogotá'!Q430</f>
        <v>9.4897220268366436</v>
      </c>
      <c r="F21" s="27">
        <f>+'[3]Tasas Bogotá'!R430</f>
        <v>11.36848438440081</v>
      </c>
      <c r="G21" s="27">
        <f>+'[3]Tasas Bogotá'!S430</f>
        <v>14.673806169006308</v>
      </c>
      <c r="H21" s="27">
        <f>+'[3]Tasas Bogotá'!T430</f>
        <v>13.777381216312969</v>
      </c>
      <c r="I21" s="27">
        <f>+'[3]Tasas Bogotá'!U430</f>
        <v>8.7526609586239434</v>
      </c>
      <c r="J21" s="36">
        <f>+'[3]Tasas Bogotá'!V430</f>
        <v>11.391930171164628</v>
      </c>
      <c r="K21" s="45">
        <f>+'[3]Tasas Bogotá'!W430</f>
        <v>9</v>
      </c>
      <c r="L21" s="18"/>
    </row>
    <row r="22" spans="1:15">
      <c r="A22" s="16"/>
      <c r="B22" s="11" t="str">
        <f>+'[3]Tasas Bogotá'!N431</f>
        <v>Pereira</v>
      </c>
      <c r="C22" s="27">
        <f>+'[3]Tasas Bogotá'!O431</f>
        <v>13.739814288421451</v>
      </c>
      <c r="D22" s="27">
        <f>+'[3]Tasas Bogotá'!P431</f>
        <v>12.167352553674196</v>
      </c>
      <c r="E22" s="27">
        <f>+'[3]Tasas Bogotá'!Q431</f>
        <v>7.8309825855024506</v>
      </c>
      <c r="F22" s="27">
        <f>+'[3]Tasas Bogotá'!R431</f>
        <v>6.604189677725798</v>
      </c>
      <c r="G22" s="27">
        <f>+'[3]Tasas Bogotá'!S431</f>
        <v>9.2788286269236515</v>
      </c>
      <c r="H22" s="27">
        <f>+'[3]Tasas Bogotá'!T431</f>
        <v>8.4386349150671798</v>
      </c>
      <c r="I22" s="27">
        <f>+'[3]Tasas Bogotá'!U431</f>
        <v>10.584507509916419</v>
      </c>
      <c r="J22" s="36">
        <f>+'[3]Tasas Bogotá'!V431</f>
        <v>11.220144664792826</v>
      </c>
      <c r="K22" s="45">
        <f>+'[3]Tasas Bogotá'!W431</f>
        <v>10</v>
      </c>
      <c r="L22" s="18"/>
    </row>
    <row r="23" spans="1:15">
      <c r="A23" s="16"/>
      <c r="B23" s="11" t="str">
        <f>+'[3]Tasas Bogotá'!N432</f>
        <v>Villavicencio</v>
      </c>
      <c r="C23" s="27">
        <f>+'[3]Tasas Bogotá'!O432</f>
        <v>13.859028163051482</v>
      </c>
      <c r="D23" s="27">
        <f>+'[3]Tasas Bogotá'!P432</f>
        <v>9.08552810110168</v>
      </c>
      <c r="E23" s="27">
        <f>+'[3]Tasas Bogotá'!Q432</f>
        <v>9.875898081346131</v>
      </c>
      <c r="F23" s="27">
        <f>+'[3]Tasas Bogotá'!R432</f>
        <v>8.3226377755151812</v>
      </c>
      <c r="G23" s="27">
        <f>+'[3]Tasas Bogotá'!S432</f>
        <v>11.681362403154978</v>
      </c>
      <c r="H23" s="27">
        <f>+'[3]Tasas Bogotá'!T432</f>
        <v>11.955343047916642</v>
      </c>
      <c r="I23" s="27">
        <f>+'[3]Tasas Bogotá'!U432</f>
        <v>11.429126350730986</v>
      </c>
      <c r="J23" s="36">
        <f>+'[3]Tasas Bogotá'!V432</f>
        <v>10.883727286421314</v>
      </c>
      <c r="K23" s="45">
        <f>+'[3]Tasas Bogotá'!W432</f>
        <v>11</v>
      </c>
      <c r="L23" s="18"/>
      <c r="N23" s="23"/>
      <c r="O23" s="34"/>
    </row>
    <row r="24" spans="1:15">
      <c r="A24" s="16"/>
      <c r="B24" s="11" t="str">
        <f>+'[3]Tasas Bogotá'!N433</f>
        <v>Bucaramanga</v>
      </c>
      <c r="C24" s="27">
        <f>+'[3]Tasas Bogotá'!O433</f>
        <v>12.832351279360724</v>
      </c>
      <c r="D24" s="27">
        <f>+'[3]Tasas Bogotá'!P433</f>
        <v>13.790514174575621</v>
      </c>
      <c r="E24" s="27">
        <f>+'[3]Tasas Bogotá'!Q433</f>
        <v>7.0273267837900288</v>
      </c>
      <c r="F24" s="27">
        <f>+'[3]Tasas Bogotá'!R433</f>
        <v>5.0154716922454945</v>
      </c>
      <c r="G24" s="27">
        <f>+'[3]Tasas Bogotá'!S433</f>
        <v>5.7463095463153131</v>
      </c>
      <c r="H24" s="27">
        <f>+'[3]Tasas Bogotá'!T433</f>
        <v>9.1291408498804696</v>
      </c>
      <c r="I24" s="27">
        <f>+'[3]Tasas Bogotá'!U433</f>
        <v>11.974908113243222</v>
      </c>
      <c r="J24" s="36">
        <f>+'[3]Tasas Bogotá'!V433</f>
        <v>10.881779801404479</v>
      </c>
      <c r="K24" s="45">
        <f>+'[3]Tasas Bogotá'!W433</f>
        <v>12</v>
      </c>
      <c r="L24" s="18"/>
      <c r="N24" s="23"/>
      <c r="O24" s="34"/>
    </row>
    <row r="25" spans="1:15">
      <c r="A25" s="16"/>
      <c r="B25" s="12" t="str">
        <f>+'[3]Tasas Bogotá'!N434</f>
        <v>Bogotá</v>
      </c>
      <c r="C25" s="50">
        <f>+'[3]Tasas Bogotá'!O434</f>
        <v>8.834039486229706</v>
      </c>
      <c r="D25" s="50">
        <f>+'[3]Tasas Bogotá'!P434</f>
        <v>8.313134475452971</v>
      </c>
      <c r="E25" s="50">
        <f>+'[3]Tasas Bogotá'!Q434</f>
        <v>5.9753764366298388</v>
      </c>
      <c r="F25" s="50">
        <f>+'[3]Tasas Bogotá'!R434</f>
        <v>8.3746207248678139</v>
      </c>
      <c r="G25" s="50">
        <f>+'[3]Tasas Bogotá'!S434</f>
        <v>11.327942099014784</v>
      </c>
      <c r="H25" s="50">
        <f>+'[3]Tasas Bogotá'!T434</f>
        <v>8.2142704904445019</v>
      </c>
      <c r="I25" s="50">
        <f>+'[3]Tasas Bogotá'!U434</f>
        <v>12.152009199753731</v>
      </c>
      <c r="J25" s="50">
        <f>+'[3]Tasas Bogotá'!V434</f>
        <v>10.586855610306374</v>
      </c>
      <c r="K25" s="106">
        <f>+'[3]Tasas Bogotá'!W434</f>
        <v>13</v>
      </c>
      <c r="L25" s="18"/>
    </row>
    <row r="26" spans="1:15">
      <c r="A26" s="16"/>
      <c r="B26" s="11" t="str">
        <f>+'[3]Tasas Bogotá'!N435</f>
        <v>Medellín</v>
      </c>
      <c r="C26" s="27">
        <f>+'[3]Tasas Bogotá'!O435</f>
        <v>9.202632832583209</v>
      </c>
      <c r="D26" s="27">
        <f>+'[3]Tasas Bogotá'!P435</f>
        <v>10.281102133269632</v>
      </c>
      <c r="E26" s="27">
        <f>+'[3]Tasas Bogotá'!Q435</f>
        <v>8.8105448353410214</v>
      </c>
      <c r="F26" s="27">
        <f>+'[3]Tasas Bogotá'!R435</f>
        <v>7.6390540009918517</v>
      </c>
      <c r="G26" s="27">
        <f>+'[3]Tasas Bogotá'!S435</f>
        <v>8.5385506532216873</v>
      </c>
      <c r="H26" s="27">
        <f>+'[3]Tasas Bogotá'!T435</f>
        <v>10.343149761552214</v>
      </c>
      <c r="I26" s="27">
        <f>+'[3]Tasas Bogotá'!U435</f>
        <v>10.350421364759329</v>
      </c>
      <c r="J26" s="36">
        <f>+'[3]Tasas Bogotá'!V435</f>
        <v>10.319954276644504</v>
      </c>
      <c r="K26" s="45">
        <f>+'[3]Tasas Bogotá'!W435</f>
        <v>14</v>
      </c>
      <c r="L26" s="18"/>
    </row>
    <row r="27" spans="1:15">
      <c r="A27" s="16"/>
      <c r="B27" s="11" t="str">
        <f>+'[3]Tasas Bogotá'!N436</f>
        <v>Barranquilla</v>
      </c>
      <c r="C27" s="27">
        <f>+'[3]Tasas Bogotá'!O436</f>
        <v>17.428119306710073</v>
      </c>
      <c r="D27" s="27">
        <f>+'[3]Tasas Bogotá'!P436</f>
        <v>18.311651597785804</v>
      </c>
      <c r="E27" s="27">
        <f>+'[3]Tasas Bogotá'!Q436</f>
        <v>11.150727334211719</v>
      </c>
      <c r="F27" s="27">
        <f>+'[3]Tasas Bogotá'!R436</f>
        <v>7.1863299257435553</v>
      </c>
      <c r="G27" s="27">
        <f>+'[3]Tasas Bogotá'!S436</f>
        <v>4.8248694252852173</v>
      </c>
      <c r="H27" s="27">
        <f>+'[3]Tasas Bogotá'!T436</f>
        <v>6.3951602705598649</v>
      </c>
      <c r="I27" s="27">
        <f>+'[3]Tasas Bogotá'!U436</f>
        <v>8.5091218822346129</v>
      </c>
      <c r="J27" s="36">
        <f>+'[3]Tasas Bogotá'!V436</f>
        <v>10.138786759335847</v>
      </c>
      <c r="K27" s="45">
        <f>+'[3]Tasas Bogotá'!W436</f>
        <v>15</v>
      </c>
      <c r="L27" s="18"/>
    </row>
    <row r="28" spans="1:15">
      <c r="A28" s="16"/>
      <c r="B28" s="12" t="str">
        <f>+'[3]Tasas Bogotá'!N437</f>
        <v>Colombia</v>
      </c>
      <c r="C28" s="28">
        <f>+'[3]Tasas Bogotá'!O437</f>
        <v>11.298311835106185</v>
      </c>
      <c r="D28" s="28">
        <f>+'[3]Tasas Bogotá'!P437</f>
        <v>11.326730411109837</v>
      </c>
      <c r="E28" s="28">
        <f>+'[3]Tasas Bogotá'!Q437</f>
        <v>8.6186198922879456</v>
      </c>
      <c r="F28" s="28">
        <f>+'[3]Tasas Bogotá'!R437</f>
        <v>7.9676385968163705</v>
      </c>
      <c r="G28" s="28">
        <f>+'[3]Tasas Bogotá'!S437</f>
        <v>8.1038958776680605</v>
      </c>
      <c r="H28" s="28">
        <f>+'[3]Tasas Bogotá'!T437</f>
        <v>9.395440251333671</v>
      </c>
      <c r="I28" s="28">
        <f>+'[3]Tasas Bogotá'!U437</f>
        <v>10.832433795728647</v>
      </c>
      <c r="J28" s="50">
        <f>+'[3]Tasas Bogotá'!V437</f>
        <v>9.8344718972657681</v>
      </c>
      <c r="K28" s="45" t="str">
        <f>+'[3]Tasas Bogotá'!W437</f>
        <v/>
      </c>
      <c r="L28" s="18"/>
    </row>
    <row r="29" spans="1:15">
      <c r="A29" s="16"/>
      <c r="B29" s="11" t="str">
        <f>+'[3]Tasas Bogotá'!N438</f>
        <v>Cali</v>
      </c>
      <c r="C29" s="27">
        <f>+'[3]Tasas Bogotá'!O438</f>
        <v>14.321987715219764</v>
      </c>
      <c r="D29" s="27">
        <f>+'[3]Tasas Bogotá'!P438</f>
        <v>11.558382444403449</v>
      </c>
      <c r="E29" s="27">
        <f>+'[3]Tasas Bogotá'!Q438</f>
        <v>11.318523701448999</v>
      </c>
      <c r="F29" s="27">
        <f>+'[3]Tasas Bogotá'!R438</f>
        <v>11.117640924414147</v>
      </c>
      <c r="G29" s="27">
        <f>+'[3]Tasas Bogotá'!S438</f>
        <v>8.4494678151058107</v>
      </c>
      <c r="H29" s="27">
        <f>+'[3]Tasas Bogotá'!T438</f>
        <v>14.345715385372463</v>
      </c>
      <c r="I29" s="27">
        <f>+'[3]Tasas Bogotá'!U438</f>
        <v>12.05044620960704</v>
      </c>
      <c r="J29" s="36">
        <f>+'[3]Tasas Bogotá'!V438</f>
        <v>9.6270714367023409</v>
      </c>
      <c r="K29" s="45">
        <f>+'[3]Tasas Bogotá'!W438</f>
        <v>16</v>
      </c>
      <c r="L29" s="18"/>
    </row>
    <row r="30" spans="1:15">
      <c r="A30" s="16"/>
      <c r="B30" s="11" t="str">
        <f>+'[3]Tasas Bogotá'!N439</f>
        <v>Cúcuta</v>
      </c>
      <c r="C30" s="27">
        <f>+'[3]Tasas Bogotá'!O439</f>
        <v>15.948947896397106</v>
      </c>
      <c r="D30" s="27">
        <f>+'[3]Tasas Bogotá'!P439</f>
        <v>12.53243886081802</v>
      </c>
      <c r="E30" s="27">
        <f>+'[3]Tasas Bogotá'!Q439</f>
        <v>7.7909049917885973</v>
      </c>
      <c r="F30" s="27">
        <f>+'[3]Tasas Bogotá'!R439</f>
        <v>9.0215210815752283</v>
      </c>
      <c r="G30" s="27">
        <f>+'[3]Tasas Bogotá'!S439</f>
        <v>7.7972833290540926</v>
      </c>
      <c r="H30" s="27">
        <f>+'[3]Tasas Bogotá'!T439</f>
        <v>8.4012909239668776</v>
      </c>
      <c r="I30" s="27">
        <f>+'[3]Tasas Bogotá'!U439</f>
        <v>9.5027464921860911</v>
      </c>
      <c r="J30" s="36">
        <f>+'[3]Tasas Bogotá'!V439</f>
        <v>8.8905518231489733</v>
      </c>
      <c r="K30" s="45">
        <f>+'[3]Tasas Bogotá'!W439</f>
        <v>17</v>
      </c>
      <c r="L30" s="18"/>
    </row>
    <row r="31" spans="1:15">
      <c r="A31" s="16"/>
      <c r="B31" s="11" t="str">
        <f>+'[3]Tasas Bogotá'!N440</f>
        <v>Tunja</v>
      </c>
      <c r="C31" s="27">
        <f>+'[3]Tasas Bogotá'!O440</f>
        <v>0</v>
      </c>
      <c r="D31" s="27">
        <f>+'[3]Tasas Bogotá'!P440</f>
        <v>0</v>
      </c>
      <c r="E31" s="27">
        <f>+'[3]Tasas Bogotá'!Q440</f>
        <v>8.1867747520700096</v>
      </c>
      <c r="F31" s="27">
        <f>+'[3]Tasas Bogotá'!R440</f>
        <v>8.4678776456107627</v>
      </c>
      <c r="G31" s="27">
        <f>+'[3]Tasas Bogotá'!S440</f>
        <v>8.4377799697745779</v>
      </c>
      <c r="H31" s="27">
        <f>+'[3]Tasas Bogotá'!T440</f>
        <v>3.6962144577670726</v>
      </c>
      <c r="I31" s="27">
        <f>+'[3]Tasas Bogotá'!U440</f>
        <v>12.666923551810003</v>
      </c>
      <c r="J31" s="36">
        <f>+'[3]Tasas Bogotá'!V440</f>
        <v>8.6563243864401205</v>
      </c>
      <c r="K31" s="45">
        <f>+'[3]Tasas Bogotá'!W440</f>
        <v>18</v>
      </c>
      <c r="L31" s="18"/>
    </row>
    <row r="32" spans="1:15">
      <c r="A32" s="16"/>
      <c r="B32" s="11" t="str">
        <f>+'[3]Tasas Bogotá'!N441</f>
        <v>Valledupar</v>
      </c>
      <c r="C32" s="27">
        <f>+'[3]Tasas Bogotá'!O441</f>
        <v>0</v>
      </c>
      <c r="D32" s="27">
        <f>+'[3]Tasas Bogotá'!P441</f>
        <v>0</v>
      </c>
      <c r="E32" s="27">
        <f>+'[3]Tasas Bogotá'!Q441</f>
        <v>12.123947128882962</v>
      </c>
      <c r="F32" s="27">
        <f>+'[3]Tasas Bogotá'!R441</f>
        <v>8.7482676450940708</v>
      </c>
      <c r="G32" s="27">
        <f>+'[3]Tasas Bogotá'!S441</f>
        <v>9.6600917133633057</v>
      </c>
      <c r="H32" s="27">
        <f>+'[3]Tasas Bogotá'!T441</f>
        <v>9.4196346343832165</v>
      </c>
      <c r="I32" s="27">
        <f>+'[3]Tasas Bogotá'!U441</f>
        <v>13.197904637035803</v>
      </c>
      <c r="J32" s="36">
        <f>+'[3]Tasas Bogotá'!V441</f>
        <v>8.3682543141379675</v>
      </c>
      <c r="K32" s="45">
        <f>+'[3]Tasas Bogotá'!W441</f>
        <v>19</v>
      </c>
      <c r="L32" s="18"/>
    </row>
    <row r="33" spans="1:14">
      <c r="A33" s="16"/>
      <c r="B33" s="11" t="str">
        <f>+'[3]Tasas Bogotá'!N442</f>
        <v>Florencia</v>
      </c>
      <c r="C33" s="27">
        <f>+'[3]Tasas Bogotá'!O442</f>
        <v>0</v>
      </c>
      <c r="D33" s="27">
        <f>+'[3]Tasas Bogotá'!P442</f>
        <v>0</v>
      </c>
      <c r="E33" s="27">
        <f>+'[3]Tasas Bogotá'!Q442</f>
        <v>7.8934976008960058</v>
      </c>
      <c r="F33" s="27">
        <f>+'[3]Tasas Bogotá'!R442</f>
        <v>7.5561113286157555</v>
      </c>
      <c r="G33" s="27">
        <f>+'[3]Tasas Bogotá'!S442</f>
        <v>3.887526645883904</v>
      </c>
      <c r="H33" s="27">
        <f>+'[3]Tasas Bogotá'!T442</f>
        <v>4.0283756745285881</v>
      </c>
      <c r="I33" s="27">
        <f>+'[3]Tasas Bogotá'!U442</f>
        <v>6.2693262125897267</v>
      </c>
      <c r="J33" s="36">
        <f>+'[3]Tasas Bogotá'!V442</f>
        <v>8.0379524165530594</v>
      </c>
      <c r="K33" s="45">
        <f>+'[3]Tasas Bogotá'!W442</f>
        <v>20</v>
      </c>
      <c r="L33" s="18"/>
    </row>
    <row r="34" spans="1:14">
      <c r="A34" s="16"/>
      <c r="B34" s="11" t="str">
        <f>+'[3]Tasas Bogotá'!N443</f>
        <v>Cartagena</v>
      </c>
      <c r="C34" s="27">
        <f>+'[3]Tasas Bogotá'!O443</f>
        <v>6.4898002539187951</v>
      </c>
      <c r="D34" s="27">
        <f>+'[3]Tasas Bogotá'!P443</f>
        <v>8.4804565292078991</v>
      </c>
      <c r="E34" s="27">
        <f>+'[3]Tasas Bogotá'!Q443</f>
        <v>9.9546764025851768</v>
      </c>
      <c r="F34" s="27">
        <f>+'[3]Tasas Bogotá'!R443</f>
        <v>8.6629693159321253</v>
      </c>
      <c r="G34" s="27">
        <f>+'[3]Tasas Bogotá'!S443</f>
        <v>8.2337114608324686</v>
      </c>
      <c r="H34" s="27">
        <f>+'[3]Tasas Bogotá'!T443</f>
        <v>16.60250758080819</v>
      </c>
      <c r="I34" s="27">
        <f>+'[3]Tasas Bogotá'!U443</f>
        <v>11.915045964798814</v>
      </c>
      <c r="J34" s="36">
        <f>+'[3]Tasas Bogotá'!V443</f>
        <v>7.3572854225240043</v>
      </c>
      <c r="K34" s="45">
        <f>+'[3]Tasas Bogotá'!W443</f>
        <v>21</v>
      </c>
      <c r="L34" s="18"/>
    </row>
    <row r="35" spans="1:14">
      <c r="A35" s="16"/>
      <c r="B35" s="11" t="str">
        <f>+'[3]Tasas Bogotá'!N444</f>
        <v>Riohacha</v>
      </c>
      <c r="C35" s="27">
        <f>+'[3]Tasas Bogotá'!O444</f>
        <v>0</v>
      </c>
      <c r="D35" s="27">
        <f>+'[3]Tasas Bogotá'!P444</f>
        <v>0</v>
      </c>
      <c r="E35" s="27">
        <f>+'[3]Tasas Bogotá'!Q444</f>
        <v>13.662825100735439</v>
      </c>
      <c r="F35" s="27">
        <f>+'[3]Tasas Bogotá'!R444</f>
        <v>11.71332240744726</v>
      </c>
      <c r="G35" s="27">
        <f>+'[3]Tasas Bogotá'!S444</f>
        <v>12.951856742124161</v>
      </c>
      <c r="H35" s="27">
        <f>+'[3]Tasas Bogotá'!T444</f>
        <v>15.078312846902314</v>
      </c>
      <c r="I35" s="27">
        <f>+'[3]Tasas Bogotá'!U444</f>
        <v>15.482248396696985</v>
      </c>
      <c r="J35" s="36">
        <f>+'[3]Tasas Bogotá'!V444</f>
        <v>7.0092728079838214</v>
      </c>
      <c r="K35" s="45">
        <f>+'[3]Tasas Bogotá'!W444</f>
        <v>22</v>
      </c>
      <c r="L35" s="18"/>
    </row>
    <row r="36" spans="1:14" ht="14.25" customHeight="1">
      <c r="A36" s="16"/>
      <c r="B36" s="11" t="str">
        <f>+'[3]Tasas Bogotá'!N445</f>
        <v>Quibdó</v>
      </c>
      <c r="C36" s="27">
        <f>+'[3]Tasas Bogotá'!O445</f>
        <v>0</v>
      </c>
      <c r="D36" s="27">
        <f>+'[3]Tasas Bogotá'!P445</f>
        <v>0</v>
      </c>
      <c r="E36" s="27">
        <f>+'[3]Tasas Bogotá'!Q445</f>
        <v>6.6319643640535899</v>
      </c>
      <c r="F36" s="27">
        <f>+'[3]Tasas Bogotá'!R445</f>
        <v>4.0658047028796984</v>
      </c>
      <c r="G36" s="27">
        <f>+'[3]Tasas Bogotá'!S445</f>
        <v>3.046060978891922</v>
      </c>
      <c r="H36" s="27">
        <f>+'[3]Tasas Bogotá'!T445</f>
        <v>4.9361262047860848</v>
      </c>
      <c r="I36" s="27">
        <f>+'[3]Tasas Bogotá'!U445</f>
        <v>4.4983887589354357</v>
      </c>
      <c r="J36" s="36">
        <f>+'[3]Tasas Bogotá'!V445</f>
        <v>5.0313213153420842</v>
      </c>
      <c r="K36" s="45">
        <f>+'[3]Tasas Bogotá'!W445</f>
        <v>23</v>
      </c>
      <c r="L36" s="18"/>
    </row>
    <row r="37" spans="1:14">
      <c r="A37" s="16"/>
      <c r="B37" s="11" t="str">
        <f>+'[3]Tasas Bogotá'!N446</f>
        <v>San Andrés</v>
      </c>
      <c r="C37" s="27">
        <f>+'[3]Tasas Bogotá'!O446</f>
        <v>0</v>
      </c>
      <c r="D37" s="27">
        <f>+'[3]Tasas Bogotá'!P446</f>
        <v>0</v>
      </c>
      <c r="E37" s="27">
        <f>+'[3]Tasas Bogotá'!Q446</f>
        <v>7.052087697248985</v>
      </c>
      <c r="F37" s="27">
        <f>+'[3]Tasas Bogotá'!R446</f>
        <v>5.0443109172222664</v>
      </c>
      <c r="G37" s="27">
        <f>+'[3]Tasas Bogotá'!S446</f>
        <v>2.4248034596626002</v>
      </c>
      <c r="H37" s="27">
        <f>+'[3]Tasas Bogotá'!T446</f>
        <v>4.371740283943109</v>
      </c>
      <c r="I37" s="27">
        <f>+'[3]Tasas Bogotá'!U446</f>
        <v>3.2386961093585702</v>
      </c>
      <c r="J37" s="36">
        <f>+'[3]Tasas Bogotá'!V446</f>
        <v>2.0212215647434362</v>
      </c>
      <c r="K37" s="45">
        <f>+'[3]Tasas Bogotá'!W446</f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tr">
        <f>IF(F38="","",1)</f>
        <v/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tr">
        <f>IF(F39="","",1)</f>
        <v/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tr">
        <f>IF(F40="","",1)</f>
        <v/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tr">
        <f>IF(F41="","",1)</f>
        <v/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tr">
        <f>IF(F43="","",1)</f>
        <v/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tr">
        <f>IF(F44="","",1)</f>
        <v/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tr">
        <f>IF(F45="","",1)</f>
        <v/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tr">
        <f>IF(F46="","",1)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124"/>
      <c r="L51" s="22"/>
    </row>
    <row r="52" spans="1:12">
      <c r="B52" s="23" t="s">
        <v>46</v>
      </c>
      <c r="C52" s="23"/>
      <c r="D52" s="23"/>
      <c r="E52" s="23" t="s">
        <v>44</v>
      </c>
    </row>
    <row r="53" spans="1:12">
      <c r="B53" s="23" t="s">
        <v>47</v>
      </c>
      <c r="C53" s="23"/>
      <c r="D53" s="23"/>
      <c r="E53" s="23" t="s">
        <v>45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 codeName="Hoja17">
    <tabColor rgb="FF53722D"/>
  </sheetPr>
  <dimension ref="A1:M50"/>
  <sheetViews>
    <sheetView topLeftCell="A16" zoomScaleNormal="100" zoomScaleSheetLayoutView="100" workbookViewId="0">
      <selection activeCell="B12" sqref="B12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117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145</v>
      </c>
      <c r="C8" s="166"/>
      <c r="D8" s="166"/>
      <c r="E8" s="166"/>
      <c r="F8" s="166"/>
      <c r="G8" s="166"/>
      <c r="H8" s="166"/>
      <c r="I8" s="166"/>
      <c r="J8" s="166"/>
    </row>
    <row r="9" spans="1:13">
      <c r="A9" s="16"/>
      <c r="B9" s="10"/>
      <c r="C9" s="85"/>
      <c r="D9" s="85"/>
      <c r="E9" s="85"/>
      <c r="F9" s="8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134</v>
      </c>
      <c r="H10" s="168"/>
      <c r="I10" s="168" t="s">
        <v>133</v>
      </c>
      <c r="J10" s="18"/>
    </row>
    <row r="11" spans="1:13">
      <c r="A11" s="16"/>
      <c r="B11" s="11"/>
      <c r="C11" s="159">
        <v>2008</v>
      </c>
      <c r="D11" s="159">
        <v>2009</v>
      </c>
      <c r="E11" s="159">
        <v>2010</v>
      </c>
      <c r="F11" s="85">
        <v>2011</v>
      </c>
      <c r="G11" s="86" t="s">
        <v>82</v>
      </c>
      <c r="H11" s="86" t="s">
        <v>83</v>
      </c>
      <c r="I11" s="168"/>
      <c r="J11" s="18"/>
      <c r="M11" s="2"/>
    </row>
    <row r="12" spans="1:13" ht="12" customHeight="1">
      <c r="A12" s="16"/>
      <c r="B12" s="11"/>
      <c r="C12" s="85"/>
      <c r="D12" s="85"/>
      <c r="E12" s="85"/>
      <c r="F12" s="85"/>
      <c r="G12" s="85"/>
      <c r="H12" s="85"/>
      <c r="I12" s="85"/>
      <c r="J12" s="18"/>
    </row>
    <row r="13" spans="1:13">
      <c r="A13" s="16"/>
      <c r="B13" s="11" t="s">
        <v>27</v>
      </c>
      <c r="C13" s="25">
        <f>+'[3]Resumen Bogotá'!I6</f>
        <v>7152.3026666666665</v>
      </c>
      <c r="D13" s="25">
        <f>+'[3]Resumen Bogotá'!J6</f>
        <v>7256.7306666666664</v>
      </c>
      <c r="E13" s="25">
        <f>+'[3]Resumen Bogotá'!K6</f>
        <v>7360.8063333333339</v>
      </c>
      <c r="F13" s="29">
        <f>+'[3]Resumen Bogotá'!L6</f>
        <v>7464.4283333333342</v>
      </c>
      <c r="G13" s="28">
        <f>IF(OR(OR(F13=0,E13=0),F13=""),"",(F13/E13-1)*100)</f>
        <v>1.4077533806418518</v>
      </c>
      <c r="H13" s="26">
        <f>F13-E13</f>
        <v>103.6220000000003</v>
      </c>
      <c r="I13" s="28">
        <f>IF(F13=0,"",F13/$F$13*100)</f>
        <v>100</v>
      </c>
      <c r="J13" s="18"/>
    </row>
    <row r="14" spans="1:13">
      <c r="A14" s="16"/>
      <c r="B14" s="11" t="s">
        <v>28</v>
      </c>
      <c r="C14" s="25">
        <f>+'[3]Resumen Bogotá'!I7</f>
        <v>5707.4476666666669</v>
      </c>
      <c r="D14" s="25">
        <f>+'[3]Resumen Bogotá'!J7</f>
        <v>5817.1896666666662</v>
      </c>
      <c r="E14" s="25">
        <f>+'[3]Resumen Bogotá'!K7</f>
        <v>5924.8306666666676</v>
      </c>
      <c r="F14" s="29">
        <f>+'[3]Resumen Bogotá'!L7</f>
        <v>6031.0886666666665</v>
      </c>
      <c r="G14" s="28">
        <f t="shared" ref="G14:G31" si="0">IF(OR(OR(F14=0,E14=0),F14=""),"",(F14/E14-1)*100)</f>
        <v>1.7934352216648186</v>
      </c>
      <c r="H14" s="26">
        <f t="shared" ref="H14:H31" si="1">F14-E14</f>
        <v>106.2579999999989</v>
      </c>
      <c r="I14" s="28">
        <f t="shared" ref="I14:I31" si="2">IF(F14=0,"",F14/$F$13*100)</f>
        <v>80.79773021242751</v>
      </c>
      <c r="J14" s="18"/>
      <c r="L14" s="23"/>
      <c r="M14" s="34"/>
    </row>
    <row r="15" spans="1:13">
      <c r="A15" s="16"/>
      <c r="B15" s="11" t="s">
        <v>29</v>
      </c>
      <c r="C15" s="25">
        <f>+'[3]Resumen Bogotá'!I8</f>
        <v>3779.5096666666668</v>
      </c>
      <c r="D15" s="25">
        <f>+'[3]Resumen Bogotá'!J8</f>
        <v>3870.8083333333338</v>
      </c>
      <c r="E15" s="25">
        <f>+'[3]Resumen Bogotá'!K8</f>
        <v>4076.3410000000003</v>
      </c>
      <c r="F15" s="29">
        <f>+'[3]Resumen Bogotá'!L8</f>
        <v>4313.0086666666657</v>
      </c>
      <c r="G15" s="28">
        <f t="shared" si="0"/>
        <v>5.8058849018437275</v>
      </c>
      <c r="H15" s="26">
        <f t="shared" si="1"/>
        <v>236.66766666666535</v>
      </c>
      <c r="I15" s="28">
        <f t="shared" si="2"/>
        <v>57.780830280148699</v>
      </c>
      <c r="J15" s="18"/>
      <c r="L15" s="23"/>
      <c r="M15" s="34"/>
    </row>
    <row r="16" spans="1:13">
      <c r="A16" s="16"/>
      <c r="B16" s="11" t="s">
        <v>30</v>
      </c>
      <c r="C16" s="25">
        <f>+'[3]Resumen Bogotá'!I9</f>
        <v>3399.15</v>
      </c>
      <c r="D16" s="25">
        <f>+'[3]Resumen Bogotá'!J9</f>
        <v>3433.3343333333337</v>
      </c>
      <c r="E16" s="25">
        <f>+'[3]Resumen Bogotá'!K9</f>
        <v>3657.5310000000004</v>
      </c>
      <c r="F16" s="29">
        <f>+'[3]Resumen Bogotá'!L9</f>
        <v>3956.6709999999998</v>
      </c>
      <c r="G16" s="28">
        <f t="shared" si="0"/>
        <v>8.1787413421786184</v>
      </c>
      <c r="H16" s="26">
        <f t="shared" si="1"/>
        <v>299.13999999999942</v>
      </c>
      <c r="I16" s="28">
        <f t="shared" si="2"/>
        <v>53.007019738283148</v>
      </c>
      <c r="J16" s="18"/>
    </row>
    <row r="17" spans="1:10">
      <c r="A17" s="16"/>
      <c r="B17" s="11" t="s">
        <v>31</v>
      </c>
      <c r="C17" s="25">
        <f>+'[3]Resumen Bogotá'!I10</f>
        <v>380.35966666666667</v>
      </c>
      <c r="D17" s="25">
        <f>+'[3]Resumen Bogotá'!J10</f>
        <v>437.47399999999999</v>
      </c>
      <c r="E17" s="25">
        <f>+'[3]Resumen Bogotá'!K10</f>
        <v>418.81033333333335</v>
      </c>
      <c r="F17" s="29">
        <f>+'[3]Resumen Bogotá'!L10</f>
        <v>356.33800000000002</v>
      </c>
      <c r="G17" s="28">
        <f t="shared" si="0"/>
        <v>-14.916616988915422</v>
      </c>
      <c r="H17" s="26">
        <f t="shared" si="1"/>
        <v>-62.472333333333324</v>
      </c>
      <c r="I17" s="28">
        <f t="shared" si="2"/>
        <v>4.7738150074899686</v>
      </c>
      <c r="J17" s="18"/>
    </row>
    <row r="18" spans="1:10">
      <c r="A18" s="16"/>
      <c r="B18" s="11" t="s">
        <v>57</v>
      </c>
      <c r="C18" s="25">
        <f>+'[3]Resumen Bogotá'!I11</f>
        <v>358.69566666666668</v>
      </c>
      <c r="D18" s="25">
        <f>+'[3]Resumen Bogotá'!J11</f>
        <v>418.89133333333331</v>
      </c>
      <c r="E18" s="25">
        <f>+'[3]Resumen Bogotá'!K11</f>
        <v>390.88066666666668</v>
      </c>
      <c r="F18" s="29">
        <f>+'[3]Resumen Bogotá'!L11</f>
        <v>325.84233333333333</v>
      </c>
      <c r="G18" s="28">
        <f t="shared" si="0"/>
        <v>-16.638923047272748</v>
      </c>
      <c r="H18" s="26">
        <f t="shared" si="1"/>
        <v>-65.038333333333355</v>
      </c>
      <c r="I18" s="28">
        <f t="shared" si="2"/>
        <v>4.3652684275665665</v>
      </c>
      <c r="J18" s="18"/>
    </row>
    <row r="19" spans="1:10">
      <c r="A19" s="16"/>
      <c r="B19" s="11" t="s">
        <v>58</v>
      </c>
      <c r="C19" s="25">
        <f>+'[3]Resumen Bogotá'!I12</f>
        <v>21.663666666666668</v>
      </c>
      <c r="D19" s="25">
        <f>+'[3]Resumen Bogotá'!J12</f>
        <v>18.582666666666668</v>
      </c>
      <c r="E19" s="25">
        <f>+'[3]Resumen Bogotá'!K12</f>
        <v>27.929333333333332</v>
      </c>
      <c r="F19" s="29">
        <f>+'[3]Resumen Bogotá'!L12</f>
        <v>30.495333333333331</v>
      </c>
      <c r="G19" s="28">
        <f t="shared" si="0"/>
        <v>9.1874731465126267</v>
      </c>
      <c r="H19" s="26">
        <f t="shared" si="1"/>
        <v>2.5659999999999989</v>
      </c>
      <c r="I19" s="28">
        <f t="shared" si="2"/>
        <v>0.40854211429899623</v>
      </c>
      <c r="J19" s="18"/>
    </row>
    <row r="20" spans="1:10">
      <c r="A20" s="16"/>
      <c r="B20" s="11" t="s">
        <v>32</v>
      </c>
      <c r="C20" s="25">
        <f>+'[3]Resumen Bogotá'!I13</f>
        <v>1927.9380000000001</v>
      </c>
      <c r="D20" s="25">
        <f>+'[3]Resumen Bogotá'!J13</f>
        <v>1946.3813333333335</v>
      </c>
      <c r="E20" s="25">
        <f>+'[3]Resumen Bogotá'!K13</f>
        <v>1848.4896666666666</v>
      </c>
      <c r="F20" s="29">
        <f>+'[3]Resumen Bogotá'!L13</f>
        <v>1718.08</v>
      </c>
      <c r="G20" s="28">
        <f t="shared" si="0"/>
        <v>-7.0549307912459724</v>
      </c>
      <c r="H20" s="26">
        <f t="shared" si="1"/>
        <v>-130.40966666666668</v>
      </c>
      <c r="I20" s="28">
        <f t="shared" si="2"/>
        <v>23.016899932278804</v>
      </c>
      <c r="J20" s="18"/>
    </row>
    <row r="21" spans="1:10">
      <c r="A21" s="16"/>
      <c r="B21" s="11" t="s">
        <v>92</v>
      </c>
      <c r="C21" s="25">
        <f>+'[3]Resumen Bogotá'!I14</f>
        <v>844.4086666666667</v>
      </c>
      <c r="D21" s="25">
        <f>+'[3]Resumen Bogotá'!J14</f>
        <v>877.37099999999998</v>
      </c>
      <c r="E21" s="25">
        <f>+'[3]Resumen Bogotá'!K14</f>
        <v>844.16633333333345</v>
      </c>
      <c r="F21" s="29">
        <f>+'[3]Resumen Bogotá'!L14</f>
        <v>762.81366666666656</v>
      </c>
      <c r="G21" s="28">
        <f t="shared" ref="G21:G23" si="3">IF(OR(OR(F21=0,E21=0),F21=""),"",(F21/E21-1)*100)</f>
        <v>-9.6370423048538498</v>
      </c>
      <c r="H21" s="26">
        <f t="shared" ref="H21:H23" si="4">F21-E21</f>
        <v>-81.352666666666892</v>
      </c>
      <c r="I21" s="28">
        <f t="shared" ref="I21:I23" si="5">IF(F21=0,"",F21/$F$13*100)</f>
        <v>10.219317978581524</v>
      </c>
      <c r="J21" s="18"/>
    </row>
    <row r="22" spans="1:10">
      <c r="A22" s="16"/>
      <c r="B22" s="11" t="s">
        <v>93</v>
      </c>
      <c r="C22" s="25">
        <f>+'[3]Resumen Bogotá'!I15</f>
        <v>823.32433333333336</v>
      </c>
      <c r="D22" s="25">
        <f>+'[3]Resumen Bogotá'!J15</f>
        <v>793.99199999999985</v>
      </c>
      <c r="E22" s="25">
        <f>+'[3]Resumen Bogotá'!K15</f>
        <v>682.36466666666672</v>
      </c>
      <c r="F22" s="29">
        <f>+'[3]Resumen Bogotá'!L15</f>
        <v>577.72400000000005</v>
      </c>
      <c r="G22" s="28">
        <f t="shared" si="3"/>
        <v>-15.335006599599232</v>
      </c>
      <c r="H22" s="26">
        <f t="shared" si="4"/>
        <v>-104.64066666666668</v>
      </c>
      <c r="I22" s="28">
        <f t="shared" si="5"/>
        <v>7.7396951809437509</v>
      </c>
      <c r="J22" s="18"/>
    </row>
    <row r="23" spans="1:10">
      <c r="A23" s="16"/>
      <c r="B23" s="11" t="s">
        <v>94</v>
      </c>
      <c r="C23" s="25">
        <f>+'[3]Resumen Bogotá'!I16</f>
        <v>260.2046666666667</v>
      </c>
      <c r="D23" s="25">
        <f>+'[3]Resumen Bogotá'!J16</f>
        <v>275.01800000000003</v>
      </c>
      <c r="E23" s="25">
        <f>+'[3]Resumen Bogotá'!K16</f>
        <v>321.95866666666666</v>
      </c>
      <c r="F23" s="29">
        <f>+'[3]Resumen Bogotá'!L16</f>
        <v>377.54266666666666</v>
      </c>
      <c r="G23" s="28">
        <f t="shared" si="3"/>
        <v>17.264327926152024</v>
      </c>
      <c r="H23" s="26">
        <f t="shared" si="4"/>
        <v>55.584000000000003</v>
      </c>
      <c r="I23" s="28">
        <f t="shared" si="5"/>
        <v>5.0578912383779322</v>
      </c>
      <c r="J23" s="18"/>
    </row>
    <row r="24" spans="1:10">
      <c r="A24" s="16"/>
      <c r="B24" s="11" t="s">
        <v>55</v>
      </c>
      <c r="C24" s="25">
        <f>+'[3]Resumen Bogotá'!I17</f>
        <v>1131.9096666666667</v>
      </c>
      <c r="D24" s="25">
        <f>+'[3]Resumen Bogotá'!J17</f>
        <v>893.149</v>
      </c>
      <c r="E24" s="25">
        <f>+'[3]Resumen Bogotá'!K17</f>
        <v>1388.046</v>
      </c>
      <c r="F24" s="29">
        <f>+'[3]Resumen Bogotá'!L17</f>
        <v>1472.0363333333335</v>
      </c>
      <c r="G24" s="28">
        <f t="shared" si="0"/>
        <v>6.0509762164462355</v>
      </c>
      <c r="H24" s="26">
        <f t="shared" si="1"/>
        <v>83.99033333333341</v>
      </c>
      <c r="I24" s="28">
        <f t="shared" si="2"/>
        <v>19.720684124727569</v>
      </c>
      <c r="J24" s="18"/>
    </row>
    <row r="25" spans="1:10">
      <c r="A25" s="16"/>
      <c r="B25" s="11" t="s">
        <v>33</v>
      </c>
      <c r="C25" s="25">
        <f>+'[3]Resumen Bogotá'!I18</f>
        <v>303.4496666666667</v>
      </c>
      <c r="D25" s="25">
        <f>+'[3]Resumen Bogotá'!J18</f>
        <v>244.429</v>
      </c>
      <c r="E25" s="25">
        <f>+'[3]Resumen Bogotá'!K18</f>
        <v>550.6966666666666</v>
      </c>
      <c r="F25" s="29">
        <f>+'[3]Resumen Bogotá'!L18</f>
        <v>488.55733333333336</v>
      </c>
      <c r="G25" s="28">
        <f t="shared" si="0"/>
        <v>-11.283767833471526</v>
      </c>
      <c r="H25" s="26">
        <f t="shared" si="1"/>
        <v>-62.139333333333241</v>
      </c>
      <c r="I25" s="28">
        <f t="shared" si="2"/>
        <v>6.5451406526554718</v>
      </c>
      <c r="J25" s="18"/>
    </row>
    <row r="26" spans="1:10">
      <c r="A26" s="16"/>
      <c r="B26" s="11" t="s">
        <v>42</v>
      </c>
      <c r="C26" s="25">
        <f>+'[3]Resumen Bogotá'!I19</f>
        <v>812.09799999999996</v>
      </c>
      <c r="D26" s="25">
        <f>+'[3]Resumen Bogotá'!J19</f>
        <v>601.54833333333329</v>
      </c>
      <c r="E26" s="25">
        <f>+'[3]Resumen Bogotá'!K19</f>
        <v>858.98199999999997</v>
      </c>
      <c r="F26" s="29">
        <f>+'[3]Resumen Bogotá'!L19</f>
        <v>924.54433333333327</v>
      </c>
      <c r="G26" s="28">
        <f t="shared" si="0"/>
        <v>7.6325619551205204</v>
      </c>
      <c r="H26" s="26">
        <f t="shared" si="1"/>
        <v>65.562333333333299</v>
      </c>
      <c r="I26" s="28">
        <f t="shared" si="2"/>
        <v>12.386003214803006</v>
      </c>
      <c r="J26" s="18"/>
    </row>
    <row r="27" spans="1:10">
      <c r="A27" s="16"/>
      <c r="B27" s="11" t="s">
        <v>34</v>
      </c>
      <c r="C27" s="25">
        <f>+'[3]Resumen Bogotá'!I20</f>
        <v>990.91533333333336</v>
      </c>
      <c r="D27" s="25">
        <f>+'[3]Resumen Bogotá'!J20</f>
        <v>763.01499999999999</v>
      </c>
      <c r="E27" s="25">
        <f>+'[3]Resumen Bogotá'!K20</f>
        <v>1129.6576666666667</v>
      </c>
      <c r="F27" s="29">
        <f>+'[3]Resumen Bogotá'!L20</f>
        <v>1236.2913333333333</v>
      </c>
      <c r="G27" s="28">
        <f t="shared" si="0"/>
        <v>9.4394673548594099</v>
      </c>
      <c r="H27" s="26">
        <f t="shared" si="1"/>
        <v>106.63366666666661</v>
      </c>
      <c r="I27" s="28">
        <f t="shared" si="2"/>
        <v>16.562438248787526</v>
      </c>
      <c r="J27" s="18"/>
    </row>
    <row r="28" spans="1:10">
      <c r="A28" s="16"/>
      <c r="B28" s="11" t="s">
        <v>56</v>
      </c>
      <c r="C28" s="25">
        <f>+'[3]Resumen Bogotá'!I21</f>
        <v>503.2906666666666</v>
      </c>
      <c r="D28" s="25">
        <f>+'[3]Resumen Bogotá'!J21</f>
        <v>397.67</v>
      </c>
      <c r="E28" s="25">
        <f>+'[3]Resumen Bogotá'!K21</f>
        <v>622.73300000000006</v>
      </c>
      <c r="F28" s="29">
        <f>+'[3]Resumen Bogotá'!L21</f>
        <v>576.29100000000005</v>
      </c>
      <c r="G28" s="28">
        <f t="shared" si="0"/>
        <v>-7.4577708263413029</v>
      </c>
      <c r="H28" s="26">
        <f t="shared" si="1"/>
        <v>-46.442000000000007</v>
      </c>
      <c r="I28" s="28">
        <f t="shared" si="2"/>
        <v>7.7204974616274473</v>
      </c>
      <c r="J28" s="18"/>
    </row>
    <row r="29" spans="1:10">
      <c r="A29" s="16"/>
      <c r="B29" s="11" t="s">
        <v>33</v>
      </c>
      <c r="C29" s="25">
        <f>+'[3]Resumen Bogotá'!I22</f>
        <v>139.77700000000002</v>
      </c>
      <c r="D29" s="25">
        <f>+'[3]Resumen Bogotá'!J22</f>
        <v>132.71833333333333</v>
      </c>
      <c r="E29" s="25">
        <f>+'[3]Resumen Bogotá'!K22</f>
        <v>273.33300000000003</v>
      </c>
      <c r="F29" s="29">
        <f>+'[3]Resumen Bogotá'!L22</f>
        <v>230.61</v>
      </c>
      <c r="G29" s="28">
        <f t="shared" si="0"/>
        <v>-15.630384915103557</v>
      </c>
      <c r="H29" s="26">
        <f t="shared" si="1"/>
        <v>-42.723000000000013</v>
      </c>
      <c r="I29" s="28">
        <f t="shared" si="2"/>
        <v>3.0894529319838515</v>
      </c>
      <c r="J29" s="18"/>
    </row>
    <row r="30" spans="1:10">
      <c r="A30" s="16"/>
      <c r="B30" s="11" t="s">
        <v>42</v>
      </c>
      <c r="C30" s="25">
        <f>+'[3]Resumen Bogotá'!I23</f>
        <v>362.87</v>
      </c>
      <c r="D30" s="25">
        <f>+'[3]Resumen Bogotá'!J23</f>
        <v>259.79599999999999</v>
      </c>
      <c r="E30" s="25">
        <f>+'[3]Resumen Bogotá'!K23</f>
        <v>392.39733333333334</v>
      </c>
      <c r="F30" s="29">
        <f>+'[3]Resumen Bogotá'!L23</f>
        <v>359.79899999999998</v>
      </c>
      <c r="G30" s="28">
        <f t="shared" si="0"/>
        <v>-8.3074808527411008</v>
      </c>
      <c r="H30" s="26">
        <f t="shared" si="1"/>
        <v>-32.598333333333358</v>
      </c>
      <c r="I30" s="28">
        <f t="shared" si="2"/>
        <v>4.8201815856851722</v>
      </c>
      <c r="J30" s="18"/>
    </row>
    <row r="31" spans="1:10">
      <c r="A31" s="16"/>
      <c r="B31" s="11" t="s">
        <v>34</v>
      </c>
      <c r="C31" s="25">
        <f>+'[3]Resumen Bogotá'!I24</f>
        <v>428.14066666666668</v>
      </c>
      <c r="D31" s="25">
        <f>+'[3]Resumen Bogotá'!J24</f>
        <v>317.95866666666666</v>
      </c>
      <c r="E31" s="25">
        <f>+'[3]Resumen Bogotá'!K24</f>
        <v>495.35733333333332</v>
      </c>
      <c r="F31" s="29">
        <f>+'[3]Resumen Bogotá'!L24</f>
        <v>456.61200000000002</v>
      </c>
      <c r="G31" s="28">
        <f t="shared" si="0"/>
        <v>-7.821693699901477</v>
      </c>
      <c r="H31" s="26">
        <f t="shared" si="1"/>
        <v>-38.745333333333292</v>
      </c>
      <c r="I31" s="28">
        <f t="shared" si="2"/>
        <v>6.1171730721955262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tr">
        <f>IF(F35="","",1)</f>
        <v/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tr">
        <f>IF(F36="","",1)</f>
        <v/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tr">
        <f>IF(F37="","",1)</f>
        <v/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tr">
        <f>IF(F39="","",1)</f>
        <v/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tr">
        <f>IF(F40="","",1)</f>
        <v/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tr">
        <f>IF(F42="","",1)</f>
        <v/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74" t="s">
        <v>140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87</v>
      </c>
      <c r="F49" s="34">
        <f>F15</f>
        <v>4313.0086666666657</v>
      </c>
    </row>
    <row r="50" spans="5:6">
      <c r="E50" s="23" t="s">
        <v>49</v>
      </c>
      <c r="F50" s="34">
        <f>F14-F15</f>
        <v>1718.0800000000008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J37" sqref="J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27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35"/>
      <c r="D9" s="135"/>
      <c r="E9" s="135"/>
      <c r="F9" s="135"/>
      <c r="G9" s="13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35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135"/>
      <c r="D12" s="135"/>
      <c r="E12" s="135"/>
      <c r="F12" s="135"/>
      <c r="G12" s="135"/>
      <c r="H12" s="135"/>
      <c r="I12" s="135"/>
      <c r="J12" s="135"/>
      <c r="K12" s="135"/>
      <c r="L12" s="18"/>
    </row>
    <row r="13" spans="1:15">
      <c r="A13" s="16"/>
      <c r="B13" s="12" t="str">
        <f>+'[3]Población Bogotá'!J5</f>
        <v>Colombia</v>
      </c>
      <c r="C13" s="26">
        <f>+'[3]Población Bogotá'!K5</f>
        <v>42751.892666666674</v>
      </c>
      <c r="D13" s="26">
        <f>+'[3]Población Bogotá'!L5</f>
        <v>43258.615666666672</v>
      </c>
      <c r="E13" s="26">
        <f>+'[3]Población Bogotá'!M5</f>
        <v>43768.383333333331</v>
      </c>
      <c r="F13" s="26">
        <f>+'[3]Población Bogotá'!N5</f>
        <v>44281.23066666667</v>
      </c>
      <c r="G13" s="26">
        <f>+'[3]Población Bogotá'!O5</f>
        <v>44799.668666666665</v>
      </c>
      <c r="H13" s="28">
        <f>IF(OR(OR(G13=0,F13=0),G13=""),"",(G13/F13-1)*100)</f>
        <v>1.1707849854097674</v>
      </c>
      <c r="I13" s="27">
        <f>IF(OR(OR(G13=0,F13=0),F13=""),"",(F13/E13-1)*100)</f>
        <v>1.1717301263507229</v>
      </c>
      <c r="J13" s="28">
        <f>IF(G13=0,"",G13/$G$13*100)</f>
        <v>100</v>
      </c>
      <c r="K13" s="27">
        <f t="shared" ref="K13:K38" si="0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21208.627333333341</v>
      </c>
      <c r="D14" s="25">
        <f>D13-SUM(D15:D38)</f>
        <v>21404.949333333341</v>
      </c>
      <c r="E14" s="25">
        <f>E13-SUM(E15:E38)</f>
        <v>21605.150666666665</v>
      </c>
      <c r="F14" s="25">
        <f>F13-SUM(F15:F38)</f>
        <v>21811.583333333328</v>
      </c>
      <c r="G14" s="26">
        <f>G13-SUM(G15:G38)</f>
        <v>22024.16</v>
      </c>
      <c r="H14" s="28">
        <f t="shared" ref="H14:H38" si="1">IF(OR(OR(G14=0,F14=0),G14=""),"",(G14/F14-1)*100)</f>
        <v>0.97460447239428039</v>
      </c>
      <c r="I14" s="27">
        <f>IF(OR(OR(G14=0,F14=0),F14=""),"",(F14/E14-1)*100)</f>
        <v>0.95547894968006641</v>
      </c>
      <c r="J14" s="28">
        <f t="shared" ref="J14:J38" si="2">IF(G14=0,"",G14/$G$13*100)</f>
        <v>49.161435018351249</v>
      </c>
      <c r="K14" s="27">
        <f>IF(F14=0,"",F14/$F$13*100)</f>
        <v>49.256949287437735</v>
      </c>
      <c r="L14" s="18"/>
    </row>
    <row r="15" spans="1:15">
      <c r="A15" s="16"/>
      <c r="B15" s="12" t="str">
        <f>+'[3]Población Bogotá'!J6</f>
        <v>Bogotá</v>
      </c>
      <c r="C15" s="107">
        <f>+'[3]Población Bogotá'!K6</f>
        <v>7047.5943333333335</v>
      </c>
      <c r="D15" s="107">
        <f>+'[3]Población Bogotá'!L6</f>
        <v>7152.3026666666665</v>
      </c>
      <c r="E15" s="107">
        <f>+'[3]Población Bogotá'!M6</f>
        <v>7256.7306666666664</v>
      </c>
      <c r="F15" s="107">
        <f>+'[3]Población Bogotá'!N6</f>
        <v>7360.8063333333339</v>
      </c>
      <c r="G15" s="107">
        <f>+'[3]Población Bogotá'!O6</f>
        <v>7464.4283333333342</v>
      </c>
      <c r="H15" s="50">
        <f>IF(OR(OR(G15=0,F15=0),G15=""),"",(G15/F15-1)*100)</f>
        <v>1.4077533806418518</v>
      </c>
      <c r="I15" s="36">
        <f t="shared" ref="I15:I38" si="3">IF(OR(OR(G15=0,F15=0),F15=""),"",(F15/E15-1)*100)</f>
        <v>1.4341949763235995</v>
      </c>
      <c r="J15" s="50">
        <f t="shared" si="2"/>
        <v>16.661793614753371</v>
      </c>
      <c r="K15" s="36">
        <f t="shared" si="0"/>
        <v>16.622858539643719</v>
      </c>
      <c r="L15" s="18"/>
      <c r="N15" s="23" t="s">
        <v>4</v>
      </c>
      <c r="O15" s="34">
        <f>J15</f>
        <v>16.661793614753371</v>
      </c>
    </row>
    <row r="16" spans="1:15">
      <c r="A16" s="16"/>
      <c r="B16" s="11" t="str">
        <f>+'[3]Población Bogotá'!J7</f>
        <v>Medellín</v>
      </c>
      <c r="C16" s="55">
        <f>+'[3]Población Bogotá'!K7</f>
        <v>3226.766333333333</v>
      </c>
      <c r="D16" s="55">
        <f>+'[3]Población Bogotá'!L7</f>
        <v>3274.471</v>
      </c>
      <c r="E16" s="55">
        <f>+'[3]Población Bogotá'!M7</f>
        <v>3322.1633333333334</v>
      </c>
      <c r="F16" s="55">
        <f>+'[3]Población Bogotá'!N7</f>
        <v>3370.2489999999998</v>
      </c>
      <c r="G16" s="56">
        <f>+'[3]Población Bogotá'!O7</f>
        <v>3418.6906666666669</v>
      </c>
      <c r="H16" s="28">
        <f t="shared" si="1"/>
        <v>1.4373319795263573</v>
      </c>
      <c r="I16" s="27">
        <f t="shared" si="3"/>
        <v>1.4474203054435364</v>
      </c>
      <c r="J16" s="28">
        <f t="shared" si="2"/>
        <v>7.6310623904465498</v>
      </c>
      <c r="K16" s="27">
        <f t="shared" si="0"/>
        <v>7.6110102390108212</v>
      </c>
      <c r="L16" s="18"/>
      <c r="N16" s="23" t="s">
        <v>35</v>
      </c>
      <c r="O16" s="34">
        <f>100-O15</f>
        <v>83.338206385246622</v>
      </c>
    </row>
    <row r="17" spans="1:12">
      <c r="A17" s="16"/>
      <c r="B17" s="11" t="str">
        <f>+'[3]Población Bogotá'!J8</f>
        <v>Cali</v>
      </c>
      <c r="C17" s="55">
        <f>+'[3]Población Bogotá'!K8</f>
        <v>2221.5403333333338</v>
      </c>
      <c r="D17" s="55">
        <f>+'[3]Población Bogotá'!L8</f>
        <v>2248.5390000000002</v>
      </c>
      <c r="E17" s="55">
        <f>+'[3]Población Bogotá'!M8</f>
        <v>2275.5859999999998</v>
      </c>
      <c r="F17" s="55">
        <f>+'[3]Población Bogotá'!N8</f>
        <v>2302.7260000000001</v>
      </c>
      <c r="G17" s="56">
        <f>+'[3]Población Bogotá'!O8</f>
        <v>2329.8706666666667</v>
      </c>
      <c r="H17" s="28">
        <f t="shared" si="1"/>
        <v>1.178805757466006</v>
      </c>
      <c r="I17" s="27">
        <f t="shared" si="3"/>
        <v>1.1926598247660403</v>
      </c>
      <c r="J17" s="28">
        <f t="shared" si="2"/>
        <v>5.2006426297527835</v>
      </c>
      <c r="K17" s="27">
        <f t="shared" si="0"/>
        <v>5.200230357945788</v>
      </c>
      <c r="L17" s="18"/>
    </row>
    <row r="18" spans="1:12">
      <c r="A18" s="16"/>
      <c r="B18" s="11" t="str">
        <f>+'[3]Población Bogotá'!J9</f>
        <v>Barranquilla</v>
      </c>
      <c r="C18" s="55">
        <f>+'[3]Población Bogotá'!K9</f>
        <v>1651.8486666666668</v>
      </c>
      <c r="D18" s="55">
        <f>+'[3]Población Bogotá'!L9</f>
        <v>1674.6683333333333</v>
      </c>
      <c r="E18" s="55">
        <f>+'[3]Población Bogotá'!M9</f>
        <v>1697.4393333333335</v>
      </c>
      <c r="F18" s="55">
        <f>+'[3]Población Bogotá'!N9</f>
        <v>1720.1539999999998</v>
      </c>
      <c r="G18" s="56">
        <f>+'[3]Población Bogotá'!O9</f>
        <v>1742.8236666666669</v>
      </c>
      <c r="H18" s="28">
        <f t="shared" si="1"/>
        <v>1.3178858792100678</v>
      </c>
      <c r="I18" s="27">
        <f t="shared" si="3"/>
        <v>1.3381725178985171</v>
      </c>
      <c r="J18" s="28">
        <f t="shared" si="2"/>
        <v>3.890260170525369</v>
      </c>
      <c r="K18" s="27">
        <f t="shared" si="0"/>
        <v>3.8846119994918529</v>
      </c>
      <c r="L18" s="18"/>
    </row>
    <row r="19" spans="1:12">
      <c r="A19" s="16"/>
      <c r="B19" s="11" t="str">
        <f>+'[3]Población Bogotá'!J10</f>
        <v>Bucaramanga</v>
      </c>
      <c r="C19" s="55">
        <f>+'[3]Población Bogotá'!K10</f>
        <v>985.75633333333337</v>
      </c>
      <c r="D19" s="55">
        <f>+'[3]Población Bogotá'!L10</f>
        <v>995.79766666666671</v>
      </c>
      <c r="E19" s="55">
        <f>+'[3]Población Bogotá'!M10</f>
        <v>1005.5876666666667</v>
      </c>
      <c r="F19" s="55">
        <f>+'[3]Población Bogotá'!N10</f>
        <v>1015.2816666666666</v>
      </c>
      <c r="G19" s="56">
        <f>+'[3]Población Bogotá'!O10</f>
        <v>1025.2996666666668</v>
      </c>
      <c r="H19" s="28">
        <f t="shared" si="1"/>
        <v>0.98672125469287941</v>
      </c>
      <c r="I19" s="27">
        <f t="shared" si="3"/>
        <v>0.96401341437826193</v>
      </c>
      <c r="J19" s="28">
        <f t="shared" si="2"/>
        <v>2.2886322537236627</v>
      </c>
      <c r="K19" s="27">
        <f t="shared" si="0"/>
        <v>2.2928036357194888</v>
      </c>
      <c r="L19" s="18"/>
    </row>
    <row r="20" spans="1:12">
      <c r="A20" s="16"/>
      <c r="B20" s="11" t="str">
        <f>+'[3]Población Bogotá'!J11</f>
        <v>Cartagena</v>
      </c>
      <c r="C20" s="55">
        <f>+'[3]Población Bogotá'!K11</f>
        <v>866.19233333333341</v>
      </c>
      <c r="D20" s="55">
        <f>+'[3]Población Bogotá'!L11</f>
        <v>877.78966666666656</v>
      </c>
      <c r="E20" s="55">
        <f>+'[3]Población Bogotá'!M11</f>
        <v>889.47400000000005</v>
      </c>
      <c r="F20" s="55">
        <f>+'[3]Población Bogotá'!N11</f>
        <v>901.11200000000008</v>
      </c>
      <c r="G20" s="56">
        <f>+'[3]Población Bogotá'!O11</f>
        <v>912.875</v>
      </c>
      <c r="H20" s="28">
        <f t="shared" si="1"/>
        <v>1.3053871216896384</v>
      </c>
      <c r="I20" s="27">
        <f t="shared" si="3"/>
        <v>1.308413736657843</v>
      </c>
      <c r="J20" s="28">
        <f t="shared" si="2"/>
        <v>2.0376824810743019</v>
      </c>
      <c r="K20" s="27">
        <f t="shared" si="0"/>
        <v>2.0349750592598705</v>
      </c>
      <c r="L20" s="18"/>
    </row>
    <row r="21" spans="1:12">
      <c r="A21" s="16"/>
      <c r="B21" s="11" t="str">
        <f>+'[3]Población Bogotá'!J12</f>
        <v>Cúcuta</v>
      </c>
      <c r="C21" s="55">
        <f>+'[3]Población Bogotá'!K12</f>
        <v>737.76133333333337</v>
      </c>
      <c r="D21" s="55">
        <f>+'[3]Población Bogotá'!L12</f>
        <v>746.66533333333336</v>
      </c>
      <c r="E21" s="55">
        <f>+'[3]Población Bogotá'!M12</f>
        <v>755.61366666666663</v>
      </c>
      <c r="F21" s="55">
        <f>+'[3]Población Bogotá'!N12</f>
        <v>764.68833333333339</v>
      </c>
      <c r="G21" s="56">
        <f>+'[3]Población Bogotá'!O12</f>
        <v>774.14</v>
      </c>
      <c r="H21" s="28">
        <f t="shared" si="1"/>
        <v>1.2360155444592902</v>
      </c>
      <c r="I21" s="27">
        <f t="shared" si="3"/>
        <v>1.2009664550800103</v>
      </c>
      <c r="J21" s="28">
        <f t="shared" si="2"/>
        <v>1.7280038514570562</v>
      </c>
      <c r="K21" s="27">
        <f t="shared" si="0"/>
        <v>1.7268904269839174</v>
      </c>
      <c r="L21" s="18"/>
    </row>
    <row r="22" spans="1:12">
      <c r="A22" s="16"/>
      <c r="B22" s="11" t="str">
        <f>+'[3]Población Bogotá'!J13</f>
        <v>Pereira</v>
      </c>
      <c r="C22" s="55">
        <f>+'[3]Población Bogotá'!K13</f>
        <v>581.76566666666668</v>
      </c>
      <c r="D22" s="55">
        <f>+'[3]Población Bogotá'!L13</f>
        <v>586.38</v>
      </c>
      <c r="E22" s="55">
        <f>+'[3]Población Bogotá'!M13</f>
        <v>590.92966666666666</v>
      </c>
      <c r="F22" s="55">
        <f>+'[3]Población Bogotá'!N13</f>
        <v>595.54233333333332</v>
      </c>
      <c r="G22" s="56">
        <f>+'[3]Población Bogotá'!O13</f>
        <v>600.44033333333334</v>
      </c>
      <c r="H22" s="28">
        <f t="shared" si="1"/>
        <v>0.82244363261050335</v>
      </c>
      <c r="I22" s="27">
        <f t="shared" si="3"/>
        <v>0.78057794808068515</v>
      </c>
      <c r="J22" s="28">
        <f t="shared" si="2"/>
        <v>1.3402785136669835</v>
      </c>
      <c r="K22" s="27">
        <f t="shared" si="0"/>
        <v>1.3449091734065926</v>
      </c>
      <c r="L22" s="18"/>
    </row>
    <row r="23" spans="1:12">
      <c r="A23" s="16"/>
      <c r="B23" s="11" t="str">
        <f>+'[3]Población Bogotá'!J14</f>
        <v>Ibagué</v>
      </c>
      <c r="C23" s="55">
        <f>+'[3]Población Bogotá'!K14</f>
        <v>480.69433333333336</v>
      </c>
      <c r="D23" s="55">
        <f>+'[3]Población Bogotá'!L14</f>
        <v>486.25966666666665</v>
      </c>
      <c r="E23" s="55">
        <f>+'[3]Población Bogotá'!M14</f>
        <v>491.75466666666671</v>
      </c>
      <c r="F23" s="55">
        <f>+'[3]Población Bogotá'!N14</f>
        <v>497.21633333333335</v>
      </c>
      <c r="G23" s="56">
        <f>+'[3]Población Bogotá'!O14</f>
        <v>502.68466666666671</v>
      </c>
      <c r="H23" s="28">
        <f t="shared" si="1"/>
        <v>1.0997895617534725</v>
      </c>
      <c r="I23" s="27">
        <f t="shared" si="3"/>
        <v>1.1106486703396756</v>
      </c>
      <c r="J23" s="28">
        <f t="shared" si="2"/>
        <v>1.1220722867548591</v>
      </c>
      <c r="K23" s="27">
        <f t="shared" si="0"/>
        <v>1.1228602408912274</v>
      </c>
      <c r="L23" s="18"/>
    </row>
    <row r="24" spans="1:12">
      <c r="A24" s="16"/>
      <c r="B24" s="11" t="str">
        <f>+'[3]Población Bogotá'!J15</f>
        <v>Santa Marta</v>
      </c>
      <c r="C24" s="55">
        <f>+'[3]Población Bogotá'!K15</f>
        <v>402.39733333333334</v>
      </c>
      <c r="D24" s="55">
        <f>+'[3]Población Bogotá'!L15</f>
        <v>410.48600000000005</v>
      </c>
      <c r="E24" s="55">
        <f>+'[3]Población Bogotá'!M15</f>
        <v>418.52066666666661</v>
      </c>
      <c r="F24" s="55">
        <f>+'[3]Población Bogotá'!N15</f>
        <v>426.61433333333326</v>
      </c>
      <c r="G24" s="56">
        <f>+'[3]Población Bogotá'!O15</f>
        <v>434.66500000000002</v>
      </c>
      <c r="H24" s="28">
        <f t="shared" si="1"/>
        <v>1.8871064654024217</v>
      </c>
      <c r="I24" s="27">
        <f t="shared" si="3"/>
        <v>1.9338750296679752</v>
      </c>
      <c r="J24" s="28">
        <f t="shared" si="2"/>
        <v>0.97024155074480256</v>
      </c>
      <c r="K24" s="27">
        <f t="shared" si="0"/>
        <v>0.96342022773651881</v>
      </c>
      <c r="L24" s="18"/>
    </row>
    <row r="25" spans="1:12">
      <c r="A25" s="16"/>
      <c r="B25" s="11" t="str">
        <f>+'[3]Población Bogotá'!J16</f>
        <v>Villavicencio</v>
      </c>
      <c r="C25" s="55">
        <f>+'[3]Población Bogotá'!K16</f>
        <v>378.13533333333334</v>
      </c>
      <c r="D25" s="55">
        <f>+'[3]Población Bogotá'!L16</f>
        <v>388.44033333333329</v>
      </c>
      <c r="E25" s="55">
        <f>+'[3]Población Bogotá'!M16</f>
        <v>398.86600000000004</v>
      </c>
      <c r="F25" s="55">
        <f>+'[3]Población Bogotá'!N16</f>
        <v>409.31099999999998</v>
      </c>
      <c r="G25" s="56">
        <f>+'[3]Población Bogotá'!O16</f>
        <v>419.76233333333334</v>
      </c>
      <c r="H25" s="28">
        <f t="shared" si="1"/>
        <v>2.5533966429764465</v>
      </c>
      <c r="I25" s="27">
        <f t="shared" si="3"/>
        <v>2.6186739406216519</v>
      </c>
      <c r="J25" s="28">
        <f t="shared" si="2"/>
        <v>0.93697642376908663</v>
      </c>
      <c r="K25" s="27">
        <f t="shared" si="0"/>
        <v>0.92434422855396081</v>
      </c>
      <c r="L25" s="18"/>
    </row>
    <row r="26" spans="1:12">
      <c r="A26" s="16"/>
      <c r="B26" s="11" t="str">
        <f>+'[3]Población Bogotá'!J17</f>
        <v>Manizales</v>
      </c>
      <c r="C26" s="55">
        <f>+'[3]Población Bogotá'!K17</f>
        <v>395.589</v>
      </c>
      <c r="D26" s="55">
        <f>+'[3]Población Bogotá'!L17</f>
        <v>398.21899999999999</v>
      </c>
      <c r="E26" s="55">
        <f>+'[3]Población Bogotá'!M17</f>
        <v>400.76833333333326</v>
      </c>
      <c r="F26" s="55">
        <f>+'[3]Población Bogotá'!N17</f>
        <v>403.19733333333335</v>
      </c>
      <c r="G26" s="56">
        <f>+'[3]Población Bogotá'!O17</f>
        <v>405.56433333333331</v>
      </c>
      <c r="H26" s="28">
        <f t="shared" si="1"/>
        <v>0.5870574540836726</v>
      </c>
      <c r="I26" s="27">
        <f t="shared" si="3"/>
        <v>0.60608581017298491</v>
      </c>
      <c r="J26" s="28">
        <f t="shared" si="2"/>
        <v>0.90528422509315276</v>
      </c>
      <c r="K26" s="27">
        <f t="shared" si="0"/>
        <v>0.91053777698379534</v>
      </c>
      <c r="L26" s="18"/>
    </row>
    <row r="27" spans="1:12">
      <c r="A27" s="16"/>
      <c r="B27" s="11" t="str">
        <f>+'[3]Población Bogotá'!J18</f>
        <v>Valledupar</v>
      </c>
      <c r="C27" s="55">
        <f>+'[3]Población Bogotá'!K18</f>
        <v>320.26666666666665</v>
      </c>
      <c r="D27" s="55">
        <f>+'[3]Población Bogotá'!L18</f>
        <v>330.12466666666666</v>
      </c>
      <c r="E27" s="55">
        <f>+'[3]Población Bogotá'!M18</f>
        <v>339.80900000000003</v>
      </c>
      <c r="F27" s="55">
        <f>+'[3]Población Bogotá'!N18</f>
        <v>346.49633333333333</v>
      </c>
      <c r="G27" s="56">
        <f>+'[3]Población Bogotá'!O18</f>
        <v>351.28733333333338</v>
      </c>
      <c r="H27" s="28">
        <f t="shared" si="1"/>
        <v>1.3826986144153786</v>
      </c>
      <c r="I27" s="27">
        <f t="shared" si="3"/>
        <v>1.9679682802201448</v>
      </c>
      <c r="J27" s="28">
        <f t="shared" si="2"/>
        <v>0.78412931119445939</v>
      </c>
      <c r="K27" s="27">
        <f t="shared" si="0"/>
        <v>0.78249029694236438</v>
      </c>
      <c r="L27" s="18"/>
    </row>
    <row r="28" spans="1:12">
      <c r="A28" s="16"/>
      <c r="B28" s="11" t="str">
        <f>+'[3]Población Bogotá'!J19</f>
        <v>Pasto</v>
      </c>
      <c r="C28" s="55">
        <f>+'[3]Población Bogotá'!K19</f>
        <v>323.43733333333336</v>
      </c>
      <c r="D28" s="55">
        <f>+'[3]Población Bogotá'!L19</f>
        <v>328.57933333333335</v>
      </c>
      <c r="E28" s="55">
        <f>+'[3]Población Bogotá'!M19</f>
        <v>333.78133333333335</v>
      </c>
      <c r="F28" s="55">
        <f>+'[3]Población Bogotá'!N19</f>
        <v>339.14566666666661</v>
      </c>
      <c r="G28" s="56">
        <f>+'[3]Población Bogotá'!O19</f>
        <v>344.71100000000001</v>
      </c>
      <c r="H28" s="28">
        <f t="shared" si="1"/>
        <v>1.6409861249394586</v>
      </c>
      <c r="I28" s="27">
        <f t="shared" si="3"/>
        <v>1.6071400038348171</v>
      </c>
      <c r="J28" s="28">
        <f t="shared" si="2"/>
        <v>0.76944988715169527</v>
      </c>
      <c r="K28" s="27">
        <f t="shared" si="0"/>
        <v>0.76589033674252271</v>
      </c>
      <c r="L28" s="18"/>
    </row>
    <row r="29" spans="1:12">
      <c r="A29" s="16"/>
      <c r="B29" s="11" t="str">
        <f>+'[3]Población Bogotá'!J20</f>
        <v>Montería</v>
      </c>
      <c r="C29" s="55">
        <f>+'[3]Población Bogotá'!K20</f>
        <v>297.95033333333333</v>
      </c>
      <c r="D29" s="55">
        <f>+'[3]Población Bogotá'!L20</f>
        <v>303.37133333333333</v>
      </c>
      <c r="E29" s="55">
        <f>+'[3]Población Bogotá'!M20</f>
        <v>308.82033333333334</v>
      </c>
      <c r="F29" s="55">
        <f>+'[3]Población Bogotá'!N20</f>
        <v>314.31099999999998</v>
      </c>
      <c r="G29" s="56">
        <f>+'[3]Población Bogotá'!O20</f>
        <v>319.82266666666663</v>
      </c>
      <c r="H29" s="28">
        <f t="shared" si="1"/>
        <v>1.753571038451307</v>
      </c>
      <c r="I29" s="27">
        <f t="shared" si="3"/>
        <v>1.7779485590866617</v>
      </c>
      <c r="J29" s="28">
        <f t="shared" si="2"/>
        <v>0.71389516080200777</v>
      </c>
      <c r="K29" s="27">
        <f t="shared" si="0"/>
        <v>0.70980637906389998</v>
      </c>
      <c r="L29" s="18"/>
    </row>
    <row r="30" spans="1:12">
      <c r="A30" s="16"/>
      <c r="B30" s="11" t="str">
        <f>+'[3]Población Bogotá'!J21</f>
        <v>Neiva</v>
      </c>
      <c r="C30" s="55">
        <f>+'[3]Población Bogotá'!K21</f>
        <v>302.36</v>
      </c>
      <c r="D30" s="55">
        <f>+'[3]Población Bogotá'!L21</f>
        <v>305.15133333333335</v>
      </c>
      <c r="E30" s="55">
        <f>+'[3]Población Bogotá'!M21</f>
        <v>307.85599999999999</v>
      </c>
      <c r="F30" s="55">
        <f>+'[3]Población Bogotá'!N21</f>
        <v>310.79666666666668</v>
      </c>
      <c r="G30" s="56">
        <f>+'[3]Población Bogotá'!O21</f>
        <v>313.86533333333335</v>
      </c>
      <c r="H30" s="28">
        <f t="shared" si="1"/>
        <v>0.98735507673828327</v>
      </c>
      <c r="I30" s="27">
        <f t="shared" si="3"/>
        <v>0.95520849574692868</v>
      </c>
      <c r="J30" s="28">
        <f t="shared" si="2"/>
        <v>0.70059744340668717</v>
      </c>
      <c r="K30" s="27">
        <f t="shared" si="0"/>
        <v>0.70186998416153623</v>
      </c>
      <c r="L30" s="18"/>
    </row>
    <row r="31" spans="1:12">
      <c r="A31" s="16"/>
      <c r="B31" s="11" t="str">
        <f>+'[3]Población Bogotá'!J22</f>
        <v>Armenia</v>
      </c>
      <c r="C31" s="55">
        <f>+'[3]Población Bogotá'!K22</f>
        <v>276.51233333333334</v>
      </c>
      <c r="D31" s="55">
        <f>+'[3]Población Bogotá'!L22</f>
        <v>278.10666666666663</v>
      </c>
      <c r="E31" s="55">
        <f>+'[3]Población Bogotá'!M22</f>
        <v>279.69566666666668</v>
      </c>
      <c r="F31" s="55">
        <f>+'[3]Población Bogotá'!N22</f>
        <v>281.23833333333329</v>
      </c>
      <c r="G31" s="56">
        <f>+'[3]Población Bogotá'!O22</f>
        <v>282.96299999999997</v>
      </c>
      <c r="H31" s="28">
        <f t="shared" si="1"/>
        <v>0.61324025292901485</v>
      </c>
      <c r="I31" s="27">
        <f t="shared" si="3"/>
        <v>0.55155186530120304</v>
      </c>
      <c r="J31" s="28">
        <f t="shared" si="2"/>
        <v>0.63161851063094909</v>
      </c>
      <c r="K31" s="27">
        <f t="shared" si="0"/>
        <v>0.63511860239476015</v>
      </c>
      <c r="L31" s="18"/>
    </row>
    <row r="32" spans="1:12">
      <c r="A32" s="16"/>
      <c r="B32" s="11" t="str">
        <f>+'[3]Población Bogotá'!J23</f>
        <v>Sincelejo</v>
      </c>
      <c r="C32" s="55">
        <f>+'[3]Población Bogotá'!K23</f>
        <v>227.82833333333335</v>
      </c>
      <c r="D32" s="55">
        <f>+'[3]Población Bogotá'!L23</f>
        <v>231.57499999999999</v>
      </c>
      <c r="E32" s="55">
        <f>+'[3]Población Bogotá'!M23</f>
        <v>235.35433333333333</v>
      </c>
      <c r="F32" s="55">
        <f>+'[3]Población Bogotá'!N23</f>
        <v>239.06333333333336</v>
      </c>
      <c r="G32" s="56">
        <f>+'[3]Población Bogotá'!O23</f>
        <v>242.76833333333332</v>
      </c>
      <c r="H32" s="28">
        <f t="shared" si="1"/>
        <v>1.5497985192208352</v>
      </c>
      <c r="I32" s="27">
        <f t="shared" si="3"/>
        <v>1.575921695372795</v>
      </c>
      <c r="J32" s="28">
        <f t="shared" si="2"/>
        <v>0.54189760897487582</v>
      </c>
      <c r="K32" s="27">
        <f t="shared" si="0"/>
        <v>0.5398750886869359</v>
      </c>
      <c r="L32" s="18"/>
    </row>
    <row r="33" spans="1:14">
      <c r="A33" s="16"/>
      <c r="B33" s="11" t="str">
        <f>+'[3]Población Bogotá'!J24</f>
        <v>Popayán</v>
      </c>
      <c r="C33" s="55">
        <f>+'[3]Población Bogotá'!K24</f>
        <v>231.67333333333332</v>
      </c>
      <c r="D33" s="55">
        <f>+'[3]Población Bogotá'!L24</f>
        <v>233.86866666666666</v>
      </c>
      <c r="E33" s="55">
        <f>+'[3]Población Bogotá'!M24</f>
        <v>236.00166666666667</v>
      </c>
      <c r="F33" s="55">
        <f>+'[3]Población Bogotá'!N24</f>
        <v>237.203</v>
      </c>
      <c r="G33" s="56">
        <f>+'[3]Población Bogotá'!O24</f>
        <v>237.79399999999998</v>
      </c>
      <c r="H33" s="28">
        <f t="shared" si="1"/>
        <v>0.24915367849478454</v>
      </c>
      <c r="I33" s="27">
        <f t="shared" si="3"/>
        <v>0.50903595313591676</v>
      </c>
      <c r="J33" s="28">
        <f t="shared" si="2"/>
        <v>0.5307941042361578</v>
      </c>
      <c r="K33" s="27">
        <f t="shared" si="0"/>
        <v>0.53567391065885162</v>
      </c>
      <c r="L33" s="18"/>
    </row>
    <row r="34" spans="1:14">
      <c r="A34" s="16"/>
      <c r="B34" s="11" t="str">
        <f>+'[3]Población Bogotá'!J25</f>
        <v>Riohacha</v>
      </c>
      <c r="C34" s="55">
        <f>+'[3]Población Bogotá'!K25</f>
        <v>152.80266666666668</v>
      </c>
      <c r="D34" s="55">
        <f>+'[3]Población Bogotá'!L25</f>
        <v>160.86066666666667</v>
      </c>
      <c r="E34" s="55">
        <f>+'[3]Población Bogotá'!M25</f>
        <v>169.0806666666667</v>
      </c>
      <c r="F34" s="55">
        <f>+'[3]Población Bogotá'!N25</f>
        <v>178.24866666666671</v>
      </c>
      <c r="G34" s="56">
        <f>+'[3]Población Bogotá'!O25</f>
        <v>188.02700000000002</v>
      </c>
      <c r="H34" s="28">
        <f t="shared" si="1"/>
        <v>5.4857820348352071</v>
      </c>
      <c r="I34" s="27">
        <f t="shared" si="3"/>
        <v>5.4222639292487607</v>
      </c>
      <c r="J34" s="28">
        <f t="shared" si="2"/>
        <v>0.41970622907731925</v>
      </c>
      <c r="K34" s="27">
        <f t="shared" si="0"/>
        <v>0.40253774338039328</v>
      </c>
      <c r="L34" s="18"/>
    </row>
    <row r="35" spans="1:14">
      <c r="A35" s="16"/>
      <c r="B35" s="11" t="str">
        <f>+'[3]Población Bogotá'!J26</f>
        <v>Tunja</v>
      </c>
      <c r="C35" s="55">
        <f>+'[3]Población Bogotá'!K26</f>
        <v>154.24233333333333</v>
      </c>
      <c r="D35" s="55">
        <f>+'[3]Población Bogotá'!L26</f>
        <v>157.72766666666666</v>
      </c>
      <c r="E35" s="55">
        <f>+'[3]Población Bogotá'!M26</f>
        <v>161.13666666666666</v>
      </c>
      <c r="F35" s="55">
        <f>+'[3]Población Bogotá'!N26</f>
        <v>164.25866666666667</v>
      </c>
      <c r="G35" s="56">
        <f>+'[3]Población Bogotá'!O26</f>
        <v>167.18166666666664</v>
      </c>
      <c r="H35" s="28">
        <f t="shared" si="1"/>
        <v>1.7795103657645583</v>
      </c>
      <c r="I35" s="27">
        <f t="shared" si="3"/>
        <v>1.9374857781179644</v>
      </c>
      <c r="J35" s="28">
        <f t="shared" si="2"/>
        <v>0.37317612304364806</v>
      </c>
      <c r="K35" s="27">
        <f t="shared" si="0"/>
        <v>0.37094422217654111</v>
      </c>
      <c r="L35" s="18"/>
    </row>
    <row r="36" spans="1:14">
      <c r="A36" s="16"/>
      <c r="B36" s="11" t="str">
        <f>+'[3]Población Bogotá'!J27</f>
        <v>Florencia</v>
      </c>
      <c r="C36" s="55">
        <f>+'[3]Población Bogotá'!K27</f>
        <v>127.43599999999999</v>
      </c>
      <c r="D36" s="55">
        <f>+'[3]Población Bogotá'!L27</f>
        <v>130.17099999999999</v>
      </c>
      <c r="E36" s="55">
        <f>+'[3]Población Bogotá'!M27</f>
        <v>132.97566666666665</v>
      </c>
      <c r="F36" s="55">
        <f>+'[3]Población Bogotá'!N27</f>
        <v>136.03133333333332</v>
      </c>
      <c r="G36" s="56">
        <f>+'[3]Población Bogotá'!O27</f>
        <v>139.33599999999998</v>
      </c>
      <c r="H36" s="28">
        <f t="shared" si="1"/>
        <v>2.4293422593814062</v>
      </c>
      <c r="I36" s="27">
        <f t="shared" si="3"/>
        <v>2.2979141547200266</v>
      </c>
      <c r="J36" s="28">
        <f t="shared" si="2"/>
        <v>0.31102015739610456</v>
      </c>
      <c r="K36" s="27">
        <f t="shared" si="0"/>
        <v>0.30719862859577851</v>
      </c>
      <c r="L36" s="18"/>
    </row>
    <row r="37" spans="1:14">
      <c r="A37" s="16"/>
      <c r="B37" s="11" t="str">
        <f>+'[3]Población Bogotá'!J28</f>
        <v>Quibdó</v>
      </c>
      <c r="C37" s="55">
        <f>+'[3]Población Bogotá'!K28</f>
        <v>103.44033333333334</v>
      </c>
      <c r="D37" s="55">
        <f>+'[3]Población Bogotá'!L28</f>
        <v>104.42033333333335</v>
      </c>
      <c r="E37" s="55">
        <f>+'[3]Población Bogotá'!M28</f>
        <v>105.18733333333334</v>
      </c>
      <c r="F37" s="55">
        <f>+'[3]Población Bogotá'!N28</f>
        <v>105.43433333333333</v>
      </c>
      <c r="G37" s="56">
        <f>+'[3]Población Bogotá'!O28</f>
        <v>105.39066666666668</v>
      </c>
      <c r="H37" s="28">
        <f t="shared" si="1"/>
        <v>-4.1415984040604759E-2</v>
      </c>
      <c r="I37" s="27">
        <f t="shared" si="3"/>
        <v>0.23481914805962845</v>
      </c>
      <c r="J37" s="28">
        <f t="shared" si="2"/>
        <v>0.23524876367017181</v>
      </c>
      <c r="K37" s="27">
        <f t="shared" si="0"/>
        <v>0.23810163300791126</v>
      </c>
      <c r="L37" s="18"/>
    </row>
    <row r="38" spans="1:14">
      <c r="A38" s="16"/>
      <c r="B38" s="11" t="str">
        <f>+'[3]Población Bogotá'!J29</f>
        <v>San Andrés</v>
      </c>
      <c r="C38" s="55">
        <f>+'[3]Población Bogotá'!K29</f>
        <v>49.274333333333324</v>
      </c>
      <c r="D38" s="55">
        <f>+'[3]Población Bogotá'!L29</f>
        <v>49.691000000000003</v>
      </c>
      <c r="E38" s="55">
        <f>+'[3]Población Bogotá'!M29</f>
        <v>50.1</v>
      </c>
      <c r="F38" s="55">
        <f>+'[3]Población Bogotá'!N29</f>
        <v>50.521333333333338</v>
      </c>
      <c r="G38" s="56">
        <f>+'[3]Población Bogotá'!O29</f>
        <v>51.116999999999997</v>
      </c>
      <c r="H38" s="28">
        <f t="shared" si="1"/>
        <v>1.1790398775434641</v>
      </c>
      <c r="I38" s="27">
        <f t="shared" si="3"/>
        <v>0.840984697272118</v>
      </c>
      <c r="J38" s="28">
        <f t="shared" si="2"/>
        <v>0.11410129030269761</v>
      </c>
      <c r="K38" s="27">
        <f t="shared" si="0"/>
        <v>0.11409198112319854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 codeName="Hoja18" enableFormatConditionsCalculation="0">
    <tabColor rgb="FF53722D"/>
  </sheetPr>
  <dimension ref="A1:O51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F35" sqref="F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6" t="s">
        <v>28</v>
      </c>
      <c r="D7" s="166"/>
      <c r="E7" s="166"/>
      <c r="F7" s="166"/>
      <c r="G7" s="166"/>
      <c r="H7" s="166"/>
      <c r="I7" s="166"/>
      <c r="J7" s="166"/>
      <c r="K7" s="166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Bogotá'!J38</f>
        <v>Colombia</v>
      </c>
      <c r="C13" s="26">
        <f>+'[3]Población Bogotá'!K38</f>
        <v>33117.928666666667</v>
      </c>
      <c r="D13" s="26">
        <f>+'[3]Población Bogotá'!L38</f>
        <v>33680.08866666667</v>
      </c>
      <c r="E13" s="26">
        <f>+'[3]Población Bogotá'!M38</f>
        <v>34240.828000000001</v>
      </c>
      <c r="F13" s="26">
        <f>+'[3]Población Bogotá'!N38</f>
        <v>34782.911</v>
      </c>
      <c r="G13" s="26">
        <f>+'[3]Población Bogotá'!O38</f>
        <v>35314.478999999999</v>
      </c>
      <c r="H13" s="28">
        <f t="shared" ref="H13:H26" si="0">IF(OR(OR(G13=0,F13=0),G13=""),"",(G13/F13-1)*100)</f>
        <v>1.5282447176431013</v>
      </c>
      <c r="I13" s="27">
        <f>IF(OR(OR(G13=0,F13=0),F13=""),"",(F13/E13-1)*100)</f>
        <v>1.5831480477049187</v>
      </c>
      <c r="J13" s="28">
        <f>IF(G13=0,"",G13/$G$13*100)</f>
        <v>100</v>
      </c>
      <c r="K13" s="27">
        <f t="shared" ref="K13:K38" si="1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16096.318666666666</v>
      </c>
      <c r="D14" s="25">
        <f>D13-SUM(D15:D38)</f>
        <v>16330.624666666674</v>
      </c>
      <c r="E14" s="25">
        <f>E13-SUM(E15:E38)</f>
        <v>16565.092666666664</v>
      </c>
      <c r="F14" s="25">
        <f>F13-SUM(F15:F38)</f>
        <v>16790.517666666663</v>
      </c>
      <c r="G14" s="26">
        <f>G13-SUM(G15:G38)</f>
        <v>17009.896000000004</v>
      </c>
      <c r="H14" s="28">
        <f t="shared" si="0"/>
        <v>1.3065608677977902</v>
      </c>
      <c r="I14" s="27">
        <f>IF(OR(OR(G14=0,F14=0),F14=""),"",(F14/E14-1)*100)</f>
        <v>1.3608435795449125</v>
      </c>
      <c r="J14" s="28">
        <f t="shared" ref="J14:J38" si="2">IF(G14=0,"",G14/$G$13*100)</f>
        <v>48.166917597736628</v>
      </c>
      <c r="K14" s="27">
        <f>IF(F14=0,"",F14/$F$13*100)</f>
        <v>48.272318744876365</v>
      </c>
      <c r="L14" s="18"/>
    </row>
    <row r="15" spans="1:15">
      <c r="A15" s="16"/>
      <c r="B15" s="12" t="str">
        <f>+'[3]Población Bogotá'!J39</f>
        <v>Bogotá</v>
      </c>
      <c r="C15" s="107">
        <f>+'[3]Población Bogotá'!K39</f>
        <v>5596.1426666666666</v>
      </c>
      <c r="D15" s="107">
        <f>+'[3]Población Bogotá'!L39</f>
        <v>5707.4476666666669</v>
      </c>
      <c r="E15" s="107">
        <f>+'[3]Población Bogotá'!M39</f>
        <v>5817.1896666666662</v>
      </c>
      <c r="F15" s="107">
        <f>+'[3]Población Bogotá'!N39</f>
        <v>5924.8306666666676</v>
      </c>
      <c r="G15" s="107">
        <f>+'[3]Población Bogotá'!O39</f>
        <v>6031.0886666666665</v>
      </c>
      <c r="H15" s="50">
        <f>IF(OR(OR(G15=0,F15=0),G15=""),"",(G15/F15-1)*100)</f>
        <v>1.7934352216648186</v>
      </c>
      <c r="I15" s="36">
        <f t="shared" ref="I15" si="3">IF(OR(OR(G15=0,F15=0),F15=""),"",(F15/E15-1)*100)</f>
        <v>1.8503952280737979</v>
      </c>
      <c r="J15" s="50">
        <f t="shared" si="2"/>
        <v>17.078232038101614</v>
      </c>
      <c r="K15" s="36">
        <f t="shared" si="1"/>
        <v>17.033740122172834</v>
      </c>
      <c r="L15" s="18"/>
      <c r="N15" s="23" t="s">
        <v>4</v>
      </c>
      <c r="O15" s="34">
        <f>J15</f>
        <v>17.078232038101614</v>
      </c>
    </row>
    <row r="16" spans="1:15">
      <c r="A16" s="16"/>
      <c r="B16" s="11" t="str">
        <f>+'[3]Población Bogotá'!J40</f>
        <v>Medellín</v>
      </c>
      <c r="C16" s="55">
        <f>+'[3]Población Bogotá'!K40</f>
        <v>2653.5926666666669</v>
      </c>
      <c r="D16" s="55">
        <f>+'[3]Población Bogotá'!L40</f>
        <v>2705.1830000000004</v>
      </c>
      <c r="E16" s="55">
        <f>+'[3]Población Bogotá'!M40</f>
        <v>2755.8903333333328</v>
      </c>
      <c r="F16" s="55">
        <f>+'[3]Población Bogotá'!N40</f>
        <v>2805.728333333333</v>
      </c>
      <c r="G16" s="56">
        <f>+'[3]Población Bogotá'!O40</f>
        <v>2855.248</v>
      </c>
      <c r="H16" s="28">
        <f t="shared" si="0"/>
        <v>1.7649487328602165</v>
      </c>
      <c r="I16" s="27">
        <f t="shared" ref="I16:I26" si="4">IF(OR(OR(G16=0,F16=0),F16=""),"",(F16/E16-1)*100)</f>
        <v>1.8084173886455002</v>
      </c>
      <c r="J16" s="28">
        <f t="shared" si="2"/>
        <v>8.0852049381784745</v>
      </c>
      <c r="K16" s="27">
        <f t="shared" si="1"/>
        <v>8.0663988512443154</v>
      </c>
      <c r="L16" s="18"/>
      <c r="N16" s="23" t="s">
        <v>35</v>
      </c>
      <c r="O16" s="34">
        <f>100-O15</f>
        <v>82.921767961898382</v>
      </c>
    </row>
    <row r="17" spans="1:12">
      <c r="A17" s="16"/>
      <c r="B17" s="11" t="str">
        <f>+'[3]Población Bogotá'!J41</f>
        <v>Cali</v>
      </c>
      <c r="C17" s="55">
        <f>+'[3]Población Bogotá'!K41</f>
        <v>1770.2996666666668</v>
      </c>
      <c r="D17" s="55">
        <f>+'[3]Población Bogotá'!L41</f>
        <v>1800.4436666666668</v>
      </c>
      <c r="E17" s="55">
        <f>+'[3]Población Bogotá'!M41</f>
        <v>1830.6686666666667</v>
      </c>
      <c r="F17" s="55">
        <f>+'[3]Población Bogotá'!N41</f>
        <v>1859.7159999999997</v>
      </c>
      <c r="G17" s="56">
        <f>+'[3]Población Bogotá'!O41</f>
        <v>1887.9606666666666</v>
      </c>
      <c r="H17" s="28">
        <f t="shared" si="0"/>
        <v>1.5187623629988156</v>
      </c>
      <c r="I17" s="27">
        <f t="shared" si="4"/>
        <v>1.5867062053464442</v>
      </c>
      <c r="J17" s="28">
        <f t="shared" si="2"/>
        <v>5.3461376753333001</v>
      </c>
      <c r="K17" s="27">
        <f t="shared" si="1"/>
        <v>5.3466370310409035</v>
      </c>
      <c r="L17" s="18"/>
    </row>
    <row r="18" spans="1:12">
      <c r="A18" s="16"/>
      <c r="B18" s="11" t="str">
        <f>+'[3]Población Bogotá'!J42</f>
        <v>Barranquilla</v>
      </c>
      <c r="C18" s="55">
        <f>+'[3]Población Bogotá'!K42</f>
        <v>1273.5050000000001</v>
      </c>
      <c r="D18" s="55">
        <f>+'[3]Población Bogotá'!L42</f>
        <v>1296.7223333333334</v>
      </c>
      <c r="E18" s="55">
        <f>+'[3]Población Bogotá'!M42</f>
        <v>1320.0440000000001</v>
      </c>
      <c r="F18" s="55">
        <f>+'[3]Población Bogotá'!N42</f>
        <v>1342.9163333333333</v>
      </c>
      <c r="G18" s="56">
        <f>+'[3]Población Bogotá'!O42</f>
        <v>1365.5313333333331</v>
      </c>
      <c r="H18" s="28">
        <f t="shared" si="0"/>
        <v>1.6840215163565597</v>
      </c>
      <c r="I18" s="27">
        <f t="shared" si="4"/>
        <v>1.7326947687602345</v>
      </c>
      <c r="J18" s="28">
        <f t="shared" si="2"/>
        <v>3.8667746827960654</v>
      </c>
      <c r="K18" s="27">
        <f t="shared" si="1"/>
        <v>3.860850902712925</v>
      </c>
      <c r="L18" s="18"/>
    </row>
    <row r="19" spans="1:12">
      <c r="A19" s="16"/>
      <c r="B19" s="11" t="str">
        <f>+'[3]Población Bogotá'!J43</f>
        <v>Bucaramanga</v>
      </c>
      <c r="C19" s="55">
        <f>+'[3]Población Bogotá'!K43</f>
        <v>788.93799999999999</v>
      </c>
      <c r="D19" s="55">
        <f>+'[3]Población Bogotá'!L43</f>
        <v>801.25833333333321</v>
      </c>
      <c r="E19" s="55">
        <f>+'[3]Población Bogotá'!M43</f>
        <v>813.29466666666667</v>
      </c>
      <c r="F19" s="55">
        <f>+'[3]Población Bogotá'!N43</f>
        <v>824.73799999999994</v>
      </c>
      <c r="G19" s="56">
        <f>+'[3]Población Bogotá'!O43</f>
        <v>836.15633333333335</v>
      </c>
      <c r="H19" s="28">
        <f t="shared" si="0"/>
        <v>1.3844800813511027</v>
      </c>
      <c r="I19" s="27">
        <f t="shared" si="4"/>
        <v>1.4070341049000623</v>
      </c>
      <c r="J19" s="28">
        <f t="shared" si="2"/>
        <v>2.3677436479618836</v>
      </c>
      <c r="K19" s="27">
        <f t="shared" si="1"/>
        <v>2.3711011421671979</v>
      </c>
      <c r="L19" s="18"/>
    </row>
    <row r="20" spans="1:12">
      <c r="A20" s="16"/>
      <c r="B20" s="11" t="str">
        <f>+'[3]Población Bogotá'!J44</f>
        <v>Cartagena</v>
      </c>
      <c r="C20" s="55">
        <f>+'[3]Población Bogotá'!K44</f>
        <v>665.83266666666668</v>
      </c>
      <c r="D20" s="55">
        <f>+'[3]Población Bogotá'!L44</f>
        <v>677.75599999999997</v>
      </c>
      <c r="E20" s="55">
        <f>+'[3]Población Bogotá'!M44</f>
        <v>690.18633333333344</v>
      </c>
      <c r="F20" s="55">
        <f>+'[3]Población Bogotá'!N44</f>
        <v>702.5003333333334</v>
      </c>
      <c r="G20" s="56">
        <f>+'[3]Población Bogotá'!O44</f>
        <v>714.89</v>
      </c>
      <c r="H20" s="28">
        <f t="shared" si="0"/>
        <v>1.7636527811849101</v>
      </c>
      <c r="I20" s="27">
        <f t="shared" si="4"/>
        <v>1.7841558728826312</v>
      </c>
      <c r="J20" s="28">
        <f t="shared" si="2"/>
        <v>2.024353806833735</v>
      </c>
      <c r="K20" s="27">
        <f t="shared" si="1"/>
        <v>2.0196709048685815</v>
      </c>
      <c r="L20" s="18"/>
    </row>
    <row r="21" spans="1:12">
      <c r="A21" s="16"/>
      <c r="B21" s="11" t="str">
        <f>+'[3]Población Bogotá'!J45</f>
        <v>Cúcuta</v>
      </c>
      <c r="C21" s="55">
        <f>+'[3]Población Bogotá'!K45</f>
        <v>558.06299999999999</v>
      </c>
      <c r="D21" s="55">
        <f>+'[3]Población Bogotá'!L45</f>
        <v>568.47799999999995</v>
      </c>
      <c r="E21" s="55">
        <f>+'[3]Población Bogotá'!M45</f>
        <v>579.27933333333328</v>
      </c>
      <c r="F21" s="55">
        <f>+'[3]Población Bogotá'!N45</f>
        <v>589.94233333333329</v>
      </c>
      <c r="G21" s="56">
        <f>+'[3]Población Bogotá'!O45</f>
        <v>600.774</v>
      </c>
      <c r="H21" s="28">
        <f t="shared" si="0"/>
        <v>1.8360551624537313</v>
      </c>
      <c r="I21" s="27">
        <f t="shared" si="4"/>
        <v>1.840735442544128</v>
      </c>
      <c r="J21" s="28">
        <f t="shared" si="2"/>
        <v>1.7012115625435107</v>
      </c>
      <c r="K21" s="27">
        <f t="shared" si="1"/>
        <v>1.6960694673695751</v>
      </c>
      <c r="L21" s="18"/>
    </row>
    <row r="22" spans="1:12">
      <c r="A22" s="16"/>
      <c r="B22" s="11" t="str">
        <f>+'[3]Población Bogotá'!J46</f>
        <v>Pereira</v>
      </c>
      <c r="C22" s="55">
        <f>+'[3]Población Bogotá'!K46</f>
        <v>467.03933333333333</v>
      </c>
      <c r="D22" s="55">
        <f>+'[3]Población Bogotá'!L46</f>
        <v>473.25533333333334</v>
      </c>
      <c r="E22" s="55">
        <f>+'[3]Población Bogotá'!M46</f>
        <v>479.22666666666663</v>
      </c>
      <c r="F22" s="55">
        <f>+'[3]Población Bogotá'!N46</f>
        <v>484.88400000000001</v>
      </c>
      <c r="G22" s="56">
        <f>+'[3]Población Bogotá'!O46</f>
        <v>490.55366666666669</v>
      </c>
      <c r="H22" s="28">
        <f t="shared" si="0"/>
        <v>1.1692831000129189</v>
      </c>
      <c r="I22" s="27">
        <f t="shared" si="4"/>
        <v>1.1805130488008464</v>
      </c>
      <c r="J22" s="28">
        <f t="shared" si="2"/>
        <v>1.3891006764298199</v>
      </c>
      <c r="K22" s="27">
        <f t="shared" si="1"/>
        <v>1.3940293841421152</v>
      </c>
      <c r="L22" s="18"/>
    </row>
    <row r="23" spans="1:12">
      <c r="A23" s="16"/>
      <c r="B23" s="11" t="str">
        <f>+'[3]Población Bogotá'!J47</f>
        <v>Ibagué</v>
      </c>
      <c r="C23" s="55">
        <f>+'[3]Población Bogotá'!K47</f>
        <v>375.04900000000004</v>
      </c>
      <c r="D23" s="55">
        <f>+'[3]Población Bogotá'!L47</f>
        <v>381.267</v>
      </c>
      <c r="E23" s="55">
        <f>+'[3]Población Bogotá'!M47</f>
        <v>387.45666666666671</v>
      </c>
      <c r="F23" s="55">
        <f>+'[3]Población Bogotá'!N47</f>
        <v>393.42333333333335</v>
      </c>
      <c r="G23" s="56">
        <f>+'[3]Población Bogotá'!O47</f>
        <v>399.25866666666667</v>
      </c>
      <c r="H23" s="28">
        <f t="shared" si="0"/>
        <v>1.483219941199887</v>
      </c>
      <c r="I23" s="27">
        <f t="shared" si="4"/>
        <v>1.5399571564992165</v>
      </c>
      <c r="J23" s="28">
        <f t="shared" si="2"/>
        <v>1.1305806512582748</v>
      </c>
      <c r="K23" s="27">
        <f t="shared" si="1"/>
        <v>1.1310822528147035</v>
      </c>
      <c r="L23" s="18"/>
    </row>
    <row r="24" spans="1:12">
      <c r="A24" s="16"/>
      <c r="B24" s="11" t="str">
        <f>+'[3]Población Bogotá'!J48</f>
        <v>Manizales</v>
      </c>
      <c r="C24" s="55">
        <f>+'[3]Población Bogotá'!K48</f>
        <v>325.72666666666669</v>
      </c>
      <c r="D24" s="55">
        <f>+'[3]Población Bogotá'!L48</f>
        <v>328.83</v>
      </c>
      <c r="E24" s="55">
        <f>+'[3]Población Bogotá'!M48</f>
        <v>331.8243333333333</v>
      </c>
      <c r="F24" s="55">
        <f>+'[3]Población Bogotá'!N48</f>
        <v>334.55933333333331</v>
      </c>
      <c r="G24" s="56">
        <f>+'[3]Población Bogotá'!O48</f>
        <v>337.18533333333329</v>
      </c>
      <c r="H24" s="28">
        <f t="shared" si="0"/>
        <v>0.78491308965624729</v>
      </c>
      <c r="I24" s="27">
        <f t="shared" si="4"/>
        <v>0.82423129507280812</v>
      </c>
      <c r="J24" s="28">
        <f t="shared" si="2"/>
        <v>0.95480761115952839</v>
      </c>
      <c r="K24" s="27">
        <f t="shared" si="1"/>
        <v>0.96184972365692256</v>
      </c>
      <c r="L24" s="18"/>
    </row>
    <row r="25" spans="1:12">
      <c r="A25" s="16"/>
      <c r="B25" s="11" t="str">
        <f>+'[3]Población Bogotá'!J49</f>
        <v>Villavicencio</v>
      </c>
      <c r="C25" s="55">
        <f>+'[3]Población Bogotá'!K49</f>
        <v>290.38099999999997</v>
      </c>
      <c r="D25" s="55">
        <f>+'[3]Población Bogotá'!L49</f>
        <v>299.50100000000003</v>
      </c>
      <c r="E25" s="55">
        <f>+'[3]Población Bogotá'!M49</f>
        <v>308.68900000000002</v>
      </c>
      <c r="F25" s="55">
        <f>+'[3]Población Bogotá'!N49</f>
        <v>317.75033333333334</v>
      </c>
      <c r="G25" s="56">
        <f>+'[3]Población Bogotá'!O49</f>
        <v>326.714</v>
      </c>
      <c r="H25" s="28">
        <f t="shared" si="0"/>
        <v>2.8209778956434395</v>
      </c>
      <c r="I25" s="27">
        <f t="shared" si="4"/>
        <v>2.9354247586837579</v>
      </c>
      <c r="J25" s="28">
        <f t="shared" si="2"/>
        <v>0.92515593957934372</v>
      </c>
      <c r="K25" s="27">
        <f t="shared" si="1"/>
        <v>0.91352426866553338</v>
      </c>
      <c r="L25" s="18"/>
    </row>
    <row r="26" spans="1:12">
      <c r="A26" s="16"/>
      <c r="B26" s="11" t="str">
        <f>+'[3]Población Bogotá'!J50</f>
        <v>Santa Marta</v>
      </c>
      <c r="C26" s="55">
        <f>+'[3]Población Bogotá'!K50</f>
        <v>295.91566666666671</v>
      </c>
      <c r="D26" s="55">
        <f>+'[3]Población Bogotá'!L50</f>
        <v>302.77800000000002</v>
      </c>
      <c r="E26" s="55">
        <f>+'[3]Población Bogotá'!M50</f>
        <v>309.92766666666665</v>
      </c>
      <c r="F26" s="55">
        <f>+'[3]Población Bogotá'!N50</f>
        <v>317.21733333333333</v>
      </c>
      <c r="G26" s="56">
        <f>+'[3]Población Bogotá'!O50</f>
        <v>324.53666666666669</v>
      </c>
      <c r="H26" s="28">
        <f t="shared" si="0"/>
        <v>2.3073560503209301</v>
      </c>
      <c r="I26" s="27">
        <f t="shared" si="4"/>
        <v>2.3520541889881841</v>
      </c>
      <c r="J26" s="28">
        <f t="shared" si="2"/>
        <v>0.9189903854072623</v>
      </c>
      <c r="K26" s="27">
        <f t="shared" si="1"/>
        <v>0.91199190698367172</v>
      </c>
      <c r="L26" s="18"/>
    </row>
    <row r="27" spans="1:12">
      <c r="A27" s="16"/>
      <c r="B27" s="11" t="str">
        <f>+'[3]Población Bogotá'!J51</f>
        <v>Pasto</v>
      </c>
      <c r="C27" s="55">
        <f>+'[3]Población Bogotá'!K51</f>
        <v>255.53266666666664</v>
      </c>
      <c r="D27" s="55">
        <f>+'[3]Población Bogotá'!L51</f>
        <v>261.24066666666664</v>
      </c>
      <c r="E27" s="55">
        <f>+'[3]Población Bogotá'!M51</f>
        <v>267.16833333333335</v>
      </c>
      <c r="F27" s="55">
        <f>+'[3]Población Bogotá'!N51</f>
        <v>273.22933333333339</v>
      </c>
      <c r="G27" s="56">
        <f>+'[3]Población Bogotá'!O51</f>
        <v>279.39866666666666</v>
      </c>
      <c r="H27" s="28">
        <f t="shared" ref="H27:H38" si="5">IF(OR(OR(G27=0,F27=0),G27=""),"",(G27/F27-1)*100)</f>
        <v>2.2579322864309193</v>
      </c>
      <c r="I27" s="27">
        <f t="shared" ref="I27:I38" si="6">IF(OR(OR(G27=0,F27=0),F27=""),"",(F27/E27-1)*100)</f>
        <v>2.2686071827374921</v>
      </c>
      <c r="J27" s="28">
        <f t="shared" si="2"/>
        <v>0.79117312382455551</v>
      </c>
      <c r="K27" s="27">
        <f t="shared" si="1"/>
        <v>0.78552750611739597</v>
      </c>
      <c r="L27" s="18"/>
    </row>
    <row r="28" spans="1:12">
      <c r="A28" s="16"/>
      <c r="B28" s="11" t="str">
        <f>+'[3]Población Bogotá'!J52</f>
        <v>Valledupar</v>
      </c>
      <c r="C28" s="55">
        <f>+'[3]Población Bogotá'!K52</f>
        <v>234.95599999999999</v>
      </c>
      <c r="D28" s="55">
        <f>+'[3]Población Bogotá'!L52</f>
        <v>243.66533333333336</v>
      </c>
      <c r="E28" s="55">
        <f>+'[3]Población Bogotá'!M52</f>
        <v>252.42099999999996</v>
      </c>
      <c r="F28" s="55">
        <f>+'[3]Población Bogotá'!N52</f>
        <v>258.96333333333337</v>
      </c>
      <c r="G28" s="56">
        <f>+'[3]Población Bogotá'!O52</f>
        <v>264.08666666666664</v>
      </c>
      <c r="H28" s="28">
        <f t="shared" si="5"/>
        <v>1.9784010606392011</v>
      </c>
      <c r="I28" s="27">
        <f t="shared" si="6"/>
        <v>2.5918340127538464</v>
      </c>
      <c r="J28" s="28">
        <f t="shared" si="2"/>
        <v>0.74781413784036466</v>
      </c>
      <c r="K28" s="27">
        <f t="shared" si="1"/>
        <v>0.74451311258374364</v>
      </c>
      <c r="L28" s="18"/>
    </row>
    <row r="29" spans="1:12">
      <c r="A29" s="16"/>
      <c r="B29" s="11" t="str">
        <f>+'[3]Población Bogotá'!J53</f>
        <v>Neiva</v>
      </c>
      <c r="C29" s="55">
        <f>+'[3]Población Bogotá'!K53</f>
        <v>235.316</v>
      </c>
      <c r="D29" s="55">
        <f>+'[3]Población Bogotá'!L53</f>
        <v>239.24433333333332</v>
      </c>
      <c r="E29" s="55">
        <f>+'[3]Población Bogotá'!M53</f>
        <v>243.16866666666667</v>
      </c>
      <c r="F29" s="55">
        <f>+'[3]Población Bogotá'!N53</f>
        <v>247.10066666666668</v>
      </c>
      <c r="G29" s="56">
        <f>+'[3]Población Bogotá'!O53</f>
        <v>251.07499999999999</v>
      </c>
      <c r="H29" s="28">
        <f t="shared" si="5"/>
        <v>1.6083863256810105</v>
      </c>
      <c r="I29" s="27">
        <f t="shared" si="6"/>
        <v>1.6169846444032077</v>
      </c>
      <c r="J29" s="28">
        <f t="shared" si="2"/>
        <v>0.7109690050927836</v>
      </c>
      <c r="K29" s="27">
        <f t="shared" si="1"/>
        <v>0.7104082423310305</v>
      </c>
      <c r="L29" s="18"/>
    </row>
    <row r="30" spans="1:12">
      <c r="A30" s="16"/>
      <c r="B30" s="11" t="str">
        <f>+'[3]Población Bogotá'!J54</f>
        <v>Montería</v>
      </c>
      <c r="C30" s="55">
        <f>+'[3]Población Bogotá'!K54</f>
        <v>227.94233333333332</v>
      </c>
      <c r="D30" s="55">
        <f>+'[3]Población Bogotá'!L54</f>
        <v>233.13700000000003</v>
      </c>
      <c r="E30" s="55">
        <f>+'[3]Población Bogotá'!M54</f>
        <v>238.3356666666667</v>
      </c>
      <c r="F30" s="55">
        <f>+'[3]Población Bogotá'!N54</f>
        <v>243.46100000000001</v>
      </c>
      <c r="G30" s="56">
        <f>+'[3]Población Bogotá'!O54</f>
        <v>248.53899999999999</v>
      </c>
      <c r="H30" s="28">
        <f t="shared" si="5"/>
        <v>2.0857550079889542</v>
      </c>
      <c r="I30" s="27">
        <f t="shared" si="6"/>
        <v>2.1504684569521704</v>
      </c>
      <c r="J30" s="28">
        <f t="shared" si="2"/>
        <v>0.70378781462413753</v>
      </c>
      <c r="K30" s="27">
        <f t="shared" si="1"/>
        <v>0.6999442916091756</v>
      </c>
      <c r="L30" s="18"/>
    </row>
    <row r="31" spans="1:12">
      <c r="A31" s="16"/>
      <c r="B31" s="11" t="str">
        <f>+'[3]Población Bogotá'!J55</f>
        <v>Armenia</v>
      </c>
      <c r="C31" s="55">
        <f>+'[3]Población Bogotá'!K55</f>
        <v>220.86500000000001</v>
      </c>
      <c r="D31" s="55">
        <f>+'[3]Población Bogotá'!L55</f>
        <v>223.15066666666667</v>
      </c>
      <c r="E31" s="55">
        <f>+'[3]Población Bogotá'!M55</f>
        <v>225.30966666666669</v>
      </c>
      <c r="F31" s="55">
        <f>+'[3]Población Bogotá'!N55</f>
        <v>227.25433333333334</v>
      </c>
      <c r="G31" s="56">
        <f>+'[3]Población Bogotá'!O55</f>
        <v>229.28299999999999</v>
      </c>
      <c r="H31" s="28">
        <f t="shared" si="5"/>
        <v>0.89268558135304765</v>
      </c>
      <c r="I31" s="27">
        <f t="shared" si="6"/>
        <v>0.86310840339738348</v>
      </c>
      <c r="J31" s="28">
        <f t="shared" si="2"/>
        <v>0.64926060497735216</v>
      </c>
      <c r="K31" s="27">
        <f t="shared" si="1"/>
        <v>0.65335052990054032</v>
      </c>
      <c r="L31" s="18"/>
    </row>
    <row r="32" spans="1:12">
      <c r="A32" s="16"/>
      <c r="B32" s="11" t="str">
        <f>+'[3]Población Bogotá'!J56</f>
        <v>Popayán</v>
      </c>
      <c r="C32" s="55">
        <f>+'[3]Población Bogotá'!K56</f>
        <v>186.97900000000001</v>
      </c>
      <c r="D32" s="55">
        <f>+'[3]Población Bogotá'!L56</f>
        <v>189.91033333333334</v>
      </c>
      <c r="E32" s="55">
        <f>+'[3]Población Bogotá'!M56</f>
        <v>192.846</v>
      </c>
      <c r="F32" s="55">
        <f>+'[3]Población Bogotá'!N56</f>
        <v>194.90066666666667</v>
      </c>
      <c r="G32" s="56">
        <f>+'[3]Población Bogotá'!O56</f>
        <v>196.38800000000001</v>
      </c>
      <c r="H32" s="28">
        <f t="shared" si="5"/>
        <v>0.76312377929270703</v>
      </c>
      <c r="I32" s="27">
        <f t="shared" si="6"/>
        <v>1.06544427505193</v>
      </c>
      <c r="J32" s="28">
        <f t="shared" si="2"/>
        <v>0.55611184296390159</v>
      </c>
      <c r="K32" s="27">
        <f t="shared" si="1"/>
        <v>0.56033454665903804</v>
      </c>
      <c r="L32" s="18"/>
    </row>
    <row r="33" spans="1:14">
      <c r="A33" s="16"/>
      <c r="B33" s="11" t="str">
        <f>+'[3]Población Bogotá'!J57</f>
        <v>Sincelejo</v>
      </c>
      <c r="C33" s="55">
        <f>+'[3]Población Bogotá'!K57</f>
        <v>173.06366666666665</v>
      </c>
      <c r="D33" s="55">
        <f>+'[3]Población Bogotá'!L57</f>
        <v>177.03299999999999</v>
      </c>
      <c r="E33" s="55">
        <f>+'[3]Población Bogotá'!M57</f>
        <v>181.06200000000001</v>
      </c>
      <c r="F33" s="55">
        <f>+'[3]Población Bogotá'!N57</f>
        <v>184.88933333333333</v>
      </c>
      <c r="G33" s="56">
        <f>+'[3]Población Bogotá'!O57</f>
        <v>188.67566666666667</v>
      </c>
      <c r="H33" s="28">
        <f t="shared" si="5"/>
        <v>2.0478917117987772</v>
      </c>
      <c r="I33" s="27">
        <f t="shared" si="6"/>
        <v>2.1138247303869928</v>
      </c>
      <c r="J33" s="28">
        <f t="shared" si="2"/>
        <v>0.53427283088805211</v>
      </c>
      <c r="K33" s="27">
        <f t="shared" si="1"/>
        <v>0.53155221348015791</v>
      </c>
      <c r="L33" s="18"/>
    </row>
    <row r="34" spans="1:14">
      <c r="A34" s="16"/>
      <c r="B34" s="11" t="str">
        <f>+'[3]Población Bogotá'!J58</f>
        <v>Tunja</v>
      </c>
      <c r="C34" s="55">
        <f>+'[3]Población Bogotá'!K58</f>
        <v>119.21966666666667</v>
      </c>
      <c r="D34" s="55">
        <f>+'[3]Población Bogotá'!L58</f>
        <v>122.354</v>
      </c>
      <c r="E34" s="55">
        <f>+'[3]Población Bogotá'!M58</f>
        <v>125.56633333333333</v>
      </c>
      <c r="F34" s="55">
        <f>+'[3]Población Bogotá'!N58</f>
        <v>128.60566666666668</v>
      </c>
      <c r="G34" s="56">
        <f>+'[3]Población Bogotá'!O58</f>
        <v>131.44333333333333</v>
      </c>
      <c r="H34" s="28">
        <f t="shared" si="5"/>
        <v>2.2064864948926344</v>
      </c>
      <c r="I34" s="27">
        <f t="shared" si="6"/>
        <v>2.420500187152097</v>
      </c>
      <c r="J34" s="28">
        <f t="shared" si="2"/>
        <v>0.37220804909321564</v>
      </c>
      <c r="K34" s="27">
        <f t="shared" si="1"/>
        <v>0.36973807818059468</v>
      </c>
      <c r="L34" s="18"/>
    </row>
    <row r="35" spans="1:14">
      <c r="A35" s="16"/>
      <c r="B35" s="11" t="str">
        <f>+'[3]Población Bogotá'!J59</f>
        <v>Riohacha</v>
      </c>
      <c r="C35" s="55">
        <f>+'[3]Población Bogotá'!K59</f>
        <v>104.87533333333333</v>
      </c>
      <c r="D35" s="55">
        <f>+'[3]Población Bogotá'!L59</f>
        <v>110.23133333333334</v>
      </c>
      <c r="E35" s="55">
        <f>+'[3]Población Bogotá'!M59</f>
        <v>115.56366666666668</v>
      </c>
      <c r="F35" s="55">
        <f>+'[3]Población Bogotá'!N59</f>
        <v>121.46333333333332</v>
      </c>
      <c r="G35" s="56">
        <f>+'[3]Población Bogotá'!O59</f>
        <v>127.78599999999999</v>
      </c>
      <c r="H35" s="28">
        <f t="shared" si="5"/>
        <v>5.2054117840774961</v>
      </c>
      <c r="I35" s="27">
        <f t="shared" si="6"/>
        <v>5.1051224289064168</v>
      </c>
      <c r="J35" s="28">
        <f t="shared" si="2"/>
        <v>0.36185157934794959</v>
      </c>
      <c r="K35" s="27">
        <f t="shared" si="1"/>
        <v>0.34920404831364837</v>
      </c>
      <c r="L35" s="18"/>
    </row>
    <row r="36" spans="1:14">
      <c r="A36" s="16"/>
      <c r="B36" s="11" t="str">
        <f>+'[3]Población Bogotá'!J60</f>
        <v>Florencia</v>
      </c>
      <c r="C36" s="55">
        <f>+'[3]Población Bogotá'!K60</f>
        <v>93.947333333333333</v>
      </c>
      <c r="D36" s="55">
        <f>+'[3]Población Bogotá'!L60</f>
        <v>96.51433333333334</v>
      </c>
      <c r="E36" s="55">
        <f>+'[3]Población Bogotá'!M60</f>
        <v>99.144666666666652</v>
      </c>
      <c r="F36" s="55">
        <f>+'[3]Población Bogotá'!N60</f>
        <v>101.95400000000001</v>
      </c>
      <c r="G36" s="56">
        <f>+'[3]Población Bogotá'!O60</f>
        <v>104.93433333333333</v>
      </c>
      <c r="H36" s="28">
        <f t="shared" si="5"/>
        <v>2.923213736914021</v>
      </c>
      <c r="I36" s="27">
        <f t="shared" si="6"/>
        <v>2.8335698003590926</v>
      </c>
      <c r="J36" s="28">
        <f t="shared" si="2"/>
        <v>0.2971425214381142</v>
      </c>
      <c r="K36" s="27">
        <f t="shared" si="1"/>
        <v>0.29311520246249662</v>
      </c>
      <c r="L36" s="18"/>
    </row>
    <row r="37" spans="1:14">
      <c r="A37" s="16"/>
      <c r="B37" s="11" t="str">
        <f>+'[3]Población Bogotá'!J61</f>
        <v>Quibdó</v>
      </c>
      <c r="C37" s="55">
        <f>+'[3]Población Bogotá'!K61</f>
        <v>69.61866666666667</v>
      </c>
      <c r="D37" s="55">
        <f>+'[3]Población Bogotá'!L61</f>
        <v>70.710666666666668</v>
      </c>
      <c r="E37" s="55">
        <f>+'[3]Población Bogotá'!M61</f>
        <v>71.62466666666667</v>
      </c>
      <c r="F37" s="55">
        <f>+'[3]Población Bogotá'!N61</f>
        <v>72.042000000000002</v>
      </c>
      <c r="G37" s="56">
        <f>+'[3]Población Bogotá'!O61</f>
        <v>72.150333333333336</v>
      </c>
      <c r="H37" s="28">
        <f t="shared" si="5"/>
        <v>0.15037524407059966</v>
      </c>
      <c r="I37" s="27">
        <f t="shared" si="6"/>
        <v>0.58266705138825259</v>
      </c>
      <c r="J37" s="28">
        <f t="shared" si="2"/>
        <v>0.20430807809265239</v>
      </c>
      <c r="K37" s="27">
        <f t="shared" si="1"/>
        <v>0.20711894987742685</v>
      </c>
      <c r="L37" s="18"/>
    </row>
    <row r="38" spans="1:14">
      <c r="A38" s="16"/>
      <c r="B38" s="11" t="str">
        <f>+'[3]Población Bogotá'!J62</f>
        <v>San Andrés</v>
      </c>
      <c r="C38" s="55">
        <f>+'[3]Población Bogotá'!K62</f>
        <v>38.808999999999997</v>
      </c>
      <c r="D38" s="55">
        <f>+'[3]Población Bogotá'!L62</f>
        <v>39.351999999999997</v>
      </c>
      <c r="E38" s="55">
        <f>+'[3]Población Bogotá'!M62</f>
        <v>39.847333333333331</v>
      </c>
      <c r="F38" s="55">
        <f>+'[3]Población Bogotá'!N62</f>
        <v>40.323333333333331</v>
      </c>
      <c r="G38" s="56">
        <f>+'[3]Población Bogotá'!O62</f>
        <v>40.925666666666665</v>
      </c>
      <c r="H38" s="28">
        <f t="shared" si="5"/>
        <v>1.4937587831693744</v>
      </c>
      <c r="I38" s="27">
        <f t="shared" si="6"/>
        <v>1.1945592344113409</v>
      </c>
      <c r="J38" s="28">
        <f t="shared" si="2"/>
        <v>0.11588919849749636</v>
      </c>
      <c r="K38" s="27">
        <f t="shared" si="1"/>
        <v>0.11592857576909917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19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 codeName="Hoja19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151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16"/>
      <c r="B7" s="10"/>
      <c r="C7" s="169" t="s">
        <v>29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  <c r="M10" s="16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  <c r="M12" s="16"/>
    </row>
    <row r="13" spans="1:15">
      <c r="A13" s="16"/>
      <c r="B13" s="12" t="str">
        <f>+'[3]Población Bogotá'!J70</f>
        <v>Colombia</v>
      </c>
      <c r="C13" s="26">
        <f>+'[3]Población Bogotá'!K70</f>
        <v>19165.712</v>
      </c>
      <c r="D13" s="26">
        <f>+'[3]Población Bogotá'!L70</f>
        <v>19671.374</v>
      </c>
      <c r="E13" s="26">
        <f>+'[3]Población Bogotá'!M70</f>
        <v>20862.889666666666</v>
      </c>
      <c r="F13" s="26">
        <f>+'[3]Población Bogotá'!N70</f>
        <v>21844.247666666666</v>
      </c>
      <c r="G13" s="26">
        <f>+'[3]Población Bogotá'!O70</f>
        <v>22361.258333333331</v>
      </c>
      <c r="H13" s="28">
        <f t="shared" ref="H13:H38" si="0">IF(OR(OR(G13=0,F13=0),G13=""),"",(G13/F13-1)*100)</f>
        <v>2.3668046368820583</v>
      </c>
      <c r="I13" s="27">
        <f>IF(OR(OR(G13=0,F13=0),F13=""),"",(F13/E13-1)*100)</f>
        <v>4.703845036231713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  <c r="M13" s="16"/>
    </row>
    <row r="14" spans="1:15">
      <c r="A14" s="16"/>
      <c r="B14" s="11" t="s">
        <v>26</v>
      </c>
      <c r="C14" s="25">
        <f>C13-SUM(C15:C38)</f>
        <v>8694.2780000000002</v>
      </c>
      <c r="D14" s="25">
        <f t="shared" ref="D14:G14" si="3">D13-SUM(D15:D38)</f>
        <v>8808.7713333333322</v>
      </c>
      <c r="E14" s="25">
        <f t="shared" si="3"/>
        <v>9537.64</v>
      </c>
      <c r="F14" s="25">
        <f t="shared" si="3"/>
        <v>10031.579333333333</v>
      </c>
      <c r="G14" s="26">
        <f t="shared" si="3"/>
        <v>10249.671666666669</v>
      </c>
      <c r="H14" s="28">
        <f t="shared" si="0"/>
        <v>2.1740578037263703</v>
      </c>
      <c r="I14" s="27">
        <f>IF(OR(OR(G14=0,F14=0),F14=""),"",(F14/E14-1)*100)</f>
        <v>5.1788422852333982</v>
      </c>
      <c r="J14" s="28">
        <f t="shared" si="1"/>
        <v>45.83673921153067</v>
      </c>
      <c r="K14" s="27">
        <f t="shared" si="2"/>
        <v>45.923208189225342</v>
      </c>
      <c r="L14" s="18"/>
      <c r="M14" s="16"/>
    </row>
    <row r="15" spans="1:15">
      <c r="A15" s="16"/>
      <c r="B15" s="12" t="str">
        <f>+'[3]Población Bogotá'!J71</f>
        <v>Bogotá</v>
      </c>
      <c r="C15" s="107">
        <f>+'[3]Población Bogotá'!K71</f>
        <v>3572.3846666666668</v>
      </c>
      <c r="D15" s="107">
        <f>+'[3]Población Bogotá'!L71</f>
        <v>3779.5096666666668</v>
      </c>
      <c r="E15" s="107">
        <f>+'[3]Población Bogotá'!M71</f>
        <v>3870.8083333333338</v>
      </c>
      <c r="F15" s="107">
        <f>+'[3]Población Bogotá'!N71</f>
        <v>4076.3410000000003</v>
      </c>
      <c r="G15" s="107">
        <f>+'[3]Población Bogotá'!O71</f>
        <v>4313.0086666666657</v>
      </c>
      <c r="H15" s="50">
        <f t="shared" si="0"/>
        <v>5.8058849018437275</v>
      </c>
      <c r="I15" s="36">
        <f t="shared" ref="I15:I38" si="4">IF(OR(OR(G15=0,F15=0),F15=""),"",(F15/E15-1)*100)</f>
        <v>5.3098125499195792</v>
      </c>
      <c r="J15" s="50">
        <f t="shared" si="1"/>
        <v>19.287862079914252</v>
      </c>
      <c r="K15" s="36">
        <f t="shared" si="2"/>
        <v>18.660935648611567</v>
      </c>
      <c r="L15" s="18"/>
      <c r="M15" s="16"/>
      <c r="N15" s="23" t="s">
        <v>4</v>
      </c>
      <c r="O15" s="34">
        <f>J15</f>
        <v>19.287862079914252</v>
      </c>
    </row>
    <row r="16" spans="1:15">
      <c r="A16" s="16"/>
      <c r="B16" s="11" t="str">
        <f>+'[3]Población Bogotá'!J72</f>
        <v>Medellín</v>
      </c>
      <c r="C16" s="55">
        <f>+'[3]Población Bogotá'!K72</f>
        <v>1601.0446666666667</v>
      </c>
      <c r="D16" s="55">
        <f>+'[3]Población Bogotá'!L72</f>
        <v>1661.3553333333332</v>
      </c>
      <c r="E16" s="55">
        <f>+'[3]Población Bogotá'!M72</f>
        <v>1729.7986666666666</v>
      </c>
      <c r="F16" s="55">
        <f>+'[3]Población Bogotá'!N72</f>
        <v>1822.0159999999998</v>
      </c>
      <c r="G16" s="56">
        <f>+'[3]Población Bogotá'!O72</f>
        <v>1831.3033333333333</v>
      </c>
      <c r="H16" s="28">
        <f t="shared" si="0"/>
        <v>0.50972841804537428</v>
      </c>
      <c r="I16" s="27">
        <f t="shared" si="4"/>
        <v>5.3311021167010475</v>
      </c>
      <c r="J16" s="28">
        <f t="shared" si="1"/>
        <v>8.1896255838315604</v>
      </c>
      <c r="K16" s="27">
        <f t="shared" si="2"/>
        <v>8.3409418708446239</v>
      </c>
      <c r="L16" s="18"/>
      <c r="M16" s="16"/>
      <c r="N16" s="23" t="s">
        <v>35</v>
      </c>
      <c r="O16" s="34">
        <f>100-O15</f>
        <v>80.712137920085752</v>
      </c>
    </row>
    <row r="17" spans="1:13">
      <c r="A17" s="16"/>
      <c r="B17" s="11" t="str">
        <f>+'[3]Población Bogotá'!J73</f>
        <v>Cali</v>
      </c>
      <c r="C17" s="55">
        <f>+'[3]Población Bogotá'!K73</f>
        <v>1157.086</v>
      </c>
      <c r="D17" s="55">
        <f>+'[3]Población Bogotá'!L73</f>
        <v>1172.1803333333335</v>
      </c>
      <c r="E17" s="55">
        <f>+'[3]Población Bogotá'!M73</f>
        <v>1249.7390000000003</v>
      </c>
      <c r="F17" s="55">
        <f>+'[3]Población Bogotá'!N73</f>
        <v>1255.912</v>
      </c>
      <c r="G17" s="56">
        <f>+'[3]Población Bogotá'!O73</f>
        <v>1226.9463333333333</v>
      </c>
      <c r="H17" s="28">
        <f t="shared" si="0"/>
        <v>-2.3063452428726428</v>
      </c>
      <c r="I17" s="27">
        <f t="shared" si="4"/>
        <v>0.49394313532664658</v>
      </c>
      <c r="J17" s="28">
        <f t="shared" si="1"/>
        <v>5.4869288438225192</v>
      </c>
      <c r="K17" s="27">
        <f t="shared" si="2"/>
        <v>5.7493946194194869</v>
      </c>
      <c r="L17" s="18"/>
      <c r="M17" s="16"/>
    </row>
    <row r="18" spans="1:13">
      <c r="A18" s="16"/>
      <c r="B18" s="11" t="str">
        <f>+'[3]Población Bogotá'!J74</f>
        <v>Barranquilla</v>
      </c>
      <c r="C18" s="55">
        <f>+'[3]Población Bogotá'!K74</f>
        <v>716.21166666666659</v>
      </c>
      <c r="D18" s="55">
        <f>+'[3]Población Bogotá'!L74</f>
        <v>716.70333333333338</v>
      </c>
      <c r="E18" s="55">
        <f>+'[3]Población Bogotá'!M74</f>
        <v>751.28166666666675</v>
      </c>
      <c r="F18" s="55">
        <f>+'[3]Población Bogotá'!N74</f>
        <v>800.69366666666667</v>
      </c>
      <c r="G18" s="56">
        <f>+'[3]Población Bogotá'!O74</f>
        <v>798.73133333333328</v>
      </c>
      <c r="H18" s="28">
        <f t="shared" si="0"/>
        <v>-0.24507916260942952</v>
      </c>
      <c r="I18" s="27">
        <f t="shared" si="4"/>
        <v>6.5770272578637767</v>
      </c>
      <c r="J18" s="28">
        <f t="shared" si="1"/>
        <v>3.5719426940418901</v>
      </c>
      <c r="K18" s="27">
        <f t="shared" si="2"/>
        <v>3.6654668949230467</v>
      </c>
      <c r="L18" s="18"/>
      <c r="M18" s="16"/>
    </row>
    <row r="19" spans="1:13">
      <c r="A19" s="16"/>
      <c r="B19" s="11" t="str">
        <f>+'[3]Población Bogotá'!J75</f>
        <v>Bucaramanga</v>
      </c>
      <c r="C19" s="55">
        <f>+'[3]Población Bogotá'!K75</f>
        <v>471.61399999999998</v>
      </c>
      <c r="D19" s="55">
        <f>+'[3]Población Bogotá'!L75</f>
        <v>520.14833333333343</v>
      </c>
      <c r="E19" s="55">
        <f>+'[3]Población Bogotá'!M75</f>
        <v>546.5866666666667</v>
      </c>
      <c r="F19" s="55">
        <f>+'[3]Población Bogotá'!N75</f>
        <v>578.24799999999993</v>
      </c>
      <c r="G19" s="56">
        <f>+'[3]Población Bogotá'!O75</f>
        <v>586.55233333333342</v>
      </c>
      <c r="H19" s="28">
        <f t="shared" si="0"/>
        <v>1.4361196810595889</v>
      </c>
      <c r="I19" s="27">
        <f t="shared" si="4"/>
        <v>5.7925550080499377</v>
      </c>
      <c r="J19" s="28">
        <f t="shared" si="1"/>
        <v>2.623073910196617</v>
      </c>
      <c r="K19" s="27">
        <f t="shared" si="2"/>
        <v>2.6471408346206413</v>
      </c>
      <c r="L19" s="18"/>
      <c r="M19" s="16"/>
    </row>
    <row r="20" spans="1:13">
      <c r="A20" s="16"/>
      <c r="B20" s="11" t="str">
        <f>+'[3]Población Bogotá'!J76</f>
        <v>Cartagena</v>
      </c>
      <c r="C20" s="55">
        <f>+'[3]Población Bogotá'!K76</f>
        <v>383.21733333333333</v>
      </c>
      <c r="D20" s="55">
        <f>+'[3]Población Bogotá'!L76</f>
        <v>355.81766666666664</v>
      </c>
      <c r="E20" s="55">
        <f>+'[3]Población Bogotá'!M76</f>
        <v>387.49166666666662</v>
      </c>
      <c r="F20" s="55">
        <f>+'[3]Población Bogotá'!N76</f>
        <v>404.07733333333334</v>
      </c>
      <c r="G20" s="56">
        <f>+'[3]Población Bogotá'!O76</f>
        <v>402.15466666666663</v>
      </c>
      <c r="H20" s="28">
        <f t="shared" si="0"/>
        <v>-0.47581651037096329</v>
      </c>
      <c r="I20" s="27">
        <f t="shared" si="4"/>
        <v>4.2802640917009027</v>
      </c>
      <c r="J20" s="28">
        <f t="shared" si="1"/>
        <v>1.7984438114879493</v>
      </c>
      <c r="K20" s="27">
        <f t="shared" si="2"/>
        <v>1.8498111699673552</v>
      </c>
      <c r="L20" s="18"/>
      <c r="M20" s="16"/>
    </row>
    <row r="21" spans="1:13">
      <c r="A21" s="16"/>
      <c r="B21" s="11" t="str">
        <f>+'[3]Población Bogotá'!J77</f>
        <v>Cúcuta</v>
      </c>
      <c r="C21" s="55">
        <f>+'[3]Población Bogotá'!K77</f>
        <v>350.77233333333334</v>
      </c>
      <c r="D21" s="55">
        <f>+'[3]Población Bogotá'!L77</f>
        <v>351.82766666666663</v>
      </c>
      <c r="E21" s="55">
        <f>+'[3]Población Bogotá'!M77</f>
        <v>359.74233333333331</v>
      </c>
      <c r="F21" s="55">
        <f>+'[3]Población Bogotá'!N77</f>
        <v>372.05033333333336</v>
      </c>
      <c r="G21" s="56">
        <f>+'[3]Población Bogotá'!O77</f>
        <v>382.63466666666665</v>
      </c>
      <c r="H21" s="28">
        <f t="shared" si="0"/>
        <v>2.8448659724356284</v>
      </c>
      <c r="I21" s="27">
        <f t="shared" si="4"/>
        <v>3.4213376796540684</v>
      </c>
      <c r="J21" s="28">
        <f t="shared" si="1"/>
        <v>1.7111499762796591</v>
      </c>
      <c r="K21" s="27">
        <f t="shared" si="2"/>
        <v>1.7031959123090574</v>
      </c>
      <c r="L21" s="18"/>
      <c r="M21" s="16"/>
    </row>
    <row r="22" spans="1:13">
      <c r="A22" s="16"/>
      <c r="B22" s="11" t="str">
        <f>+'[3]Población Bogotá'!J78</f>
        <v>Pereira</v>
      </c>
      <c r="C22" s="55">
        <f>+'[3]Población Bogotá'!K78</f>
        <v>265.27100000000002</v>
      </c>
      <c r="D22" s="55">
        <f>+'[3]Población Bogotá'!L78</f>
        <v>278.875</v>
      </c>
      <c r="E22" s="55">
        <f>+'[3]Población Bogotá'!M78</f>
        <v>311.69733333333335</v>
      </c>
      <c r="F22" s="55">
        <f>+'[3]Población Bogotá'!N78</f>
        <v>316.22633333333334</v>
      </c>
      <c r="G22" s="56">
        <f>+'[3]Población Bogotá'!O78</f>
        <v>324.7046666666667</v>
      </c>
      <c r="H22" s="28">
        <f t="shared" si="0"/>
        <v>2.6810965563694333</v>
      </c>
      <c r="I22" s="27">
        <f t="shared" si="4"/>
        <v>1.4530121100383653</v>
      </c>
      <c r="J22" s="28">
        <f t="shared" si="1"/>
        <v>1.4520858434099755</v>
      </c>
      <c r="K22" s="27">
        <f t="shared" si="2"/>
        <v>1.4476412195961339</v>
      </c>
      <c r="L22" s="18"/>
      <c r="M22" s="16"/>
    </row>
    <row r="23" spans="1:13">
      <c r="A23" s="16"/>
      <c r="B23" s="11" t="str">
        <f>+'[3]Población Bogotá'!J79</f>
        <v>Ibagué</v>
      </c>
      <c r="C23" s="55">
        <f>+'[3]Población Bogotá'!K79</f>
        <v>254.04899999999998</v>
      </c>
      <c r="D23" s="55">
        <f>+'[3]Población Bogotá'!L79</f>
        <v>264.74666666666667</v>
      </c>
      <c r="E23" s="55">
        <f>+'[3]Población Bogotá'!M79</f>
        <v>266.59199999999998</v>
      </c>
      <c r="F23" s="55">
        <f>+'[3]Población Bogotá'!N79</f>
        <v>265.69</v>
      </c>
      <c r="G23" s="56">
        <f>+'[3]Población Bogotá'!O79</f>
        <v>285.91566666666671</v>
      </c>
      <c r="H23" s="28">
        <f t="shared" si="0"/>
        <v>7.612505802501679</v>
      </c>
      <c r="I23" s="27">
        <f t="shared" si="4"/>
        <v>-0.33834473652621933</v>
      </c>
      <c r="J23" s="28">
        <f t="shared" si="1"/>
        <v>1.2786206500752235</v>
      </c>
      <c r="K23" s="27">
        <f t="shared" si="2"/>
        <v>1.2162927469707776</v>
      </c>
      <c r="L23" s="18"/>
      <c r="M23" s="16"/>
    </row>
    <row r="24" spans="1:13">
      <c r="A24" s="16"/>
      <c r="B24" s="11" t="str">
        <f>+'[3]Población Bogotá'!J80</f>
        <v>Villavicencio</v>
      </c>
      <c r="C24" s="55">
        <f>+'[3]Población Bogotá'!K80</f>
        <v>185.95466666666667</v>
      </c>
      <c r="D24" s="55">
        <f>+'[3]Población Bogotá'!L80</f>
        <v>190.68266666666668</v>
      </c>
      <c r="E24" s="55">
        <f>+'[3]Población Bogotá'!M80</f>
        <v>205.02966666666666</v>
      </c>
      <c r="F24" s="55">
        <f>+'[3]Población Bogotá'!N80</f>
        <v>207.66533333333334</v>
      </c>
      <c r="G24" s="56">
        <f>+'[3]Población Bogotá'!O80</f>
        <v>214.64766666666665</v>
      </c>
      <c r="H24" s="28">
        <f t="shared" si="0"/>
        <v>3.3623008815465871</v>
      </c>
      <c r="I24" s="27">
        <f t="shared" si="4"/>
        <v>1.2855050244761301</v>
      </c>
      <c r="J24" s="28">
        <f t="shared" si="1"/>
        <v>0.95990871116003829</v>
      </c>
      <c r="K24" s="27">
        <f t="shared" si="2"/>
        <v>0.95066370104483511</v>
      </c>
      <c r="L24" s="18"/>
      <c r="M24" s="16"/>
    </row>
    <row r="25" spans="1:13">
      <c r="A25" s="16"/>
      <c r="B25" s="11" t="str">
        <f>+'[3]Población Bogotá'!J81</f>
        <v>Manizales</v>
      </c>
      <c r="C25" s="55">
        <f>+'[3]Población Bogotá'!K81</f>
        <v>181.04133333333334</v>
      </c>
      <c r="D25" s="55">
        <f>+'[3]Población Bogotá'!L81</f>
        <v>181.11100000000002</v>
      </c>
      <c r="E25" s="55">
        <f>+'[3]Población Bogotá'!M81</f>
        <v>194.55866666666665</v>
      </c>
      <c r="F25" s="55">
        <f>+'[3]Población Bogotá'!N81</f>
        <v>193.18299999999999</v>
      </c>
      <c r="G25" s="56">
        <f>+'[3]Población Bogotá'!O81</f>
        <v>199.01366666666669</v>
      </c>
      <c r="H25" s="28">
        <f t="shared" si="0"/>
        <v>3.0182089866430895</v>
      </c>
      <c r="I25" s="27">
        <f t="shared" si="4"/>
        <v>-0.70707036095367659</v>
      </c>
      <c r="J25" s="28">
        <f t="shared" si="1"/>
        <v>0.88999314662897266</v>
      </c>
      <c r="K25" s="27">
        <f t="shared" si="2"/>
        <v>0.8843655453274708</v>
      </c>
      <c r="L25" s="18"/>
      <c r="M25" s="16"/>
    </row>
    <row r="26" spans="1:13">
      <c r="A26" s="16"/>
      <c r="B26" s="11" t="str">
        <f>+'[3]Población Bogotá'!J82</f>
        <v>Santa Marta</v>
      </c>
      <c r="C26" s="55">
        <f>+'[3]Población Bogotá'!K82</f>
        <v>170.64133333333334</v>
      </c>
      <c r="D26" s="55">
        <f>+'[3]Población Bogotá'!L82</f>
        <v>184.76233333333334</v>
      </c>
      <c r="E26" s="55">
        <f>+'[3]Población Bogotá'!M82</f>
        <v>183.42866666666669</v>
      </c>
      <c r="F26" s="55">
        <f>+'[3]Población Bogotá'!N82</f>
        <v>191.50366666666665</v>
      </c>
      <c r="G26" s="56">
        <f>+'[3]Población Bogotá'!O82</f>
        <v>193.69266666666667</v>
      </c>
      <c r="H26" s="28">
        <f t="shared" si="0"/>
        <v>1.1430590536996021</v>
      </c>
      <c r="I26" s="27">
        <f t="shared" si="4"/>
        <v>4.402256281279171</v>
      </c>
      <c r="J26" s="28">
        <f t="shared" si="1"/>
        <v>0.86619752689827012</v>
      </c>
      <c r="K26" s="27">
        <f t="shared" si="2"/>
        <v>0.87667778533244056</v>
      </c>
      <c r="L26" s="18"/>
      <c r="M26" s="16"/>
    </row>
    <row r="27" spans="1:13">
      <c r="A27" s="16"/>
      <c r="B27" s="11" t="str">
        <f>+'[3]Población Bogotá'!J83</f>
        <v>Pasto</v>
      </c>
      <c r="C27" s="55">
        <f>+'[3]Población Bogotá'!K83</f>
        <v>158.15733333333336</v>
      </c>
      <c r="D27" s="55">
        <f>+'[3]Población Bogotá'!L83</f>
        <v>163.79433333333333</v>
      </c>
      <c r="E27" s="55">
        <f>+'[3]Población Bogotá'!M83</f>
        <v>176.43266666666668</v>
      </c>
      <c r="F27" s="55">
        <f>+'[3]Población Bogotá'!N83</f>
        <v>184.05733333333333</v>
      </c>
      <c r="G27" s="56">
        <f>+'[3]Población Bogotá'!O83</f>
        <v>186.89833333333334</v>
      </c>
      <c r="H27" s="28">
        <f t="shared" si="0"/>
        <v>1.5435407807712132</v>
      </c>
      <c r="I27" s="27">
        <f t="shared" si="4"/>
        <v>4.3215731024866866</v>
      </c>
      <c r="J27" s="28">
        <f t="shared" si="1"/>
        <v>0.83581313067131369</v>
      </c>
      <c r="K27" s="27">
        <f t="shared" si="2"/>
        <v>0.84258948232946695</v>
      </c>
      <c r="L27" s="18"/>
      <c r="M27" s="16"/>
    </row>
    <row r="28" spans="1:13">
      <c r="A28" s="16"/>
      <c r="B28" s="11" t="str">
        <f>+'[3]Población Bogotá'!J84</f>
        <v>Montería</v>
      </c>
      <c r="C28" s="55">
        <f>+'[3]Población Bogotá'!K84</f>
        <v>144.39633333333333</v>
      </c>
      <c r="D28" s="55">
        <f>+'[3]Población Bogotá'!L84</f>
        <v>156.19800000000001</v>
      </c>
      <c r="E28" s="55">
        <f>+'[3]Población Bogotá'!M84</f>
        <v>165.98166666666668</v>
      </c>
      <c r="F28" s="55">
        <f>+'[3]Población Bogotá'!N84</f>
        <v>170.99266666666665</v>
      </c>
      <c r="G28" s="56">
        <f>+'[3]Población Bogotá'!O84</f>
        <v>174.93666666666664</v>
      </c>
      <c r="H28" s="28">
        <f t="shared" si="0"/>
        <v>2.3065316641259326</v>
      </c>
      <c r="I28" s="27">
        <f t="shared" si="4"/>
        <v>3.0190081233870902</v>
      </c>
      <c r="J28" s="28">
        <f t="shared" si="1"/>
        <v>0.78232031515817346</v>
      </c>
      <c r="K28" s="27">
        <f t="shared" si="2"/>
        <v>0.78278121213390983</v>
      </c>
      <c r="L28" s="18"/>
      <c r="M28" s="16"/>
    </row>
    <row r="29" spans="1:13">
      <c r="A29" s="16"/>
      <c r="B29" s="11" t="str">
        <f>+'[3]Población Bogotá'!J85</f>
        <v>Neiva</v>
      </c>
      <c r="C29" s="55">
        <f>+'[3]Población Bogotá'!K85</f>
        <v>141.84966666666665</v>
      </c>
      <c r="D29" s="55">
        <f>+'[3]Población Bogotá'!L85</f>
        <v>154.01599999999999</v>
      </c>
      <c r="E29" s="55">
        <f>+'[3]Población Bogotá'!M85</f>
        <v>152.85233333333335</v>
      </c>
      <c r="F29" s="55">
        <f>+'[3]Población Bogotá'!N85</f>
        <v>159.59366666666665</v>
      </c>
      <c r="G29" s="56">
        <f>+'[3]Población Bogotá'!O85</f>
        <v>165.07933333333332</v>
      </c>
      <c r="H29" s="28">
        <f t="shared" si="0"/>
        <v>3.4372709025629611</v>
      </c>
      <c r="I29" s="27">
        <f t="shared" si="4"/>
        <v>4.410356836772733</v>
      </c>
      <c r="J29" s="28">
        <f t="shared" si="1"/>
        <v>0.73823812091671948</v>
      </c>
      <c r="K29" s="27">
        <f t="shared" si="2"/>
        <v>0.73059813778892169</v>
      </c>
      <c r="L29" s="18"/>
      <c r="M29" s="16"/>
    </row>
    <row r="30" spans="1:13">
      <c r="A30" s="16"/>
      <c r="B30" s="11" t="str">
        <f>+'[3]Población Bogotá'!J86</f>
        <v>Valledupar</v>
      </c>
      <c r="C30" s="55">
        <f>+'[3]Población Bogotá'!K86</f>
        <v>133.72933333333333</v>
      </c>
      <c r="D30" s="55">
        <f>+'[3]Población Bogotá'!L86</f>
        <v>133.60466666666667</v>
      </c>
      <c r="E30" s="55">
        <f>+'[3]Población Bogotá'!M86</f>
        <v>159.256</v>
      </c>
      <c r="F30" s="55">
        <f>+'[3]Población Bogotá'!N86</f>
        <v>164.23566666666667</v>
      </c>
      <c r="G30" s="56">
        <f>+'[3]Población Bogotá'!O86</f>
        <v>159.08933333333334</v>
      </c>
      <c r="H30" s="28">
        <f t="shared" si="0"/>
        <v>-3.1335053084287412</v>
      </c>
      <c r="I30" s="27">
        <f t="shared" si="4"/>
        <v>3.1268314328293245</v>
      </c>
      <c r="J30" s="28">
        <f t="shared" si="1"/>
        <v>0.71145071964122486</v>
      </c>
      <c r="K30" s="27">
        <f t="shared" si="2"/>
        <v>0.75184858353937678</v>
      </c>
      <c r="L30" s="18"/>
      <c r="M30" s="16"/>
    </row>
    <row r="31" spans="1:13">
      <c r="A31" s="16"/>
      <c r="B31" s="11" t="str">
        <f>+'[3]Población Bogotá'!J87</f>
        <v>Armenia</v>
      </c>
      <c r="C31" s="55">
        <f>+'[3]Población Bogotá'!K87</f>
        <v>122.66566666666667</v>
      </c>
      <c r="D31" s="55">
        <f>+'[3]Población Bogotá'!L87</f>
        <v>131.24033333333333</v>
      </c>
      <c r="E31" s="55">
        <f>+'[3]Población Bogotá'!M87</f>
        <v>132.40833333333333</v>
      </c>
      <c r="F31" s="55">
        <f>+'[3]Población Bogotá'!N87</f>
        <v>138.88366666666664</v>
      </c>
      <c r="G31" s="56">
        <f>+'[3]Población Bogotá'!O87</f>
        <v>142.69399999999999</v>
      </c>
      <c r="H31" s="28">
        <f t="shared" si="0"/>
        <v>2.7435431572227165</v>
      </c>
      <c r="I31" s="27">
        <f t="shared" si="4"/>
        <v>4.8904273396689346</v>
      </c>
      <c r="J31" s="28">
        <f t="shared" si="1"/>
        <v>0.63813045702928906</v>
      </c>
      <c r="K31" s="27">
        <f t="shared" si="2"/>
        <v>0.63579056960884417</v>
      </c>
      <c r="L31" s="18"/>
      <c r="M31" s="16"/>
    </row>
    <row r="32" spans="1:13">
      <c r="A32" s="16"/>
      <c r="B32" s="11" t="str">
        <f>+'[3]Población Bogotá'!J88</f>
        <v>Popayán</v>
      </c>
      <c r="C32" s="55">
        <f>+'[3]Población Bogotá'!K88</f>
        <v>112.05166666666666</v>
      </c>
      <c r="D32" s="55">
        <f>+'[3]Población Bogotá'!L88</f>
        <v>110.66133333333333</v>
      </c>
      <c r="E32" s="55">
        <f>+'[3]Población Bogotá'!M88</f>
        <v>109.97300000000001</v>
      </c>
      <c r="F32" s="55">
        <f>+'[3]Población Bogotá'!N88</f>
        <v>116.003</v>
      </c>
      <c r="G32" s="56">
        <f>+'[3]Población Bogotá'!O88</f>
        <v>116.48566666666666</v>
      </c>
      <c r="H32" s="28">
        <f t="shared" si="0"/>
        <v>0.4160811933024755</v>
      </c>
      <c r="I32" s="27">
        <f t="shared" si="4"/>
        <v>5.4831640493575584</v>
      </c>
      <c r="J32" s="28">
        <f t="shared" si="1"/>
        <v>0.52092625974015327</v>
      </c>
      <c r="K32" s="27">
        <f t="shared" si="2"/>
        <v>0.53104598414261406</v>
      </c>
      <c r="L32" s="18"/>
      <c r="M32" s="16"/>
    </row>
    <row r="33" spans="1:14">
      <c r="A33" s="16"/>
      <c r="B33" s="11" t="str">
        <f>+'[3]Población Bogotá'!J89</f>
        <v>Sincelejo</v>
      </c>
      <c r="C33" s="55">
        <f>+'[3]Población Bogotá'!K89</f>
        <v>104.52233333333334</v>
      </c>
      <c r="D33" s="55">
        <f>+'[3]Población Bogotá'!L89</f>
        <v>105.92933333333333</v>
      </c>
      <c r="E33" s="55">
        <f>+'[3]Población Bogotá'!M89</f>
        <v>102.36266666666667</v>
      </c>
      <c r="F33" s="55">
        <f>+'[3]Población Bogotá'!N89</f>
        <v>109.16233333333332</v>
      </c>
      <c r="G33" s="56">
        <f>+'[3]Población Bogotá'!O89</f>
        <v>114.19600000000001</v>
      </c>
      <c r="H33" s="28">
        <f t="shared" si="0"/>
        <v>4.6111754054359633</v>
      </c>
      <c r="I33" s="27">
        <f t="shared" si="4"/>
        <v>6.6427213046422962</v>
      </c>
      <c r="J33" s="28">
        <f t="shared" si="1"/>
        <v>0.51068682404948151</v>
      </c>
      <c r="K33" s="27">
        <f t="shared" si="2"/>
        <v>0.49973034090759788</v>
      </c>
      <c r="L33" s="18"/>
      <c r="M33" s="16"/>
    </row>
    <row r="34" spans="1:14">
      <c r="A34" s="16"/>
      <c r="B34" s="11" t="str">
        <f>+'[3]Población Bogotá'!J90</f>
        <v>Tunja</v>
      </c>
      <c r="C34" s="55">
        <f>+'[3]Población Bogotá'!K90</f>
        <v>69.328666666666663</v>
      </c>
      <c r="D34" s="55">
        <f>+'[3]Población Bogotá'!L90</f>
        <v>73.668666666666653</v>
      </c>
      <c r="E34" s="55">
        <f>+'[3]Población Bogotá'!M90</f>
        <v>75.004666666666665</v>
      </c>
      <c r="F34" s="55">
        <f>+'[3]Población Bogotá'!N90</f>
        <v>80.451000000000008</v>
      </c>
      <c r="G34" s="56">
        <f>+'[3]Población Bogotá'!O90</f>
        <v>81.22</v>
      </c>
      <c r="H34" s="28">
        <f t="shared" si="0"/>
        <v>0.95586133174230259</v>
      </c>
      <c r="I34" s="27">
        <f t="shared" si="4"/>
        <v>7.2613259619401571</v>
      </c>
      <c r="J34" s="28">
        <f t="shared" si="1"/>
        <v>0.36321748440662444</v>
      </c>
      <c r="K34" s="27">
        <f t="shared" si="2"/>
        <v>0.3682937550775191</v>
      </c>
      <c r="L34" s="18"/>
      <c r="M34" s="16"/>
    </row>
    <row r="35" spans="1:14">
      <c r="A35" s="16"/>
      <c r="B35" s="11" t="str">
        <f>+'[3]Población Bogotá'!J91</f>
        <v>Riohacha</v>
      </c>
      <c r="C35" s="55">
        <f>+'[3]Población Bogotá'!K91</f>
        <v>60.407000000000004</v>
      </c>
      <c r="D35" s="55">
        <f>+'[3]Población Bogotá'!L91</f>
        <v>62.860999999999997</v>
      </c>
      <c r="E35" s="55">
        <f>+'[3]Población Bogotá'!M91</f>
        <v>74.168333333333337</v>
      </c>
      <c r="F35" s="55">
        <f>+'[3]Población Bogotá'!N91</f>
        <v>79.523333333333341</v>
      </c>
      <c r="G35" s="56">
        <f>+'[3]Población Bogotá'!O91</f>
        <v>81.097333333333324</v>
      </c>
      <c r="H35" s="28">
        <f t="shared" si="0"/>
        <v>1.9792932891813608</v>
      </c>
      <c r="I35" s="27">
        <f t="shared" si="4"/>
        <v>7.2200624705062832</v>
      </c>
      <c r="J35" s="28">
        <f t="shared" si="1"/>
        <v>0.36266891658974171</v>
      </c>
      <c r="K35" s="27">
        <f t="shared" si="2"/>
        <v>0.36404702302786263</v>
      </c>
      <c r="L35" s="18"/>
      <c r="M35" s="16"/>
    </row>
    <row r="36" spans="1:14">
      <c r="A36" s="16"/>
      <c r="B36" s="11" t="str">
        <f>+'[3]Población Bogotá'!J92</f>
        <v>Florencia</v>
      </c>
      <c r="C36" s="55">
        <f>+'[3]Población Bogotá'!K92</f>
        <v>57.044333333333327</v>
      </c>
      <c r="D36" s="55">
        <f>+'[3]Población Bogotá'!L92</f>
        <v>54.104666666666674</v>
      </c>
      <c r="E36" s="55">
        <f>+'[3]Población Bogotá'!M92</f>
        <v>54.976666666666667</v>
      </c>
      <c r="F36" s="55">
        <f>+'[3]Población Bogotá'!N92</f>
        <v>60.043666666666667</v>
      </c>
      <c r="G36" s="56">
        <f>+'[3]Población Bogotá'!O92</f>
        <v>60.637333333333324</v>
      </c>
      <c r="H36" s="28">
        <f t="shared" si="0"/>
        <v>0.9887248724539166</v>
      </c>
      <c r="I36" s="27">
        <f t="shared" si="4"/>
        <v>9.2166373613048016</v>
      </c>
      <c r="J36" s="28">
        <f t="shared" si="1"/>
        <v>0.27117138234990501</v>
      </c>
      <c r="K36" s="27">
        <f t="shared" si="2"/>
        <v>0.27487175380404877</v>
      </c>
      <c r="L36" s="18"/>
      <c r="M36" s="16"/>
    </row>
    <row r="37" spans="1:14">
      <c r="A37" s="16"/>
      <c r="B37" s="11" t="str">
        <f>+'[3]Población Bogotá'!J93</f>
        <v>Quibdó</v>
      </c>
      <c r="C37" s="55">
        <f>+'[3]Población Bogotá'!K93</f>
        <v>33.695666666666661</v>
      </c>
      <c r="D37" s="55">
        <f>+'[3]Población Bogotá'!L93</f>
        <v>34.678666666666665</v>
      </c>
      <c r="E37" s="55">
        <f>+'[3]Población Bogotá'!M93</f>
        <v>39.322333333333333</v>
      </c>
      <c r="F37" s="55">
        <f>+'[3]Población Bogotá'!N93</f>
        <v>40.755333333333333</v>
      </c>
      <c r="G37" s="56">
        <f>+'[3]Población Bogotá'!O93</f>
        <v>43.527333333333331</v>
      </c>
      <c r="H37" s="28">
        <f t="shared" si="0"/>
        <v>6.8015638035103798</v>
      </c>
      <c r="I37" s="27">
        <f t="shared" si="4"/>
        <v>3.6442394907050257</v>
      </c>
      <c r="J37" s="28">
        <f t="shared" si="1"/>
        <v>0.19465511593526155</v>
      </c>
      <c r="K37" s="27">
        <f t="shared" si="2"/>
        <v>0.18657238260269376</v>
      </c>
      <c r="L37" s="18"/>
      <c r="M37" s="16"/>
    </row>
    <row r="38" spans="1:14">
      <c r="A38" s="16"/>
      <c r="B38" s="11" t="str">
        <f>+'[3]Población Bogotá'!J94</f>
        <v>San Andrés</v>
      </c>
      <c r="C38" s="55">
        <f>+'[3]Población Bogotá'!K94</f>
        <v>24.298000000000002</v>
      </c>
      <c r="D38" s="55">
        <f>+'[3]Población Bogotá'!L94</f>
        <v>24.125666666666664</v>
      </c>
      <c r="E38" s="55">
        <f>+'[3]Población Bogotá'!M94</f>
        <v>25.75633333333333</v>
      </c>
      <c r="F38" s="55">
        <f>+'[3]Población Bogotá'!N94</f>
        <v>25.36</v>
      </c>
      <c r="G38" s="56">
        <f>+'[3]Población Bogotá'!O94</f>
        <v>26.419666666666668</v>
      </c>
      <c r="H38" s="28">
        <f t="shared" si="0"/>
        <v>4.1784963196635161</v>
      </c>
      <c r="I38" s="27">
        <f t="shared" si="4"/>
        <v>-1.5387801058639239</v>
      </c>
      <c r="J38" s="28">
        <f t="shared" si="1"/>
        <v>0.11814928423452618</v>
      </c>
      <c r="K38" s="27">
        <f t="shared" si="2"/>
        <v>0.11609463684436343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9"/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 codeName="Hoja20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C9" sqref="C9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Bogotá'!J102</f>
        <v>Colombia</v>
      </c>
      <c r="C13" s="26">
        <f>+'[3]Población Bogotá'!K102</f>
        <v>17076.483666666667</v>
      </c>
      <c r="D13" s="26">
        <f>+'[3]Población Bogotá'!L102</f>
        <v>17425.685333333331</v>
      </c>
      <c r="E13" s="26">
        <f>+'[3]Población Bogotá'!M102</f>
        <v>18321.36033333333</v>
      </c>
      <c r="F13" s="26">
        <f>+'[3]Población Bogotá'!N102</f>
        <v>19341.678333333333</v>
      </c>
      <c r="G13" s="26">
        <f>+'[3]Población Bogotá'!O102</f>
        <v>20024.601333333336</v>
      </c>
      <c r="H13" s="28">
        <f t="shared" ref="H13:H38" si="0">IF(OR(OR(G13=0,F13=0),G13=""),"",(G13/F13-1)*100)</f>
        <v>3.5308363019514122</v>
      </c>
      <c r="I13" s="27">
        <f>IF(OR(OR(G13=0,F13=0),F13=""),"",(F13/E13-1)*100)</f>
        <v>5.5690078762528739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7786.9636666666684</v>
      </c>
      <c r="D14" s="25">
        <f t="shared" ref="D14:F14" si="3">D13-SUM(D15:D38)</f>
        <v>7846.1169999999984</v>
      </c>
      <c r="E14" s="25">
        <f t="shared" si="3"/>
        <v>8469.2063333333281</v>
      </c>
      <c r="F14" s="25">
        <f t="shared" si="3"/>
        <v>8991.601999999999</v>
      </c>
      <c r="G14" s="26">
        <f>G13-SUM(G15:G38)</f>
        <v>9222.1933333333382</v>
      </c>
      <c r="H14" s="28">
        <f t="shared" si="0"/>
        <v>2.5645189070127694</v>
      </c>
      <c r="I14" s="27">
        <f>IF(OR(OR(G14=0,F14=0),F14=""),"",(F14/E14-1)*100)</f>
        <v>6.1681773486921943</v>
      </c>
      <c r="J14" s="28">
        <f t="shared" si="1"/>
        <v>46.054316786731221</v>
      </c>
      <c r="K14" s="27">
        <f t="shared" si="2"/>
        <v>46.488220127743126</v>
      </c>
      <c r="L14" s="18"/>
    </row>
    <row r="15" spans="1:15">
      <c r="A15" s="16"/>
      <c r="B15" s="12" t="str">
        <f>+'[3]Población Bogotá'!J103</f>
        <v>Bogotá</v>
      </c>
      <c r="C15" s="107">
        <f>+'[3]Población Bogotá'!K103</f>
        <v>3198.9943333333335</v>
      </c>
      <c r="D15" s="107">
        <f>+'[3]Población Bogotá'!L103</f>
        <v>3399.15</v>
      </c>
      <c r="E15" s="107">
        <f>+'[3]Población Bogotá'!M103</f>
        <v>3433.3343333333337</v>
      </c>
      <c r="F15" s="107">
        <f>+'[3]Población Bogotá'!N103</f>
        <v>3657.5310000000004</v>
      </c>
      <c r="G15" s="107">
        <f>+'[3]Población Bogotá'!O103</f>
        <v>3956.6709999999998</v>
      </c>
      <c r="H15" s="50">
        <f t="shared" si="0"/>
        <v>8.1787413421786184</v>
      </c>
      <c r="I15" s="36">
        <f t="shared" ref="I15:I38" si="4">IF(OR(OR(G15=0,F15=0),F15=""),"",(F15/E15-1)*100)</f>
        <v>6.529998098058809</v>
      </c>
      <c r="J15" s="50">
        <f t="shared" si="1"/>
        <v>19.759050051167058</v>
      </c>
      <c r="K15" s="36">
        <f t="shared" si="2"/>
        <v>18.910101476026686</v>
      </c>
      <c r="L15" s="18"/>
      <c r="N15" s="34">
        <f>G15-F15</f>
        <v>299.13999999999942</v>
      </c>
      <c r="O15" s="34">
        <f>J15</f>
        <v>19.759050051167058</v>
      </c>
    </row>
    <row r="16" spans="1:15">
      <c r="A16" s="16"/>
      <c r="B16" s="11" t="str">
        <f>+'[3]Población Bogotá'!J104</f>
        <v>Medellín</v>
      </c>
      <c r="C16" s="55">
        <f>+'[3]Población Bogotá'!K104</f>
        <v>1418.1693333333333</v>
      </c>
      <c r="D16" s="55">
        <f>+'[3]Población Bogotá'!L104</f>
        <v>1440.9346666666668</v>
      </c>
      <c r="E16" s="55">
        <f>+'[3]Población Bogotá'!M104</f>
        <v>1461.4673333333333</v>
      </c>
      <c r="F16" s="55">
        <f>+'[3]Población Bogotá'!N104</f>
        <v>1573.7619999999999</v>
      </c>
      <c r="G16" s="56">
        <f>+'[3]Población Bogotá'!O104</f>
        <v>1615.2456666666667</v>
      </c>
      <c r="H16" s="28">
        <f t="shared" si="0"/>
        <v>2.6359555426212378</v>
      </c>
      <c r="I16" s="27">
        <f t="shared" si="4"/>
        <v>7.6836932379831913</v>
      </c>
      <c r="J16" s="28">
        <f t="shared" si="1"/>
        <v>8.0663062389057298</v>
      </c>
      <c r="K16" s="27">
        <f t="shared" si="2"/>
        <v>8.1366361950492578</v>
      </c>
      <c r="L16" s="18"/>
      <c r="N16" s="23" t="s">
        <v>35</v>
      </c>
      <c r="O16" s="34">
        <f>100-O15</f>
        <v>80.240949948832935</v>
      </c>
    </row>
    <row r="17" spans="1:12">
      <c r="A17" s="16"/>
      <c r="B17" s="11" t="str">
        <f>+'[3]Población Bogotá'!J105</f>
        <v>Cali</v>
      </c>
      <c r="C17" s="55">
        <f>+'[3]Población Bogotá'!K105</f>
        <v>1028.7389999999998</v>
      </c>
      <c r="D17" s="55">
        <f>+'[3]Población Bogotá'!L105</f>
        <v>1027.9103333333335</v>
      </c>
      <c r="E17" s="55">
        <f>+'[3]Población Bogotá'!M105</f>
        <v>1081.4546666666668</v>
      </c>
      <c r="F17" s="55">
        <f>+'[3]Población Bogotá'!N105</f>
        <v>1083.6353333333334</v>
      </c>
      <c r="G17" s="56">
        <f>+'[3]Población Bogotá'!O105</f>
        <v>1041.2149999999999</v>
      </c>
      <c r="H17" s="28">
        <f t="shared" si="0"/>
        <v>-3.9146317980280121</v>
      </c>
      <c r="I17" s="27">
        <f t="shared" si="4"/>
        <v>0.20164198591772209</v>
      </c>
      <c r="J17" s="28">
        <f t="shared" si="1"/>
        <v>5.1996790481255353</v>
      </c>
      <c r="K17" s="27">
        <f t="shared" si="2"/>
        <v>5.6025920535851466</v>
      </c>
      <c r="L17" s="18"/>
    </row>
    <row r="18" spans="1:12">
      <c r="A18" s="16"/>
      <c r="B18" s="11" t="str">
        <f>+'[3]Población Bogotá'!J106</f>
        <v>Barranquilla</v>
      </c>
      <c r="C18" s="55">
        <f>+'[3]Población Bogotá'!K106</f>
        <v>638.02499999999998</v>
      </c>
      <c r="D18" s="55">
        <f>+'[3]Población Bogotá'!L106</f>
        <v>635.01733333333334</v>
      </c>
      <c r="E18" s="55">
        <f>+'[3]Población Bogotá'!M106</f>
        <v>667.55166666666662</v>
      </c>
      <c r="F18" s="55">
        <f>+'[3]Población Bogotá'!N106</f>
        <v>718.48466666666661</v>
      </c>
      <c r="G18" s="56">
        <f>+'[3]Población Bogotá'!O106</f>
        <v>734.61133333333328</v>
      </c>
      <c r="H18" s="28">
        <f t="shared" si="0"/>
        <v>2.2445387375467085</v>
      </c>
      <c r="I18" s="27">
        <f t="shared" si="4"/>
        <v>7.6298214120754659</v>
      </c>
      <c r="J18" s="28">
        <f t="shared" si="1"/>
        <v>3.668544112838267</v>
      </c>
      <c r="K18" s="27">
        <f t="shared" si="2"/>
        <v>3.7146965960468612</v>
      </c>
      <c r="L18" s="18"/>
    </row>
    <row r="19" spans="1:12">
      <c r="A19" s="16"/>
      <c r="B19" s="11" t="str">
        <f>+'[3]Población Bogotá'!J107</f>
        <v>Bucaramanga</v>
      </c>
      <c r="C19" s="55">
        <f>+'[3]Población Bogotá'!K107</f>
        <v>431.488</v>
      </c>
      <c r="D19" s="55">
        <f>+'[3]Población Bogotá'!L107</f>
        <v>471.73133333333334</v>
      </c>
      <c r="E19" s="55">
        <f>+'[3]Población Bogotá'!M107</f>
        <v>497.11366666666663</v>
      </c>
      <c r="F19" s="55">
        <f>+'[3]Población Bogotá'!N107</f>
        <v>510.01</v>
      </c>
      <c r="G19" s="56">
        <f>+'[3]Población Bogotá'!O107</f>
        <v>533.79566666666676</v>
      </c>
      <c r="H19" s="28">
        <f t="shared" si="0"/>
        <v>4.6637647627824519</v>
      </c>
      <c r="I19" s="27">
        <f t="shared" si="4"/>
        <v>2.5942423630812783</v>
      </c>
      <c r="J19" s="28">
        <f t="shared" si="1"/>
        <v>2.6656993454251712</v>
      </c>
      <c r="K19" s="27">
        <f t="shared" si="2"/>
        <v>2.6368445964746079</v>
      </c>
      <c r="L19" s="18"/>
    </row>
    <row r="20" spans="1:12">
      <c r="A20" s="16"/>
      <c r="B20" s="11" t="str">
        <f>+'[3]Población Bogotá'!J108</f>
        <v>Cartagena</v>
      </c>
      <c r="C20" s="55">
        <f>+'[3]Población Bogotá'!K108</f>
        <v>336.37766666666664</v>
      </c>
      <c r="D20" s="55">
        <f>+'[3]Población Bogotá'!L108</f>
        <v>312.99466666666666</v>
      </c>
      <c r="E20" s="55">
        <f>+'[3]Población Bogotá'!M108</f>
        <v>336.75099999999998</v>
      </c>
      <c r="F20" s="55">
        <f>+'[3]Población Bogotá'!N108</f>
        <v>354.88833333333332</v>
      </c>
      <c r="G20" s="56">
        <f>+'[3]Población Bogotá'!O108</f>
        <v>364.27433333333329</v>
      </c>
      <c r="H20" s="28">
        <f t="shared" si="0"/>
        <v>2.6447755866868761</v>
      </c>
      <c r="I20" s="27">
        <f t="shared" si="4"/>
        <v>5.3859775719547587</v>
      </c>
      <c r="J20" s="28">
        <f t="shared" si="1"/>
        <v>1.8191340105580791</v>
      </c>
      <c r="K20" s="27">
        <f t="shared" si="2"/>
        <v>1.8348373249580978</v>
      </c>
      <c r="L20" s="18"/>
    </row>
    <row r="21" spans="1:12">
      <c r="A21" s="16"/>
      <c r="B21" s="11" t="str">
        <f>+'[3]Población Bogotá'!J109</f>
        <v>Cúcuta</v>
      </c>
      <c r="C21" s="55">
        <f>+'[3]Población Bogotá'!K109</f>
        <v>319.5213333333333</v>
      </c>
      <c r="D21" s="55">
        <f>+'[3]Población Bogotá'!L109</f>
        <v>321.59200000000004</v>
      </c>
      <c r="E21" s="55">
        <f>+'[3]Población Bogotá'!M109</f>
        <v>316.46166666666664</v>
      </c>
      <c r="F21" s="55">
        <f>+'[3]Población Bogotá'!N109</f>
        <v>322.33499999999998</v>
      </c>
      <c r="G21" s="56">
        <f>+'[3]Población Bogotá'!O109</f>
        <v>329.03299999999996</v>
      </c>
      <c r="H21" s="28">
        <f t="shared" si="0"/>
        <v>2.0779623683434778</v>
      </c>
      <c r="I21" s="27">
        <f t="shared" si="4"/>
        <v>1.8559383179637345</v>
      </c>
      <c r="J21" s="28">
        <f t="shared" si="1"/>
        <v>1.6431438235541065</v>
      </c>
      <c r="K21" s="27">
        <f t="shared" si="2"/>
        <v>1.6665306621529825</v>
      </c>
      <c r="L21" s="18"/>
    </row>
    <row r="22" spans="1:12">
      <c r="A22" s="16"/>
      <c r="B22" s="11" t="str">
        <f>+'[3]Población Bogotá'!J110</f>
        <v>Pereira</v>
      </c>
      <c r="C22" s="55">
        <f>+'[3]Población Bogotá'!K110</f>
        <v>229.71700000000001</v>
      </c>
      <c r="D22" s="55">
        <f>+'[3]Población Bogotá'!L110</f>
        <v>241.375</v>
      </c>
      <c r="E22" s="55">
        <f>+'[3]Población Bogotá'!M110</f>
        <v>239.75066666666669</v>
      </c>
      <c r="F22" s="55">
        <f>+'[3]Población Bogotá'!N110</f>
        <v>251.44766666666669</v>
      </c>
      <c r="G22" s="56">
        <f>+'[3]Población Bogotá'!O110</f>
        <v>270.94299999999998</v>
      </c>
      <c r="H22" s="28">
        <f t="shared" si="0"/>
        <v>7.7532369227261144</v>
      </c>
      <c r="I22" s="27">
        <f t="shared" si="4"/>
        <v>4.8788185503829018</v>
      </c>
      <c r="J22" s="28">
        <f t="shared" si="1"/>
        <v>1.3530506574879124</v>
      </c>
      <c r="K22" s="27">
        <f t="shared" si="2"/>
        <v>1.3000302369485861</v>
      </c>
      <c r="L22" s="18"/>
    </row>
    <row r="23" spans="1:12">
      <c r="A23" s="16"/>
      <c r="B23" s="11" t="str">
        <f>+'[3]Población Bogotá'!J111</f>
        <v>Ibagué</v>
      </c>
      <c r="C23" s="55">
        <f>+'[3]Población Bogotá'!K111</f>
        <v>216.81033333333335</v>
      </c>
      <c r="D23" s="55">
        <f>+'[3]Población Bogotá'!L111</f>
        <v>211.41600000000003</v>
      </c>
      <c r="E23" s="55">
        <f>+'[3]Población Bogotá'!M111</f>
        <v>224.01666666666665</v>
      </c>
      <c r="F23" s="55">
        <f>+'[3]Población Bogotá'!N111</f>
        <v>213.81366666666668</v>
      </c>
      <c r="G23" s="56">
        <f>+'[3]Población Bogotá'!O111</f>
        <v>237.59166666666667</v>
      </c>
      <c r="H23" s="28">
        <f t="shared" si="0"/>
        <v>11.120898102865272</v>
      </c>
      <c r="I23" s="27">
        <f t="shared" si="4"/>
        <v>-4.5545718324529361</v>
      </c>
      <c r="J23" s="28">
        <f t="shared" si="1"/>
        <v>1.1864988606348283</v>
      </c>
      <c r="K23" s="27">
        <f t="shared" si="2"/>
        <v>1.1054556020517696</v>
      </c>
      <c r="L23" s="18"/>
    </row>
    <row r="24" spans="1:12">
      <c r="A24" s="16"/>
      <c r="B24" s="11" t="str">
        <f>+'[3]Población Bogotá'!J112</f>
        <v>Villavicencio</v>
      </c>
      <c r="C24" s="55">
        <f>+'[3]Población Bogotá'!K112</f>
        <v>167.35733333333334</v>
      </c>
      <c r="D24" s="55">
        <f>+'[3]Población Bogotá'!L112</f>
        <v>170.50633333333334</v>
      </c>
      <c r="E24" s="55">
        <f>+'[3]Población Bogotá'!M112</f>
        <v>184.68433333333334</v>
      </c>
      <c r="F24" s="55">
        <f>+'[3]Población Bogotá'!N112</f>
        <v>183.45233333333331</v>
      </c>
      <c r="G24" s="56">
        <f>+'[3]Población Bogotá'!O112</f>
        <v>190.23733333333334</v>
      </c>
      <c r="H24" s="28">
        <f t="shared" si="0"/>
        <v>3.6985084227147302</v>
      </c>
      <c r="I24" s="27">
        <f t="shared" si="4"/>
        <v>-0.66708419591628987</v>
      </c>
      <c r="J24" s="28">
        <f t="shared" si="1"/>
        <v>0.95001808109238428</v>
      </c>
      <c r="K24" s="27">
        <f t="shared" si="2"/>
        <v>0.94848197851151661</v>
      </c>
      <c r="L24" s="18"/>
    </row>
    <row r="25" spans="1:12">
      <c r="A25" s="16"/>
      <c r="B25" s="11" t="str">
        <f>+'[3]Población Bogotá'!J113</f>
        <v>Manizales</v>
      </c>
      <c r="C25" s="55">
        <f>+'[3]Población Bogotá'!K113</f>
        <v>156.74299999999999</v>
      </c>
      <c r="D25" s="55">
        <f>+'[3]Población Bogotá'!L113</f>
        <v>153.87666666666667</v>
      </c>
      <c r="E25" s="55">
        <f>+'[3]Población Bogotá'!M113</f>
        <v>163.53166666666667</v>
      </c>
      <c r="F25" s="55">
        <f>+'[3]Población Bogotá'!N113</f>
        <v>160.78</v>
      </c>
      <c r="G25" s="56">
        <f>+'[3]Población Bogotá'!O113</f>
        <v>175.41266666666664</v>
      </c>
      <c r="H25" s="28">
        <f t="shared" si="0"/>
        <v>9.1010490525355472</v>
      </c>
      <c r="I25" s="27">
        <f t="shared" si="4"/>
        <v>-1.6826506588937917</v>
      </c>
      <c r="J25" s="28">
        <f t="shared" si="1"/>
        <v>0.87598581238504525</v>
      </c>
      <c r="K25" s="27">
        <f t="shared" si="2"/>
        <v>0.83126188549476965</v>
      </c>
      <c r="L25" s="18"/>
    </row>
    <row r="26" spans="1:12">
      <c r="A26" s="16"/>
      <c r="B26" s="11" t="str">
        <f>+'[3]Población Bogotá'!J114</f>
        <v>Santa Marta</v>
      </c>
      <c r="C26" s="55">
        <f>+'[3]Población Bogotá'!K114</f>
        <v>152.06199999999998</v>
      </c>
      <c r="D26" s="55">
        <f>+'[3]Población Bogotá'!L114</f>
        <v>158.10533333333333</v>
      </c>
      <c r="E26" s="55">
        <f>+'[3]Población Bogotá'!M114</f>
        <v>163.95566666666664</v>
      </c>
      <c r="F26" s="55">
        <f>+'[3]Población Bogotá'!N114</f>
        <v>172.83500000000001</v>
      </c>
      <c r="G26" s="56">
        <f>+'[3]Población Bogotá'!O114</f>
        <v>173.78066666666669</v>
      </c>
      <c r="H26" s="28">
        <f t="shared" si="0"/>
        <v>0.54714997926732512</v>
      </c>
      <c r="I26" s="27">
        <f t="shared" si="4"/>
        <v>5.4156916402198441</v>
      </c>
      <c r="J26" s="28">
        <f t="shared" si="1"/>
        <v>0.86783583739761183</v>
      </c>
      <c r="K26" s="27">
        <f t="shared" si="2"/>
        <v>0.89358843126936505</v>
      </c>
      <c r="L26" s="18"/>
    </row>
    <row r="27" spans="1:12">
      <c r="A27" s="16"/>
      <c r="B27" s="11" t="str">
        <f>+'[3]Población Bogotá'!J115</f>
        <v>Pasto</v>
      </c>
      <c r="C27" s="55">
        <f>+'[3]Población Bogotá'!K115</f>
        <v>134.47166666666666</v>
      </c>
      <c r="D27" s="55">
        <f>+'[3]Población Bogotá'!L115</f>
        <v>140.29866666666666</v>
      </c>
      <c r="E27" s="55">
        <f>+'[3]Población Bogotá'!M115</f>
        <v>146.42099999999999</v>
      </c>
      <c r="F27" s="55">
        <f>+'[3]Población Bogotá'!N115</f>
        <v>156.41466666666665</v>
      </c>
      <c r="G27" s="56">
        <f>+'[3]Población Bogotá'!O115</f>
        <v>162.61966666666669</v>
      </c>
      <c r="H27" s="28">
        <f t="shared" si="0"/>
        <v>3.967019290603635</v>
      </c>
      <c r="I27" s="27">
        <f t="shared" si="4"/>
        <v>6.8252960071756519</v>
      </c>
      <c r="J27" s="28">
        <f t="shared" si="1"/>
        <v>0.81209939693514321</v>
      </c>
      <c r="K27" s="27">
        <f t="shared" si="2"/>
        <v>0.80869231703177769</v>
      </c>
      <c r="L27" s="18"/>
    </row>
    <row r="28" spans="1:12">
      <c r="A28" s="16"/>
      <c r="B28" s="11" t="str">
        <f>+'[3]Población Bogotá'!J116</f>
        <v>Montería</v>
      </c>
      <c r="C28" s="55">
        <f>+'[3]Población Bogotá'!K116</f>
        <v>126.717</v>
      </c>
      <c r="D28" s="55">
        <f>+'[3]Población Bogotá'!L116</f>
        <v>136.72566666666668</v>
      </c>
      <c r="E28" s="55">
        <f>+'[3]Población Bogotá'!M116</f>
        <v>139.66899999999998</v>
      </c>
      <c r="F28" s="55">
        <f>+'[3]Población Bogotá'!N116</f>
        <v>146.35633333333331</v>
      </c>
      <c r="G28" s="56">
        <f>+'[3]Población Bogotá'!O116</f>
        <v>153.24</v>
      </c>
      <c r="H28" s="28">
        <f t="shared" si="0"/>
        <v>4.7033609751542693</v>
      </c>
      <c r="I28" s="27">
        <f t="shared" si="4"/>
        <v>4.7879868355421129</v>
      </c>
      <c r="J28" s="28">
        <f t="shared" si="1"/>
        <v>0.76525868080536397</v>
      </c>
      <c r="K28" s="27">
        <f t="shared" si="2"/>
        <v>0.75668890160945179</v>
      </c>
      <c r="L28" s="18"/>
    </row>
    <row r="29" spans="1:12">
      <c r="A29" s="16"/>
      <c r="B29" s="11" t="str">
        <f>+'[3]Población Bogotá'!J117</f>
        <v>Neiva</v>
      </c>
      <c r="C29" s="55">
        <f>+'[3]Población Bogotá'!K117</f>
        <v>122.09633333333333</v>
      </c>
      <c r="D29" s="55">
        <f>+'[3]Población Bogotá'!L117</f>
        <v>131.828</v>
      </c>
      <c r="E29" s="55">
        <f>+'[3]Población Bogotá'!M117</f>
        <v>132.22666666666666</v>
      </c>
      <c r="F29" s="55">
        <f>+'[3]Población Bogotá'!N117</f>
        <v>140.232</v>
      </c>
      <c r="G29" s="56">
        <f>+'[3]Población Bogotá'!O117</f>
        <v>147.62966666666668</v>
      </c>
      <c r="H29" s="28">
        <f t="shared" si="0"/>
        <v>5.2753056839142776</v>
      </c>
      <c r="I29" s="27">
        <f t="shared" si="4"/>
        <v>6.0542502773015983</v>
      </c>
      <c r="J29" s="28">
        <f t="shared" si="1"/>
        <v>0.73724147716698607</v>
      </c>
      <c r="K29" s="27">
        <f t="shared" si="2"/>
        <v>0.72502498275097982</v>
      </c>
      <c r="L29" s="18"/>
    </row>
    <row r="30" spans="1:12">
      <c r="A30" s="16"/>
      <c r="B30" s="11" t="str">
        <f>+'[3]Población Bogotá'!J118</f>
        <v>Valledupar</v>
      </c>
      <c r="C30" s="55">
        <f>+'[3]Población Bogotá'!K118</f>
        <v>115.45466666666668</v>
      </c>
      <c r="D30" s="55">
        <f>+'[3]Población Bogotá'!L118</f>
        <v>119.008</v>
      </c>
      <c r="E30" s="55">
        <f>+'[3]Población Bogotá'!M118</f>
        <v>140.25699999999998</v>
      </c>
      <c r="F30" s="55">
        <f>+'[3]Población Bogotá'!N118</f>
        <v>144.458</v>
      </c>
      <c r="G30" s="56">
        <f>+'[3]Población Bogotá'!O118</f>
        <v>143.01400000000001</v>
      </c>
      <c r="H30" s="28">
        <f t="shared" si="0"/>
        <v>-0.99959849921775756</v>
      </c>
      <c r="I30" s="27">
        <f t="shared" si="4"/>
        <v>2.9952159250518751</v>
      </c>
      <c r="J30" s="28">
        <f t="shared" si="1"/>
        <v>0.71419149684611283</v>
      </c>
      <c r="K30" s="27">
        <f t="shared" si="2"/>
        <v>0.74687417250157628</v>
      </c>
      <c r="L30" s="18"/>
    </row>
    <row r="31" spans="1:12">
      <c r="A31" s="16"/>
      <c r="B31" s="11" t="str">
        <f>+'[3]Población Bogotá'!J119</f>
        <v>Armenia</v>
      </c>
      <c r="C31" s="55">
        <f>+'[3]Población Bogotá'!K119</f>
        <v>105.82166666666666</v>
      </c>
      <c r="D31" s="55">
        <f>+'[3]Población Bogotá'!L119</f>
        <v>111.46966666666667</v>
      </c>
      <c r="E31" s="55">
        <f>+'[3]Población Bogotá'!M119</f>
        <v>108.85033333333332</v>
      </c>
      <c r="F31" s="55">
        <f>+'[3]Población Bogotá'!N119</f>
        <v>116.85766666666666</v>
      </c>
      <c r="G31" s="56">
        <f>+'[3]Población Bogotá'!O119</f>
        <v>119.465</v>
      </c>
      <c r="H31" s="28">
        <f t="shared" si="0"/>
        <v>2.23120434260482</v>
      </c>
      <c r="I31" s="27">
        <f t="shared" si="4"/>
        <v>7.3562781923803611</v>
      </c>
      <c r="J31" s="28">
        <f t="shared" si="1"/>
        <v>0.5965911531089324</v>
      </c>
      <c r="K31" s="27">
        <f t="shared" si="2"/>
        <v>0.60417542186747497</v>
      </c>
      <c r="L31" s="18"/>
    </row>
    <row r="32" spans="1:12">
      <c r="A32" s="16"/>
      <c r="B32" s="11" t="str">
        <f>+'[3]Población Bogotá'!J120</f>
        <v>Sincelejo</v>
      </c>
      <c r="C32" s="55">
        <f>+'[3]Población Bogotá'!K120</f>
        <v>91.791666666666671</v>
      </c>
      <c r="D32" s="55">
        <f>+'[3]Población Bogotá'!L120</f>
        <v>93.679666666666662</v>
      </c>
      <c r="E32" s="55">
        <f>+'[3]Población Bogotá'!M120</f>
        <v>91.026666666666657</v>
      </c>
      <c r="F32" s="55">
        <f>+'[3]Población Bogotá'!N120</f>
        <v>96.212000000000003</v>
      </c>
      <c r="G32" s="56">
        <f>+'[3]Población Bogotá'!O120</f>
        <v>99.300333333333342</v>
      </c>
      <c r="H32" s="28">
        <f t="shared" si="0"/>
        <v>3.2099253038428976</v>
      </c>
      <c r="I32" s="27">
        <f t="shared" si="4"/>
        <v>5.696499194375293</v>
      </c>
      <c r="J32" s="28">
        <f t="shared" si="1"/>
        <v>0.49589168683241702</v>
      </c>
      <c r="K32" s="27">
        <f t="shared" si="2"/>
        <v>0.49743356466738886</v>
      </c>
      <c r="L32" s="18"/>
    </row>
    <row r="33" spans="1:14">
      <c r="A33" s="16"/>
      <c r="B33" s="11" t="str">
        <f>+'[3]Población Bogotá'!J121</f>
        <v>Popayán</v>
      </c>
      <c r="C33" s="55">
        <f>+'[3]Población Bogotá'!K121</f>
        <v>91.190333333333342</v>
      </c>
      <c r="D33" s="55">
        <f>+'[3]Población Bogotá'!L121</f>
        <v>87.180666666666681</v>
      </c>
      <c r="E33" s="55">
        <f>+'[3]Población Bogotá'!M121</f>
        <v>91.197000000000003</v>
      </c>
      <c r="F33" s="55">
        <f>+'[3]Población Bogotá'!N121</f>
        <v>94.915666666666667</v>
      </c>
      <c r="G33" s="56">
        <f>+'[3]Población Bogotá'!O121</f>
        <v>95.978999999999999</v>
      </c>
      <c r="H33" s="28">
        <f t="shared" si="0"/>
        <v>1.1202927511088756</v>
      </c>
      <c r="I33" s="27">
        <f t="shared" si="4"/>
        <v>4.0776195123377601</v>
      </c>
      <c r="J33" s="28">
        <f t="shared" si="1"/>
        <v>0.47930542237678164</v>
      </c>
      <c r="K33" s="27">
        <f t="shared" si="2"/>
        <v>0.49073128521163317</v>
      </c>
      <c r="L33" s="18"/>
    </row>
    <row r="34" spans="1:14">
      <c r="A34" s="16"/>
      <c r="B34" s="11" t="str">
        <f>+'[3]Población Bogotá'!J122</f>
        <v>Riohacha</v>
      </c>
      <c r="C34" s="55">
        <f>+'[3]Población Bogotá'!K122</f>
        <v>51.242333333333335</v>
      </c>
      <c r="D34" s="55">
        <f>+'[3]Población Bogotá'!L122</f>
        <v>52.24133333333333</v>
      </c>
      <c r="E34" s="55">
        <f>+'[3]Población Bogotá'!M122</f>
        <v>64.504666666666665</v>
      </c>
      <c r="F34" s="55">
        <f>+'[3]Población Bogotá'!N122</f>
        <v>71.185333333333347</v>
      </c>
      <c r="G34" s="56">
        <f>+'[3]Población Bogotá'!O122</f>
        <v>73.278999999999996</v>
      </c>
      <c r="H34" s="28">
        <f t="shared" si="0"/>
        <v>2.9411489258086565</v>
      </c>
      <c r="I34" s="27">
        <f t="shared" si="4"/>
        <v>10.356873404508216</v>
      </c>
      <c r="J34" s="28">
        <f t="shared" si="1"/>
        <v>0.36594486342166704</v>
      </c>
      <c r="K34" s="27">
        <f t="shared" si="2"/>
        <v>0.36804113948401762</v>
      </c>
      <c r="L34" s="18"/>
    </row>
    <row r="35" spans="1:14">
      <c r="A35" s="16"/>
      <c r="B35" s="11" t="str">
        <f>+'[3]Población Bogotá'!J123</f>
        <v>Tunja</v>
      </c>
      <c r="C35" s="55">
        <f>+'[3]Población Bogotá'!K123</f>
        <v>60.676666666666669</v>
      </c>
      <c r="D35" s="55">
        <f>+'[3]Población Bogotá'!L123</f>
        <v>65.188666666666663</v>
      </c>
      <c r="E35" s="55">
        <f>+'[3]Población Bogotá'!M123</f>
        <v>64.838000000000008</v>
      </c>
      <c r="F35" s="55">
        <f>+'[3]Población Bogotá'!N123</f>
        <v>70.465666666666664</v>
      </c>
      <c r="G35" s="56">
        <f>+'[3]Población Bogotá'!O123</f>
        <v>72.072000000000003</v>
      </c>
      <c r="H35" s="28">
        <f t="shared" si="0"/>
        <v>2.27959715606183</v>
      </c>
      <c r="I35" s="27">
        <f t="shared" si="4"/>
        <v>8.6795809042022434</v>
      </c>
      <c r="J35" s="28">
        <f t="shared" si="1"/>
        <v>0.3599172777538775</v>
      </c>
      <c r="K35" s="27">
        <f t="shared" si="2"/>
        <v>0.36432033173267364</v>
      </c>
      <c r="L35" s="18"/>
    </row>
    <row r="36" spans="1:14">
      <c r="A36" s="16"/>
      <c r="B36" s="11" t="str">
        <f>+'[3]Población Bogotá'!J124</f>
        <v>Florencia</v>
      </c>
      <c r="C36" s="55">
        <f>+'[3]Población Bogotá'!K124</f>
        <v>49.445</v>
      </c>
      <c r="D36" s="55">
        <f>+'[3]Población Bogotá'!L124</f>
        <v>48.231000000000002</v>
      </c>
      <c r="E36" s="55">
        <f>+'[3]Población Bogotá'!M124</f>
        <v>48.395666666666671</v>
      </c>
      <c r="F36" s="55">
        <f>+'[3]Población Bogotá'!N124</f>
        <v>52.421333333333337</v>
      </c>
      <c r="G36" s="56">
        <f>+'[3]Población Bogotá'!O124</f>
        <v>52.605333333333334</v>
      </c>
      <c r="H36" s="28">
        <f t="shared" si="0"/>
        <v>0.35100213653473933</v>
      </c>
      <c r="I36" s="27">
        <f t="shared" si="4"/>
        <v>8.3182378587614672</v>
      </c>
      <c r="J36" s="28">
        <f t="shared" si="1"/>
        <v>0.26270352381880124</v>
      </c>
      <c r="K36" s="27">
        <f t="shared" si="2"/>
        <v>0.27102784168936739</v>
      </c>
      <c r="L36" s="18"/>
    </row>
    <row r="37" spans="1:14">
      <c r="A37" s="16"/>
      <c r="B37" s="11" t="str">
        <f>+'[3]Población Bogotá'!J125</f>
        <v>Quibdó</v>
      </c>
      <c r="C37" s="55">
        <f>+'[3]Población Bogotá'!K125</f>
        <v>24.904666666666667</v>
      </c>
      <c r="D37" s="55">
        <f>+'[3]Población Bogotá'!L125</f>
        <v>27.430333333333333</v>
      </c>
      <c r="E37" s="55">
        <f>+'[3]Población Bogotá'!M125</f>
        <v>31.360333333333333</v>
      </c>
      <c r="F37" s="55">
        <f>+'[3]Población Bogotá'!N125</f>
        <v>34.366</v>
      </c>
      <c r="G37" s="56">
        <f>+'[3]Población Bogotá'!O125</f>
        <v>35.917999999999999</v>
      </c>
      <c r="H37" s="28">
        <f t="shared" si="0"/>
        <v>4.5160914857708123</v>
      </c>
      <c r="I37" s="27">
        <f t="shared" si="4"/>
        <v>9.5842943846260233</v>
      </c>
      <c r="J37" s="28">
        <f t="shared" si="1"/>
        <v>0.17936936372466106</v>
      </c>
      <c r="K37" s="27">
        <f t="shared" si="2"/>
        <v>0.17767847964245087</v>
      </c>
      <c r="L37" s="18"/>
    </row>
    <row r="38" spans="1:14">
      <c r="A38" s="16"/>
      <c r="B38" s="11" t="str">
        <f>+'[3]Población Bogotá'!J126</f>
        <v>San Andrés</v>
      </c>
      <c r="C38" s="55">
        <f>+'[3]Población Bogotá'!K126</f>
        <v>21.703666666666667</v>
      </c>
      <c r="D38" s="55">
        <f>+'[3]Población Bogotá'!L126</f>
        <v>21.676999999999996</v>
      </c>
      <c r="E38" s="55">
        <f>+'[3]Población Bogotá'!M126</f>
        <v>23.334333333333333</v>
      </c>
      <c r="F38" s="55">
        <f>+'[3]Población Bogotá'!N126</f>
        <v>23.216666666666669</v>
      </c>
      <c r="G38" s="56">
        <f>+'[3]Población Bogotá'!O126</f>
        <v>24.474666666666668</v>
      </c>
      <c r="H38" s="28">
        <f t="shared" si="0"/>
        <v>5.4185211773151387</v>
      </c>
      <c r="I38" s="27">
        <f t="shared" si="4"/>
        <v>-0.50426410296701141</v>
      </c>
      <c r="J38" s="28">
        <f t="shared" si="1"/>
        <v>0.12222299090631915</v>
      </c>
      <c r="K38" s="27">
        <f t="shared" si="2"/>
        <v>0.12003439549842582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 codeName="Hoja21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B10" sqref="B10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Bogotá'!J134</f>
        <v>Colombia</v>
      </c>
      <c r="C13" s="26">
        <f>+'[3]Población Bogotá'!K134</f>
        <v>2089.2286666666664</v>
      </c>
      <c r="D13" s="26">
        <f>+'[3]Población Bogotá'!L134</f>
        <v>2245.6883333333335</v>
      </c>
      <c r="E13" s="26">
        <f>+'[3]Población Bogotá'!M134</f>
        <v>2541.529</v>
      </c>
      <c r="F13" s="26">
        <f>+'[3]Población Bogotá'!N134</f>
        <v>2502.5693333333334</v>
      </c>
      <c r="G13" s="26">
        <f>+'[3]Población Bogotá'!O134</f>
        <v>2336.6560000000004</v>
      </c>
      <c r="H13" s="28">
        <f t="shared" ref="H13:H38" si="0">IF(OR(OR(G13=0,F13=0),G13=""),"",(G13/F13-1)*100)</f>
        <v>-6.6297197493562443</v>
      </c>
      <c r="I13" s="27">
        <f>IF(OR(OR(G13=0,F13=0),F13=""),"",(F13/E13-1)*100)</f>
        <v>-1.5329223733692054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907.31399999999985</v>
      </c>
      <c r="D14" s="25">
        <f t="shared" ref="D14:G14" si="3">D13-SUM(D15:D38)</f>
        <v>962.65266666666662</v>
      </c>
      <c r="E14" s="25">
        <f t="shared" si="3"/>
        <v>1068.4306666666671</v>
      </c>
      <c r="F14" s="25">
        <f t="shared" si="3"/>
        <v>1039.9783333333335</v>
      </c>
      <c r="G14" s="26">
        <f t="shared" si="3"/>
        <v>1027.4763333333337</v>
      </c>
      <c r="H14" s="28">
        <f t="shared" si="0"/>
        <v>-1.2021404292076321</v>
      </c>
      <c r="I14" s="27">
        <f>IF(OR(OR(G14=0,F14=0),F14=""),"",(F14/E14-1)*100)</f>
        <v>-2.6630023099299849</v>
      </c>
      <c r="J14" s="28">
        <f t="shared" si="1"/>
        <v>43.972083752736111</v>
      </c>
      <c r="K14" s="27">
        <f t="shared" si="2"/>
        <v>41.556424410752264</v>
      </c>
      <c r="L14" s="18"/>
    </row>
    <row r="15" spans="1:15">
      <c r="A15" s="16"/>
      <c r="B15" s="12" t="str">
        <f>+'[3]Población Bogotá'!J135</f>
        <v>Bogotá</v>
      </c>
      <c r="C15" s="107">
        <f>+'[3]Población Bogotá'!K135</f>
        <v>373.39066666666668</v>
      </c>
      <c r="D15" s="107">
        <f>+'[3]Población Bogotá'!L135</f>
        <v>380.35966666666667</v>
      </c>
      <c r="E15" s="107">
        <f>+'[3]Población Bogotá'!M135</f>
        <v>437.47399999999999</v>
      </c>
      <c r="F15" s="107">
        <f>+'[3]Población Bogotá'!N135</f>
        <v>418.81033333333335</v>
      </c>
      <c r="G15" s="107">
        <f>+'[3]Población Bogotá'!O135</f>
        <v>356.33800000000002</v>
      </c>
      <c r="H15" s="50">
        <f t="shared" si="0"/>
        <v>-14.916616988915422</v>
      </c>
      <c r="I15" s="36">
        <f t="shared" ref="I15:I38" si="4">IF(OR(OR(G15=0,F15=0),F15=""),"",(F15/E15-1)*100)</f>
        <v>-4.2662344886019827</v>
      </c>
      <c r="J15" s="50">
        <f t="shared" si="1"/>
        <v>15.249912695749824</v>
      </c>
      <c r="K15" s="36">
        <f t="shared" si="2"/>
        <v>16.735213996069106</v>
      </c>
      <c r="L15" s="18"/>
      <c r="N15" s="23" t="s">
        <v>4</v>
      </c>
      <c r="O15" s="34">
        <f>J15</f>
        <v>15.249912695749824</v>
      </c>
    </row>
    <row r="16" spans="1:15">
      <c r="A16" s="16"/>
      <c r="B16" s="11" t="str">
        <f>+'[3]Población Bogotá'!J136</f>
        <v>Medellín</v>
      </c>
      <c r="C16" s="55">
        <f>+'[3]Población Bogotá'!K136</f>
        <v>182.87533333333332</v>
      </c>
      <c r="D16" s="55">
        <f>+'[3]Población Bogotá'!L136</f>
        <v>220.42066666666665</v>
      </c>
      <c r="E16" s="55">
        <f>+'[3]Población Bogotá'!M136</f>
        <v>268.33199999999999</v>
      </c>
      <c r="F16" s="55">
        <f>+'[3]Población Bogotá'!N136</f>
        <v>248.25400000000002</v>
      </c>
      <c r="G16" s="56">
        <f>+'[3]Población Bogotá'!O136</f>
        <v>216.05766666666668</v>
      </c>
      <c r="H16" s="28">
        <f t="shared" si="0"/>
        <v>-12.969109594743022</v>
      </c>
      <c r="I16" s="27">
        <f t="shared" si="4"/>
        <v>-7.482521652281493</v>
      </c>
      <c r="J16" s="28">
        <f t="shared" si="1"/>
        <v>9.2464473446954383</v>
      </c>
      <c r="K16" s="27">
        <f t="shared" si="2"/>
        <v>9.9199649213847962</v>
      </c>
      <c r="L16" s="18"/>
      <c r="N16" s="23" t="s">
        <v>35</v>
      </c>
      <c r="O16" s="34">
        <f>100-O15</f>
        <v>84.750087304250172</v>
      </c>
    </row>
    <row r="17" spans="1:12">
      <c r="A17" s="16"/>
      <c r="B17" s="11" t="str">
        <f>+'[3]Población Bogotá'!J137</f>
        <v>Cali</v>
      </c>
      <c r="C17" s="55">
        <f>+'[3]Población Bogotá'!K137</f>
        <v>128.34700000000001</v>
      </c>
      <c r="D17" s="55">
        <f>+'[3]Población Bogotá'!L137</f>
        <v>144.27000000000001</v>
      </c>
      <c r="E17" s="55">
        <f>+'[3]Población Bogotá'!M137</f>
        <v>168.28466666666665</v>
      </c>
      <c r="F17" s="55">
        <f>+'[3]Población Bogotá'!N137</f>
        <v>172.27599999999998</v>
      </c>
      <c r="G17" s="56">
        <f>+'[3]Población Bogotá'!O137</f>
        <v>185.73133333333331</v>
      </c>
      <c r="H17" s="28">
        <f t="shared" si="0"/>
        <v>7.8103353533477193</v>
      </c>
      <c r="I17" s="27">
        <f t="shared" si="4"/>
        <v>2.3717748101431235</v>
      </c>
      <c r="J17" s="28">
        <f t="shared" si="1"/>
        <v>7.9485954857425867</v>
      </c>
      <c r="K17" s="27">
        <f t="shared" si="2"/>
        <v>6.8839651195811022</v>
      </c>
      <c r="L17" s="18"/>
    </row>
    <row r="18" spans="1:12">
      <c r="A18" s="16"/>
      <c r="B18" s="11" t="str">
        <f>+'[3]Población Bogotá'!J138</f>
        <v>Barranquilla</v>
      </c>
      <c r="C18" s="55">
        <f>+'[3]Población Bogotá'!K138</f>
        <v>78.186999999999998</v>
      </c>
      <c r="D18" s="55">
        <f>+'[3]Población Bogotá'!L138</f>
        <v>81.685999999999993</v>
      </c>
      <c r="E18" s="55">
        <f>+'[3]Población Bogotá'!M138</f>
        <v>83.72966666666666</v>
      </c>
      <c r="F18" s="55">
        <f>+'[3]Población Bogotá'!N138</f>
        <v>82.209000000000003</v>
      </c>
      <c r="G18" s="56">
        <f>+'[3]Población Bogotá'!O138</f>
        <v>64.12</v>
      </c>
      <c r="H18" s="28">
        <f t="shared" si="0"/>
        <v>-22.003673563721726</v>
      </c>
      <c r="I18" s="27">
        <f t="shared" si="4"/>
        <v>-1.8161623319492337</v>
      </c>
      <c r="J18" s="28">
        <f t="shared" si="1"/>
        <v>2.7440924124047354</v>
      </c>
      <c r="K18" s="27">
        <f t="shared" si="2"/>
        <v>3.2849839125336255</v>
      </c>
      <c r="L18" s="18"/>
    </row>
    <row r="19" spans="1:12">
      <c r="A19" s="16"/>
      <c r="B19" s="11" t="str">
        <f>+'[3]Población Bogotá'!J139</f>
        <v>Pereira</v>
      </c>
      <c r="C19" s="55">
        <f>+'[3]Población Bogotá'!K139</f>
        <v>35.553666666666665</v>
      </c>
      <c r="D19" s="55">
        <f>+'[3]Población Bogotá'!L139</f>
        <v>37.499666666666663</v>
      </c>
      <c r="E19" s="55">
        <f>+'[3]Población Bogotá'!M139</f>
        <v>71.947000000000003</v>
      </c>
      <c r="F19" s="55">
        <f>+'[3]Población Bogotá'!N139</f>
        <v>64.778666666666666</v>
      </c>
      <c r="G19" s="56">
        <f>+'[3]Población Bogotá'!O139</f>
        <v>53.760999999999996</v>
      </c>
      <c r="H19" s="28">
        <f t="shared" si="0"/>
        <v>-17.00817141445744</v>
      </c>
      <c r="I19" s="27">
        <f t="shared" si="4"/>
        <v>-9.9633526531103911</v>
      </c>
      <c r="J19" s="28">
        <f t="shared" si="1"/>
        <v>2.3007665655535083</v>
      </c>
      <c r="K19" s="27">
        <f t="shared" si="2"/>
        <v>2.5884863929177855</v>
      </c>
      <c r="L19" s="18"/>
    </row>
    <row r="20" spans="1:12">
      <c r="A20" s="16"/>
      <c r="B20" s="11" t="str">
        <f>+'[3]Población Bogotá'!J140</f>
        <v>Cúcuta</v>
      </c>
      <c r="C20" s="55">
        <f>+'[3]Población Bogotá'!K140</f>
        <v>31.251000000000001</v>
      </c>
      <c r="D20" s="55">
        <f>+'[3]Población Bogotá'!L140</f>
        <v>30.235666666666663</v>
      </c>
      <c r="E20" s="55">
        <f>+'[3]Población Bogotá'!M140</f>
        <v>43.281333333333329</v>
      </c>
      <c r="F20" s="55">
        <f>+'[3]Población Bogotá'!N140</f>
        <v>49.715000000000003</v>
      </c>
      <c r="G20" s="56">
        <f>+'[3]Población Bogotá'!O140</f>
        <v>53.601999999999997</v>
      </c>
      <c r="H20" s="28">
        <f t="shared" si="0"/>
        <v>7.8185658252036383</v>
      </c>
      <c r="I20" s="27">
        <f t="shared" si="4"/>
        <v>14.864760789870935</v>
      </c>
      <c r="J20" s="28">
        <f t="shared" si="1"/>
        <v>2.2939619695838838</v>
      </c>
      <c r="K20" s="27">
        <f t="shared" si="2"/>
        <v>1.9865583477673878</v>
      </c>
      <c r="L20" s="18"/>
    </row>
    <row r="21" spans="1:12">
      <c r="A21" s="16"/>
      <c r="B21" s="11" t="str">
        <f>+'[3]Población Bogotá'!J141</f>
        <v>Bucaramanga</v>
      </c>
      <c r="C21" s="55">
        <f>+'[3]Población Bogotá'!K141</f>
        <v>40.125999999999998</v>
      </c>
      <c r="D21" s="55">
        <f>+'[3]Población Bogotá'!L141</f>
        <v>48.416666666666664</v>
      </c>
      <c r="E21" s="55">
        <f>+'[3]Población Bogotá'!M141</f>
        <v>49.473333333333336</v>
      </c>
      <c r="F21" s="55">
        <f>+'[3]Población Bogotá'!N141</f>
        <v>68.236999999999995</v>
      </c>
      <c r="G21" s="56">
        <f>+'[3]Población Bogotá'!O141</f>
        <v>52.756666666666668</v>
      </c>
      <c r="H21" s="28">
        <f t="shared" si="0"/>
        <v>-22.686128249092619</v>
      </c>
      <c r="I21" s="27">
        <f t="shared" si="4"/>
        <v>37.926829268292671</v>
      </c>
      <c r="J21" s="28">
        <f t="shared" si="1"/>
        <v>2.2577849142820621</v>
      </c>
      <c r="K21" s="27">
        <f t="shared" si="2"/>
        <v>2.7266777024359494</v>
      </c>
      <c r="L21" s="18"/>
    </row>
    <row r="22" spans="1:12">
      <c r="A22" s="16"/>
      <c r="B22" s="11" t="str">
        <f>+'[3]Población Bogotá'!J142</f>
        <v>Ibagué</v>
      </c>
      <c r="C22" s="55">
        <f>+'[3]Población Bogotá'!K142</f>
        <v>37.238333333333337</v>
      </c>
      <c r="D22" s="55">
        <f>+'[3]Población Bogotá'!L142</f>
        <v>53.33</v>
      </c>
      <c r="E22" s="55">
        <f>+'[3]Población Bogotá'!M142</f>
        <v>42.575333333333333</v>
      </c>
      <c r="F22" s="55">
        <f>+'[3]Población Bogotá'!N142</f>
        <v>51.876666666666665</v>
      </c>
      <c r="G22" s="56">
        <f>+'[3]Población Bogotá'!O142</f>
        <v>48.324000000000005</v>
      </c>
      <c r="H22" s="28">
        <f t="shared" si="0"/>
        <v>-6.8482940307138644</v>
      </c>
      <c r="I22" s="27">
        <f t="shared" si="4"/>
        <v>21.846765732896991</v>
      </c>
      <c r="J22" s="28">
        <f t="shared" si="1"/>
        <v>2.0680836203531885</v>
      </c>
      <c r="K22" s="27">
        <f t="shared" si="2"/>
        <v>2.072936240993922</v>
      </c>
      <c r="L22" s="18"/>
    </row>
    <row r="23" spans="1:12">
      <c r="A23" s="16"/>
      <c r="B23" s="11" t="str">
        <f>+'[3]Población Bogotá'!J143</f>
        <v>Cartagena</v>
      </c>
      <c r="C23" s="55">
        <f>+'[3]Población Bogotá'!K143</f>
        <v>46.838999999999999</v>
      </c>
      <c r="D23" s="55">
        <f>+'[3]Población Bogotá'!L143</f>
        <v>42.823</v>
      </c>
      <c r="E23" s="55">
        <f>+'[3]Población Bogotá'!M143</f>
        <v>50.740666666666669</v>
      </c>
      <c r="F23" s="55">
        <f>+'[3]Población Bogotá'!N143</f>
        <v>49.189</v>
      </c>
      <c r="G23" s="56">
        <f>+'[3]Población Bogotá'!O143</f>
        <v>37.880333333333333</v>
      </c>
      <c r="H23" s="28">
        <f t="shared" si="0"/>
        <v>-22.990234944127074</v>
      </c>
      <c r="I23" s="27">
        <f t="shared" si="4"/>
        <v>-3.0580336613630132</v>
      </c>
      <c r="J23" s="28">
        <f t="shared" si="1"/>
        <v>1.6211343618116369</v>
      </c>
      <c r="K23" s="27">
        <f t="shared" si="2"/>
        <v>1.9655399490763361</v>
      </c>
      <c r="L23" s="18"/>
    </row>
    <row r="24" spans="1:12">
      <c r="A24" s="16"/>
      <c r="B24" s="11" t="str">
        <f>+'[3]Población Bogotá'!J144</f>
        <v>Villavicencio</v>
      </c>
      <c r="C24" s="55">
        <f>+'[3]Población Bogotá'!K144</f>
        <v>18.597333333333335</v>
      </c>
      <c r="D24" s="55">
        <f>+'[3]Población Bogotá'!L144</f>
        <v>20.176666666666666</v>
      </c>
      <c r="E24" s="55">
        <f>+'[3]Población Bogotá'!M144</f>
        <v>20.345333333333333</v>
      </c>
      <c r="F24" s="55">
        <f>+'[3]Población Bogotá'!N144</f>
        <v>24.212666666666667</v>
      </c>
      <c r="G24" s="56">
        <f>+'[3]Población Bogotá'!O144</f>
        <v>24.41</v>
      </c>
      <c r="H24" s="28">
        <f t="shared" si="0"/>
        <v>0.81500041300697212</v>
      </c>
      <c r="I24" s="27">
        <f t="shared" si="4"/>
        <v>19.008454027131538</v>
      </c>
      <c r="J24" s="28">
        <f t="shared" si="1"/>
        <v>1.0446552680411665</v>
      </c>
      <c r="K24" s="27">
        <f t="shared" si="2"/>
        <v>0.96751232200293358</v>
      </c>
      <c r="L24" s="18"/>
    </row>
    <row r="25" spans="1:12">
      <c r="A25" s="16"/>
      <c r="B25" s="11" t="str">
        <f>+'[3]Población Bogotá'!J145</f>
        <v>Pasto</v>
      </c>
      <c r="C25" s="55">
        <f>+'[3]Población Bogotá'!K145</f>
        <v>23.685999999999996</v>
      </c>
      <c r="D25" s="55">
        <f>+'[3]Población Bogotá'!L145</f>
        <v>23.495666666666668</v>
      </c>
      <c r="E25" s="55">
        <f>+'[3]Población Bogotá'!M145</f>
        <v>30.011666666666667</v>
      </c>
      <c r="F25" s="55">
        <f>+'[3]Población Bogotá'!N145</f>
        <v>27.64233333333333</v>
      </c>
      <c r="G25" s="56">
        <f>+'[3]Población Bogotá'!O145</f>
        <v>24.278999999999996</v>
      </c>
      <c r="H25" s="28">
        <f t="shared" si="0"/>
        <v>-12.167327890795521</v>
      </c>
      <c r="I25" s="27">
        <f t="shared" si="4"/>
        <v>-7.8947076137057977</v>
      </c>
      <c r="J25" s="28">
        <f t="shared" si="1"/>
        <v>1.0390489657014124</v>
      </c>
      <c r="K25" s="27">
        <f t="shared" si="2"/>
        <v>1.1045581421120798</v>
      </c>
      <c r="L25" s="18"/>
    </row>
    <row r="26" spans="1:12">
      <c r="A26" s="16"/>
      <c r="B26" s="11" t="str">
        <f>+'[3]Población Bogotá'!J146</f>
        <v>Manizales</v>
      </c>
      <c r="C26" s="55">
        <f>+'[3]Población Bogotá'!K146</f>
        <v>24.298000000000002</v>
      </c>
      <c r="D26" s="55">
        <f>+'[3]Población Bogotá'!L146</f>
        <v>27.234333333333336</v>
      </c>
      <c r="E26" s="55">
        <f>+'[3]Población Bogotá'!M146</f>
        <v>31.026999999999997</v>
      </c>
      <c r="F26" s="55">
        <f>+'[3]Población Bogotá'!N146</f>
        <v>32.402999999999999</v>
      </c>
      <c r="G26" s="56">
        <f>+'[3]Población Bogotá'!O146</f>
        <v>23.601333333333333</v>
      </c>
      <c r="H26" s="28">
        <f t="shared" si="0"/>
        <v>-27.163122756123403</v>
      </c>
      <c r="I26" s="27">
        <f t="shared" si="4"/>
        <v>4.4348470686821129</v>
      </c>
      <c r="J26" s="28">
        <f t="shared" si="1"/>
        <v>1.0100474067784617</v>
      </c>
      <c r="K26" s="27">
        <f t="shared" si="2"/>
        <v>1.2947893018748198</v>
      </c>
      <c r="L26" s="18"/>
    </row>
    <row r="27" spans="1:12">
      <c r="A27" s="16"/>
      <c r="B27" s="11" t="str">
        <f>+'[3]Población Bogotá'!J147</f>
        <v>Armenia</v>
      </c>
      <c r="C27" s="55">
        <f>+'[3]Población Bogotá'!K147</f>
        <v>16.843999999999998</v>
      </c>
      <c r="D27" s="55">
        <f>+'[3]Población Bogotá'!L147</f>
        <v>19.771000000000001</v>
      </c>
      <c r="E27" s="55">
        <f>+'[3]Población Bogotá'!M147</f>
        <v>23.558000000000003</v>
      </c>
      <c r="F27" s="55">
        <f>+'[3]Población Bogotá'!N147</f>
        <v>22.026</v>
      </c>
      <c r="G27" s="56">
        <f>+'[3]Población Bogotá'!O147</f>
        <v>23.228999999999999</v>
      </c>
      <c r="H27" s="28">
        <f t="shared" si="0"/>
        <v>5.4617270498501735</v>
      </c>
      <c r="I27" s="27">
        <f t="shared" si="4"/>
        <v>-6.50309873503695</v>
      </c>
      <c r="J27" s="28">
        <f t="shared" si="1"/>
        <v>0.99411295458124749</v>
      </c>
      <c r="K27" s="27">
        <f t="shared" si="2"/>
        <v>0.88013545545458072</v>
      </c>
      <c r="L27" s="18"/>
    </row>
    <row r="28" spans="1:12">
      <c r="A28" s="16"/>
      <c r="B28" s="11" t="str">
        <f>+'[3]Población Bogotá'!J148</f>
        <v>Montería</v>
      </c>
      <c r="C28" s="55">
        <f>+'[3]Población Bogotá'!K148</f>
        <v>17.67966666666667</v>
      </c>
      <c r="D28" s="55">
        <f>+'[3]Población Bogotá'!L148</f>
        <v>19.472000000000001</v>
      </c>
      <c r="E28" s="55">
        <f>+'[3]Población Bogotá'!M148</f>
        <v>26.312333333333331</v>
      </c>
      <c r="F28" s="55">
        <f>+'[3]Población Bogotá'!N148</f>
        <v>24.636666666666667</v>
      </c>
      <c r="G28" s="56">
        <f>+'[3]Población Bogotá'!O148</f>
        <v>21.696666666666669</v>
      </c>
      <c r="H28" s="28">
        <f t="shared" si="0"/>
        <v>-11.933432553105117</v>
      </c>
      <c r="I28" s="27">
        <f t="shared" si="4"/>
        <v>-6.3683697125555767</v>
      </c>
      <c r="J28" s="28">
        <f t="shared" si="1"/>
        <v>0.92853490914651804</v>
      </c>
      <c r="K28" s="27">
        <f t="shared" si="2"/>
        <v>0.98445490954096782</v>
      </c>
      <c r="L28" s="18"/>
    </row>
    <row r="29" spans="1:12">
      <c r="A29" s="16"/>
      <c r="B29" s="11" t="str">
        <f>+'[3]Población Bogotá'!J149</f>
        <v>Popayán</v>
      </c>
      <c r="C29" s="55">
        <f>+'[3]Población Bogotá'!K149</f>
        <v>20.861000000000001</v>
      </c>
      <c r="D29" s="55">
        <f>+'[3]Población Bogotá'!L149</f>
        <v>23.480666666666668</v>
      </c>
      <c r="E29" s="55">
        <f>+'[3]Población Bogotá'!M149</f>
        <v>18.776333333333334</v>
      </c>
      <c r="F29" s="55">
        <f>+'[3]Población Bogotá'!N149</f>
        <v>21.087666666666667</v>
      </c>
      <c r="G29" s="56">
        <f>+'[3]Población Bogotá'!O149</f>
        <v>20.506666666666668</v>
      </c>
      <c r="H29" s="28">
        <f t="shared" si="0"/>
        <v>-2.7551649463351424</v>
      </c>
      <c r="I29" s="27">
        <f t="shared" si="4"/>
        <v>12.309822649079516</v>
      </c>
      <c r="J29" s="28">
        <f t="shared" si="1"/>
        <v>0.87760742987699791</v>
      </c>
      <c r="K29" s="27">
        <f t="shared" si="2"/>
        <v>0.84264065677567646</v>
      </c>
      <c r="L29" s="18"/>
    </row>
    <row r="30" spans="1:12">
      <c r="A30" s="16"/>
      <c r="B30" s="11" t="str">
        <f>+'[3]Población Bogotá'!J150</f>
        <v>Santa Marta</v>
      </c>
      <c r="C30" s="55">
        <f>+'[3]Población Bogotá'!K150</f>
        <v>18.579333333333334</v>
      </c>
      <c r="D30" s="55">
        <f>+'[3]Población Bogotá'!L150</f>
        <v>26.656666666666666</v>
      </c>
      <c r="E30" s="55">
        <f>+'[3]Población Bogotá'!M150</f>
        <v>19.472999999999999</v>
      </c>
      <c r="F30" s="55">
        <f>+'[3]Población Bogotá'!N150</f>
        <v>18.668666666666663</v>
      </c>
      <c r="G30" s="56">
        <f>+'[3]Población Bogotá'!O150</f>
        <v>19.912000000000003</v>
      </c>
      <c r="H30" s="28">
        <f t="shared" si="0"/>
        <v>6.6600007142092243</v>
      </c>
      <c r="I30" s="27">
        <f t="shared" si="4"/>
        <v>-4.1305054862288078</v>
      </c>
      <c r="J30" s="28">
        <f t="shared" si="1"/>
        <v>0.85215795564259345</v>
      </c>
      <c r="K30" s="27">
        <f t="shared" si="2"/>
        <v>0.74597999815656102</v>
      </c>
      <c r="L30" s="18"/>
    </row>
    <row r="31" spans="1:12">
      <c r="A31" s="16"/>
      <c r="B31" s="11" t="str">
        <f>+'[3]Población Bogotá'!J151</f>
        <v>Neiva</v>
      </c>
      <c r="C31" s="55">
        <f>+'[3]Población Bogotá'!K151</f>
        <v>19.753333333333334</v>
      </c>
      <c r="D31" s="55">
        <f>+'[3]Población Bogotá'!L151</f>
        <v>22.188666666666666</v>
      </c>
      <c r="E31" s="55">
        <f>+'[3]Población Bogotá'!M151</f>
        <v>20.626000000000001</v>
      </c>
      <c r="F31" s="55">
        <f>+'[3]Población Bogotá'!N151</f>
        <v>19.361666666666668</v>
      </c>
      <c r="G31" s="56">
        <f>+'[3]Población Bogotá'!O151</f>
        <v>17.449666666666669</v>
      </c>
      <c r="H31" s="28">
        <f t="shared" si="0"/>
        <v>-9.8751829215804392</v>
      </c>
      <c r="I31" s="27">
        <f t="shared" si="4"/>
        <v>-6.1298038074921628</v>
      </c>
      <c r="J31" s="28">
        <f t="shared" si="1"/>
        <v>0.74677944321571799</v>
      </c>
      <c r="K31" s="27">
        <f t="shared" si="2"/>
        <v>0.77367153863735783</v>
      </c>
      <c r="L31" s="18"/>
    </row>
    <row r="32" spans="1:12">
      <c r="A32" s="16"/>
      <c r="B32" s="11" t="str">
        <f>+'[3]Población Bogotá'!J152</f>
        <v>Valledupar</v>
      </c>
      <c r="C32" s="55">
        <f>+'[3]Población Bogotá'!K152</f>
        <v>18.274666666666665</v>
      </c>
      <c r="D32" s="55">
        <f>+'[3]Población Bogotá'!L152</f>
        <v>14.597</v>
      </c>
      <c r="E32" s="55">
        <f>+'[3]Población Bogotá'!M152</f>
        <v>18.998999999999999</v>
      </c>
      <c r="F32" s="55">
        <f>+'[3]Población Bogotá'!N152</f>
        <v>19.777666666666665</v>
      </c>
      <c r="G32" s="56">
        <f>+'[3]Población Bogotá'!O152</f>
        <v>16.075333333333333</v>
      </c>
      <c r="H32" s="28">
        <f t="shared" si="0"/>
        <v>-18.719768088584765</v>
      </c>
      <c r="I32" s="27">
        <f t="shared" si="4"/>
        <v>4.0984613225257371</v>
      </c>
      <c r="J32" s="28">
        <f t="shared" si="1"/>
        <v>0.68796319754954649</v>
      </c>
      <c r="K32" s="27">
        <f t="shared" si="2"/>
        <v>0.79029445471241011</v>
      </c>
      <c r="L32" s="18"/>
    </row>
    <row r="33" spans="1:14">
      <c r="A33" s="16"/>
      <c r="B33" s="11" t="str">
        <f>+'[3]Población Bogotá'!J153</f>
        <v>Sincelejo</v>
      </c>
      <c r="C33" s="55">
        <f>+'[3]Población Bogotá'!K153</f>
        <v>12.730666666666666</v>
      </c>
      <c r="D33" s="55">
        <f>+'[3]Población Bogotá'!L153</f>
        <v>12.249666666666668</v>
      </c>
      <c r="E33" s="55">
        <f>+'[3]Población Bogotá'!M153</f>
        <v>11.335666666666668</v>
      </c>
      <c r="F33" s="55">
        <f>+'[3]Población Bogotá'!N153</f>
        <v>12.950666666666669</v>
      </c>
      <c r="G33" s="56">
        <f>+'[3]Población Bogotá'!O153</f>
        <v>14.896333333333333</v>
      </c>
      <c r="H33" s="28">
        <f t="shared" si="0"/>
        <v>15.023679604653539</v>
      </c>
      <c r="I33" s="27">
        <f t="shared" si="4"/>
        <v>14.247066780368755</v>
      </c>
      <c r="J33" s="28">
        <f t="shared" si="1"/>
        <v>0.63750647649176129</v>
      </c>
      <c r="K33" s="27">
        <f t="shared" si="2"/>
        <v>0.51749481999033531</v>
      </c>
      <c r="L33" s="18"/>
    </row>
    <row r="34" spans="1:14">
      <c r="A34" s="16"/>
      <c r="B34" s="11" t="str">
        <f>+'[3]Población Bogotá'!J154</f>
        <v>Tunja</v>
      </c>
      <c r="C34" s="55">
        <f>+'[3]Población Bogotá'!K154</f>
        <v>8.652333333333333</v>
      </c>
      <c r="D34" s="55">
        <f>+'[3]Población Bogotá'!L154</f>
        <v>8.4803333333333324</v>
      </c>
      <c r="E34" s="55">
        <f>+'[3]Población Bogotá'!M154</f>
        <v>10.167333333333334</v>
      </c>
      <c r="F34" s="55">
        <f>+'[3]Población Bogotá'!N154</f>
        <v>9.9856666666666669</v>
      </c>
      <c r="G34" s="56">
        <f>+'[3]Población Bogotá'!O154</f>
        <v>9.1479999999999997</v>
      </c>
      <c r="H34" s="28">
        <f t="shared" si="0"/>
        <v>-8.3886904563207345</v>
      </c>
      <c r="I34" s="27">
        <f t="shared" si="4"/>
        <v>-1.7867680807815867</v>
      </c>
      <c r="J34" s="28">
        <f t="shared" si="1"/>
        <v>0.39149964735930315</v>
      </c>
      <c r="K34" s="27">
        <f t="shared" si="2"/>
        <v>0.39901658402271373</v>
      </c>
      <c r="L34" s="18"/>
    </row>
    <row r="35" spans="1:14">
      <c r="A35" s="16"/>
      <c r="B35" s="11" t="str">
        <f>+'[3]Población Bogotá'!J155</f>
        <v>Florencia</v>
      </c>
      <c r="C35" s="55">
        <f>+'[3]Población Bogotá'!K155</f>
        <v>7.6</v>
      </c>
      <c r="D35" s="55">
        <f>+'[3]Población Bogotá'!L155</f>
        <v>5.8739999999999997</v>
      </c>
      <c r="E35" s="55">
        <f>+'[3]Población Bogotá'!M155</f>
        <v>6.5813333333333333</v>
      </c>
      <c r="F35" s="55">
        <f>+'[3]Población Bogotá'!N155</f>
        <v>7.6223333333333336</v>
      </c>
      <c r="G35" s="56">
        <f>+'[3]Población Bogotá'!O155</f>
        <v>8.032</v>
      </c>
      <c r="H35" s="28">
        <f t="shared" si="0"/>
        <v>5.3745572221979288</v>
      </c>
      <c r="I35" s="27">
        <f t="shared" si="4"/>
        <v>15.817463533225284</v>
      </c>
      <c r="J35" s="28">
        <f t="shared" si="1"/>
        <v>0.3437390869687279</v>
      </c>
      <c r="K35" s="27">
        <f t="shared" si="2"/>
        <v>0.3045803060001801</v>
      </c>
      <c r="L35" s="18"/>
    </row>
    <row r="36" spans="1:14">
      <c r="A36" s="16"/>
      <c r="B36" s="11" t="str">
        <f>+'[3]Población Bogotá'!J156</f>
        <v>Riohacha</v>
      </c>
      <c r="C36" s="55">
        <f>+'[3]Población Bogotá'!K156</f>
        <v>9.1646666666666672</v>
      </c>
      <c r="D36" s="55">
        <f>+'[3]Población Bogotá'!L156</f>
        <v>10.619333333333334</v>
      </c>
      <c r="E36" s="55">
        <f>+'[3]Población Bogotá'!M156</f>
        <v>9.663666666666666</v>
      </c>
      <c r="F36" s="55">
        <f>+'[3]Población Bogotá'!N156</f>
        <v>8.338000000000001</v>
      </c>
      <c r="G36" s="56">
        <f>+'[3]Población Bogotá'!O156</f>
        <v>7.8180000000000005</v>
      </c>
      <c r="H36" s="28">
        <f t="shared" si="0"/>
        <v>-6.2365075557687781</v>
      </c>
      <c r="I36" s="27">
        <f t="shared" si="4"/>
        <v>-13.718050429443608</v>
      </c>
      <c r="J36" s="28">
        <f t="shared" si="1"/>
        <v>0.33458069994042766</v>
      </c>
      <c r="K36" s="27">
        <f t="shared" si="2"/>
        <v>0.33317758229275835</v>
      </c>
      <c r="L36" s="18"/>
    </row>
    <row r="37" spans="1:14">
      <c r="A37" s="16"/>
      <c r="B37" s="11" t="str">
        <f>+'[3]Población Bogotá'!J157</f>
        <v>Quibdó</v>
      </c>
      <c r="C37" s="55">
        <f>+'[3]Población Bogotá'!K157</f>
        <v>8.7913333333333323</v>
      </c>
      <c r="D37" s="55">
        <f>+'[3]Población Bogotá'!L157</f>
        <v>7.2489999999999997</v>
      </c>
      <c r="E37" s="55">
        <f>+'[3]Población Bogotá'!M157</f>
        <v>7.9620000000000006</v>
      </c>
      <c r="F37" s="55">
        <f>+'[3]Población Bogotá'!N157</f>
        <v>6.3890000000000002</v>
      </c>
      <c r="G37" s="56">
        <f>+'[3]Población Bogotá'!O157</f>
        <v>7.61</v>
      </c>
      <c r="H37" s="28">
        <f t="shared" si="0"/>
        <v>19.110971983095947</v>
      </c>
      <c r="I37" s="27">
        <f t="shared" si="4"/>
        <v>-19.756342627480539</v>
      </c>
      <c r="J37" s="28">
        <f t="shared" si="1"/>
        <v>0.32567909011852836</v>
      </c>
      <c r="K37" s="27">
        <f t="shared" si="2"/>
        <v>0.25529762212382262</v>
      </c>
      <c r="L37" s="18"/>
    </row>
    <row r="38" spans="1:14">
      <c r="A38" s="16"/>
      <c r="B38" s="11" t="str">
        <f>+'[3]Población Bogotá'!J158</f>
        <v>San Andrés</v>
      </c>
      <c r="C38" s="55">
        <f>+'[3]Población Bogotá'!K158</f>
        <v>2.5943333333333332</v>
      </c>
      <c r="D38" s="55">
        <f>+'[3]Población Bogotá'!L158</f>
        <v>2.4493333333333336</v>
      </c>
      <c r="E38" s="55">
        <f>+'[3]Población Bogotá'!M158</f>
        <v>2.4216666666666669</v>
      </c>
      <c r="F38" s="55">
        <f>+'[3]Población Bogotá'!N158</f>
        <v>2.1433333333333331</v>
      </c>
      <c r="G38" s="56">
        <f>+'[3]Población Bogotá'!O158</f>
        <v>1.9446666666666665</v>
      </c>
      <c r="H38" s="28">
        <f t="shared" si="0"/>
        <v>-9.2690513219284565</v>
      </c>
      <c r="I38" s="27">
        <f t="shared" si="4"/>
        <v>-11.493461803165882</v>
      </c>
      <c r="J38" s="28">
        <f t="shared" si="1"/>
        <v>8.3224345674616479E-2</v>
      </c>
      <c r="K38" s="27">
        <f t="shared" si="2"/>
        <v>8.5645312790534736E-2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 codeName="Hoja22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E32" sqref="E3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Bogotá'!J166</f>
        <v>Colombia</v>
      </c>
      <c r="C13" s="26">
        <f>+'[3]Población Bogotá'!K166</f>
        <v>1886.1736666666666</v>
      </c>
      <c r="D13" s="26">
        <f>+'[3]Población Bogotá'!L166</f>
        <v>2066.1459999999997</v>
      </c>
      <c r="E13" s="26">
        <f>+'[3]Población Bogotá'!M166</f>
        <v>2355.1783333333333</v>
      </c>
      <c r="F13" s="26">
        <f>+'[3]Población Bogotá'!N166</f>
        <v>2293.0009999999997</v>
      </c>
      <c r="G13" s="26">
        <f>+'[3]Población Bogotá'!O166</f>
        <v>2146.2426666666665</v>
      </c>
      <c r="H13" s="28">
        <f t="shared" ref="H13:H38" si="0">IF(OR(OR(G13=0,F13=0),G13=""),"",(G13/F13-1)*100)</f>
        <v>-6.4002734117138749</v>
      </c>
      <c r="I13" s="27">
        <f>IF(OR(OR(G13=0,F13=0),F13=""),"",(F13/E13-1)*100)</f>
        <v>-2.6400265514218035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786.44166666666683</v>
      </c>
      <c r="D14" s="25">
        <f t="shared" ref="D14:F14" si="3">D13-SUM(D15:D38)</f>
        <v>856.15899999999942</v>
      </c>
      <c r="E14" s="25">
        <f t="shared" si="3"/>
        <v>963.07066666666628</v>
      </c>
      <c r="F14" s="25">
        <f t="shared" si="3"/>
        <v>925.76499999999942</v>
      </c>
      <c r="G14" s="26">
        <f>G13-SUM(G15:G38)</f>
        <v>922.70166666666614</v>
      </c>
      <c r="H14" s="28">
        <f t="shared" si="0"/>
        <v>-0.33089750998722689</v>
      </c>
      <c r="I14" s="27">
        <f>IF(OR(OR(G14=0,F14=0),F14=""),"",(F14/E14-1)*100)</f>
        <v>-3.873616750864961</v>
      </c>
      <c r="J14" s="28">
        <f t="shared" si="1"/>
        <v>42.991488380934847</v>
      </c>
      <c r="K14" s="27">
        <f t="shared" si="2"/>
        <v>40.373510521800888</v>
      </c>
      <c r="L14" s="18"/>
    </row>
    <row r="15" spans="1:15">
      <c r="A15" s="16"/>
      <c r="B15" s="12" t="str">
        <f>+'[3]Población Bogotá'!J167</f>
        <v>Bogotá</v>
      </c>
      <c r="C15" s="107">
        <f>+'[3]Población Bogotá'!K167</f>
        <v>351.80700000000002</v>
      </c>
      <c r="D15" s="107">
        <f>+'[3]Población Bogotá'!L167</f>
        <v>358.69566666666668</v>
      </c>
      <c r="E15" s="107">
        <f>+'[3]Población Bogotá'!M167</f>
        <v>418.89133333333331</v>
      </c>
      <c r="F15" s="107">
        <f>+'[3]Población Bogotá'!N167</f>
        <v>390.88066666666668</v>
      </c>
      <c r="G15" s="107">
        <f>+'[3]Población Bogotá'!O167</f>
        <v>325.84233333333333</v>
      </c>
      <c r="H15" s="50">
        <f t="shared" si="0"/>
        <v>-16.638923047272748</v>
      </c>
      <c r="I15" s="36">
        <f t="shared" ref="I15:I38" si="4">IF(OR(OR(G15=0,F15=0),F15=""),"",(F15/E15-1)*100)</f>
        <v>-6.6868575302743487</v>
      </c>
      <c r="J15" s="50">
        <f t="shared" si="1"/>
        <v>15.18198936187396</v>
      </c>
      <c r="K15" s="36">
        <f t="shared" si="2"/>
        <v>17.046685399032391</v>
      </c>
      <c r="L15" s="18"/>
      <c r="N15" s="23" t="s">
        <v>4</v>
      </c>
      <c r="O15" s="34">
        <f>J15</f>
        <v>15.18198936187396</v>
      </c>
    </row>
    <row r="16" spans="1:15">
      <c r="A16" s="16"/>
      <c r="B16" s="11" t="str">
        <f>+'[3]Población Bogotá'!J168</f>
        <v>Medellín</v>
      </c>
      <c r="C16" s="55">
        <f>+'[3]Población Bogotá'!K168</f>
        <v>169.34433333333331</v>
      </c>
      <c r="D16" s="55">
        <f>+'[3]Población Bogotá'!L168</f>
        <v>208.50966666666667</v>
      </c>
      <c r="E16" s="55">
        <f>+'[3]Población Bogotá'!M168</f>
        <v>247.49699999999999</v>
      </c>
      <c r="F16" s="55">
        <f>+'[3]Población Bogotá'!N168</f>
        <v>232.375</v>
      </c>
      <c r="G16" s="56">
        <f>+'[3]Población Bogotá'!O168</f>
        <v>195.69166666666669</v>
      </c>
      <c r="H16" s="28">
        <f t="shared" si="0"/>
        <v>-15.786265017034239</v>
      </c>
      <c r="I16" s="27">
        <f t="shared" si="4"/>
        <v>-6.109973050178386</v>
      </c>
      <c r="J16" s="28">
        <f t="shared" si="1"/>
        <v>9.117872349942413</v>
      </c>
      <c r="K16" s="27">
        <f t="shared" si="2"/>
        <v>10.134099374575067</v>
      </c>
      <c r="L16" s="18"/>
      <c r="N16" s="23" t="s">
        <v>35</v>
      </c>
      <c r="O16" s="34">
        <f>100-O15</f>
        <v>84.81801063812604</v>
      </c>
    </row>
    <row r="17" spans="1:12">
      <c r="A17" s="16"/>
      <c r="B17" s="11" t="str">
        <f>+'[3]Población Bogotá'!J169</f>
        <v>Cali</v>
      </c>
      <c r="C17" s="55">
        <f>+'[3]Población Bogotá'!K169</f>
        <v>117.25699999999999</v>
      </c>
      <c r="D17" s="55">
        <f>+'[3]Población Bogotá'!L169</f>
        <v>135.14566666666667</v>
      </c>
      <c r="E17" s="55">
        <f>+'[3]Población Bogotá'!M169</f>
        <v>155.97</v>
      </c>
      <c r="F17" s="55">
        <f>+'[3]Población Bogotá'!N169</f>
        <v>157.977</v>
      </c>
      <c r="G17" s="56">
        <f>+'[3]Población Bogotá'!O169</f>
        <v>175.87566666666666</v>
      </c>
      <c r="H17" s="28">
        <f t="shared" si="0"/>
        <v>11.329919334249073</v>
      </c>
      <c r="I17" s="27">
        <f t="shared" si="4"/>
        <v>1.2867859203693044</v>
      </c>
      <c r="J17" s="28">
        <f t="shared" si="1"/>
        <v>8.1945843961726599</v>
      </c>
      <c r="K17" s="27">
        <f t="shared" si="2"/>
        <v>6.8895303578149338</v>
      </c>
      <c r="L17" s="18"/>
    </row>
    <row r="18" spans="1:12">
      <c r="A18" s="16"/>
      <c r="B18" s="11" t="str">
        <f>+'[3]Población Bogotá'!J170</f>
        <v>Barranquilla</v>
      </c>
      <c r="C18" s="55">
        <f>+'[3]Población Bogotá'!K170</f>
        <v>75.674666666666667</v>
      </c>
      <c r="D18" s="55">
        <f>+'[3]Población Bogotá'!L170</f>
        <v>80.416333333333327</v>
      </c>
      <c r="E18" s="55">
        <f>+'[3]Población Bogotá'!M170</f>
        <v>79.900000000000006</v>
      </c>
      <c r="F18" s="55">
        <f>+'[3]Población Bogotá'!N170</f>
        <v>77.326333333333324</v>
      </c>
      <c r="G18" s="56">
        <f>+'[3]Población Bogotá'!O170</f>
        <v>62.391666666666673</v>
      </c>
      <c r="H18" s="28">
        <f t="shared" si="0"/>
        <v>-19.313817198970572</v>
      </c>
      <c r="I18" s="27">
        <f t="shared" si="4"/>
        <v>-3.2211097204839612</v>
      </c>
      <c r="J18" s="28">
        <f t="shared" si="1"/>
        <v>2.9070182806293419</v>
      </c>
      <c r="K18" s="27">
        <f t="shared" si="2"/>
        <v>3.3722764766929161</v>
      </c>
      <c r="L18" s="18"/>
    </row>
    <row r="19" spans="1:12">
      <c r="A19" s="16"/>
      <c r="B19" s="11" t="str">
        <f>+'[3]Población Bogotá'!J171</f>
        <v>Cúcuta</v>
      </c>
      <c r="C19" s="55">
        <f>+'[3]Población Bogotá'!K171</f>
        <v>27.888333333333335</v>
      </c>
      <c r="D19" s="55">
        <f>+'[3]Población Bogotá'!L171</f>
        <v>27.221999999999998</v>
      </c>
      <c r="E19" s="55">
        <f>+'[3]Población Bogotá'!M171</f>
        <v>41.052666666666667</v>
      </c>
      <c r="F19" s="55">
        <f>+'[3]Población Bogotá'!N171</f>
        <v>45.597666666666669</v>
      </c>
      <c r="G19" s="56">
        <f>+'[3]Población Bogotá'!O171</f>
        <v>52.329666666666668</v>
      </c>
      <c r="H19" s="28">
        <f t="shared" si="0"/>
        <v>14.763913358139668</v>
      </c>
      <c r="I19" s="27">
        <f t="shared" si="4"/>
        <v>11.071144383637277</v>
      </c>
      <c r="J19" s="28">
        <f t="shared" si="1"/>
        <v>2.4381989734618394</v>
      </c>
      <c r="K19" s="27">
        <f t="shared" si="2"/>
        <v>1.9885585164012869</v>
      </c>
      <c r="L19" s="18"/>
    </row>
    <row r="20" spans="1:12">
      <c r="A20" s="16"/>
      <c r="B20" s="11" t="str">
        <f>+'[3]Población Bogotá'!J172</f>
        <v>Pereira</v>
      </c>
      <c r="C20" s="55">
        <f>+'[3]Población Bogotá'!K172</f>
        <v>33.968333333333341</v>
      </c>
      <c r="D20" s="55">
        <f>+'[3]Población Bogotá'!L172</f>
        <v>36.147666666666666</v>
      </c>
      <c r="E20" s="55">
        <f>+'[3]Población Bogotá'!M172</f>
        <v>67.160666666666671</v>
      </c>
      <c r="F20" s="55">
        <f>+'[3]Población Bogotá'!N172</f>
        <v>61.278333333333336</v>
      </c>
      <c r="G20" s="56">
        <f>+'[3]Población Bogotá'!O172</f>
        <v>51.841333333333331</v>
      </c>
      <c r="H20" s="28">
        <f t="shared" si="0"/>
        <v>-15.400223026083182</v>
      </c>
      <c r="I20" s="27">
        <f t="shared" si="4"/>
        <v>-8.7585987830178347</v>
      </c>
      <c r="J20" s="28">
        <f t="shared" si="1"/>
        <v>2.4154460321976639</v>
      </c>
      <c r="K20" s="27">
        <f t="shared" si="2"/>
        <v>2.6724076148825642</v>
      </c>
      <c r="L20" s="18"/>
    </row>
    <row r="21" spans="1:12">
      <c r="A21" s="16"/>
      <c r="B21" s="11" t="str">
        <f>+'[3]Población Bogotá'!J173</f>
        <v>Bucaramanga</v>
      </c>
      <c r="C21" s="55">
        <f>+'[3]Población Bogotá'!K173</f>
        <v>38.69466666666667</v>
      </c>
      <c r="D21" s="55">
        <f>+'[3]Población Bogotá'!L173</f>
        <v>44.570333333333338</v>
      </c>
      <c r="E21" s="55">
        <f>+'[3]Población Bogotá'!M173</f>
        <v>46.122999999999998</v>
      </c>
      <c r="F21" s="55">
        <f>+'[3]Población Bogotá'!N173</f>
        <v>66.085666666666668</v>
      </c>
      <c r="G21" s="56">
        <f>+'[3]Población Bogotá'!O173</f>
        <v>51.697666666666663</v>
      </c>
      <c r="H21" s="28">
        <f t="shared" si="0"/>
        <v>-21.771740720378109</v>
      </c>
      <c r="I21" s="27">
        <f t="shared" si="4"/>
        <v>43.281370827280696</v>
      </c>
      <c r="J21" s="28">
        <f t="shared" si="1"/>
        <v>2.4087521634707976</v>
      </c>
      <c r="K21" s="27">
        <f t="shared" si="2"/>
        <v>2.8820600892309542</v>
      </c>
      <c r="L21" s="18"/>
    </row>
    <row r="22" spans="1:12">
      <c r="A22" s="16"/>
      <c r="B22" s="11" t="str">
        <f>+'[3]Población Bogotá'!J174</f>
        <v>Ibagué</v>
      </c>
      <c r="C22" s="55">
        <f>+'[3]Población Bogotá'!K174</f>
        <v>33.777666666666669</v>
      </c>
      <c r="D22" s="55">
        <f>+'[3]Población Bogotá'!L174</f>
        <v>44.557333333333332</v>
      </c>
      <c r="E22" s="55">
        <f>+'[3]Población Bogotá'!M174</f>
        <v>41.48</v>
      </c>
      <c r="F22" s="55">
        <f>+'[3]Población Bogotá'!N174</f>
        <v>47.240999999999993</v>
      </c>
      <c r="G22" s="56">
        <f>+'[3]Población Bogotá'!O174</f>
        <v>45.499666666666663</v>
      </c>
      <c r="H22" s="28">
        <f t="shared" si="0"/>
        <v>-3.6860636593919027</v>
      </c>
      <c r="I22" s="27">
        <f t="shared" si="4"/>
        <v>13.888621022179359</v>
      </c>
      <c r="J22" s="28">
        <f t="shared" si="1"/>
        <v>2.1199684161219419</v>
      </c>
      <c r="K22" s="27">
        <f t="shared" si="2"/>
        <v>2.0602258786629397</v>
      </c>
      <c r="L22" s="18"/>
    </row>
    <row r="23" spans="1:12">
      <c r="A23" s="16"/>
      <c r="B23" s="11" t="str">
        <f>+'[3]Población Bogotá'!J175</f>
        <v>Cartagena</v>
      </c>
      <c r="C23" s="55">
        <f>+'[3]Población Bogotá'!K175</f>
        <v>42.455666666666666</v>
      </c>
      <c r="D23" s="55">
        <f>+'[3]Población Bogotá'!L175</f>
        <v>41.302</v>
      </c>
      <c r="E23" s="55">
        <f>+'[3]Población Bogotá'!M175</f>
        <v>50.07866666666667</v>
      </c>
      <c r="F23" s="55">
        <f>+'[3]Población Bogotá'!N175</f>
        <v>47.135999999999996</v>
      </c>
      <c r="G23" s="56">
        <f>+'[3]Población Bogotá'!O175</f>
        <v>34.599000000000004</v>
      </c>
      <c r="H23" s="28">
        <f t="shared" si="0"/>
        <v>-26.597505091649676</v>
      </c>
      <c r="I23" s="27">
        <f t="shared" si="4"/>
        <v>-5.8760882877606058</v>
      </c>
      <c r="J23" s="28">
        <f t="shared" si="1"/>
        <v>1.612073067848184</v>
      </c>
      <c r="K23" s="27">
        <f t="shared" si="2"/>
        <v>2.0556467267131588</v>
      </c>
      <c r="L23" s="18"/>
    </row>
    <row r="24" spans="1:12">
      <c r="A24" s="16"/>
      <c r="B24" s="11" t="str">
        <f>+'[3]Población Bogotá'!J176</f>
        <v>Villavicencio</v>
      </c>
      <c r="C24" s="55">
        <f>+'[3]Población Bogotá'!K176</f>
        <v>17.401666666666667</v>
      </c>
      <c r="D24" s="55">
        <f>+'[3]Población Bogotá'!L176</f>
        <v>19.82</v>
      </c>
      <c r="E24" s="55">
        <f>+'[3]Población Bogotá'!M176</f>
        <v>19.587333333333333</v>
      </c>
      <c r="F24" s="55">
        <f>+'[3]Población Bogotá'!N176</f>
        <v>23.14</v>
      </c>
      <c r="G24" s="56">
        <f>+'[3]Población Bogotá'!O176</f>
        <v>24</v>
      </c>
      <c r="H24" s="28">
        <f t="shared" si="0"/>
        <v>3.7165082108902237</v>
      </c>
      <c r="I24" s="27">
        <f t="shared" si="4"/>
        <v>18.137571900207618</v>
      </c>
      <c r="J24" s="28">
        <f t="shared" si="1"/>
        <v>1.1182332907990522</v>
      </c>
      <c r="K24" s="27">
        <f t="shared" si="2"/>
        <v>1.0091578677898527</v>
      </c>
      <c r="L24" s="18"/>
    </row>
    <row r="25" spans="1:12">
      <c r="A25" s="16"/>
      <c r="B25" s="11" t="str">
        <f>+'[3]Población Bogotá'!J177</f>
        <v>Pasto</v>
      </c>
      <c r="C25" s="55">
        <f>+'[3]Población Bogotá'!K177</f>
        <v>22.553333333333331</v>
      </c>
      <c r="D25" s="55">
        <f>+'[3]Población Bogotá'!L177</f>
        <v>22.906333333333333</v>
      </c>
      <c r="E25" s="55">
        <f>+'[3]Población Bogotá'!M177</f>
        <v>29.198333333333334</v>
      </c>
      <c r="F25" s="55">
        <f>+'[3]Población Bogotá'!N177</f>
        <v>26.126000000000001</v>
      </c>
      <c r="G25" s="56">
        <f>+'[3]Población Bogotá'!O177</f>
        <v>23.103333333333335</v>
      </c>
      <c r="H25" s="28">
        <f t="shared" si="0"/>
        <v>-11.569573094490792</v>
      </c>
      <c r="I25" s="27">
        <f t="shared" si="4"/>
        <v>-10.522290085050512</v>
      </c>
      <c r="J25" s="28">
        <f t="shared" si="1"/>
        <v>1.0764548525733655</v>
      </c>
      <c r="K25" s="27">
        <f t="shared" si="2"/>
        <v>1.1393802270474371</v>
      </c>
      <c r="L25" s="18"/>
    </row>
    <row r="26" spans="1:12">
      <c r="A26" s="16"/>
      <c r="B26" s="11" t="str">
        <f>+'[3]Población Bogotá'!J178</f>
        <v>Armenia</v>
      </c>
      <c r="C26" s="55">
        <f>+'[3]Población Bogotá'!K178</f>
        <v>14.697666666666668</v>
      </c>
      <c r="D26" s="55">
        <f>+'[3]Población Bogotá'!L178</f>
        <v>18.617000000000001</v>
      </c>
      <c r="E26" s="55">
        <f>+'[3]Población Bogotá'!M178</f>
        <v>22.152000000000001</v>
      </c>
      <c r="F26" s="55">
        <f>+'[3]Población Bogotá'!N178</f>
        <v>20.629000000000001</v>
      </c>
      <c r="G26" s="56">
        <f>+'[3]Población Bogotá'!O178</f>
        <v>22.200333333333333</v>
      </c>
      <c r="H26" s="28">
        <f t="shared" si="0"/>
        <v>7.6171086011601608</v>
      </c>
      <c r="I26" s="27">
        <f t="shared" si="4"/>
        <v>-6.8752257132538848</v>
      </c>
      <c r="J26" s="28">
        <f t="shared" si="1"/>
        <v>1.034381325007051</v>
      </c>
      <c r="K26" s="27">
        <f t="shared" si="2"/>
        <v>0.89965071973365918</v>
      </c>
      <c r="L26" s="18"/>
    </row>
    <row r="27" spans="1:12">
      <c r="A27" s="16"/>
      <c r="B27" s="11" t="str">
        <f>+'[3]Población Bogotá'!J179</f>
        <v>Manizales</v>
      </c>
      <c r="C27" s="55">
        <f>+'[3]Población Bogotá'!K179</f>
        <v>22.123333333333335</v>
      </c>
      <c r="D27" s="55">
        <f>+'[3]Población Bogotá'!L179</f>
        <v>25.186333333333334</v>
      </c>
      <c r="E27" s="55">
        <f>+'[3]Población Bogotá'!M179</f>
        <v>29.540333333333336</v>
      </c>
      <c r="F27" s="55">
        <f>+'[3]Población Bogotá'!N179</f>
        <v>30.588666666666665</v>
      </c>
      <c r="G27" s="56">
        <f>+'[3]Población Bogotá'!O179</f>
        <v>21.493333333333336</v>
      </c>
      <c r="H27" s="28">
        <f t="shared" si="0"/>
        <v>-29.734324259529664</v>
      </c>
      <c r="I27" s="27">
        <f t="shared" si="4"/>
        <v>3.5488202570496563</v>
      </c>
      <c r="J27" s="28">
        <f t="shared" si="1"/>
        <v>1.0014400359822624</v>
      </c>
      <c r="K27" s="27">
        <f t="shared" si="2"/>
        <v>1.334001453408292</v>
      </c>
      <c r="L27" s="18"/>
    </row>
    <row r="28" spans="1:12">
      <c r="A28" s="16"/>
      <c r="B28" s="11" t="str">
        <f>+'[3]Población Bogotá'!J180</f>
        <v>Montería</v>
      </c>
      <c r="C28" s="55">
        <f>+'[3]Población Bogotá'!K180</f>
        <v>16.595333333333333</v>
      </c>
      <c r="D28" s="55">
        <f>+'[3]Población Bogotá'!L180</f>
        <v>18.925333333333334</v>
      </c>
      <c r="E28" s="55">
        <f>+'[3]Población Bogotá'!M180</f>
        <v>25.631</v>
      </c>
      <c r="F28" s="55">
        <f>+'[3]Población Bogotá'!N180</f>
        <v>23.353666666666669</v>
      </c>
      <c r="G28" s="56">
        <f>+'[3]Población Bogotá'!O180</f>
        <v>20.369</v>
      </c>
      <c r="H28" s="28">
        <f t="shared" si="0"/>
        <v>-12.780291460298887</v>
      </c>
      <c r="I28" s="27">
        <f t="shared" si="4"/>
        <v>-8.8850740639589976</v>
      </c>
      <c r="J28" s="28">
        <f t="shared" si="1"/>
        <v>0.94905391251191229</v>
      </c>
      <c r="K28" s="27">
        <f t="shared" si="2"/>
        <v>1.0184760785828995</v>
      </c>
      <c r="L28" s="18"/>
    </row>
    <row r="29" spans="1:12">
      <c r="A29" s="16"/>
      <c r="B29" s="11" t="str">
        <f>+'[3]Población Bogotá'!J181</f>
        <v>Popayán</v>
      </c>
      <c r="C29" s="55">
        <f>+'[3]Población Bogotá'!K181</f>
        <v>19.590666666666667</v>
      </c>
      <c r="D29" s="55">
        <f>+'[3]Población Bogotá'!L181</f>
        <v>23.304666666666666</v>
      </c>
      <c r="E29" s="55">
        <f>+'[3]Población Bogotá'!M181</f>
        <v>18.322666666666667</v>
      </c>
      <c r="F29" s="55">
        <f>+'[3]Población Bogotá'!N181</f>
        <v>20.401</v>
      </c>
      <c r="G29" s="56">
        <f>+'[3]Población Bogotá'!O181</f>
        <v>19.754666666666669</v>
      </c>
      <c r="H29" s="28">
        <f t="shared" si="0"/>
        <v>-3.168145352351992</v>
      </c>
      <c r="I29" s="27">
        <f t="shared" si="4"/>
        <v>11.342963178576614</v>
      </c>
      <c r="J29" s="28">
        <f t="shared" si="1"/>
        <v>0.92043024647104221</v>
      </c>
      <c r="K29" s="27">
        <f t="shared" si="2"/>
        <v>0.88970741835699163</v>
      </c>
      <c r="L29" s="18"/>
    </row>
    <row r="30" spans="1:12">
      <c r="A30" s="16"/>
      <c r="B30" s="11" t="str">
        <f>+'[3]Población Bogotá'!J182</f>
        <v>Santa Marta</v>
      </c>
      <c r="C30" s="55">
        <f>+'[3]Población Bogotá'!K182</f>
        <v>17.174333333333333</v>
      </c>
      <c r="D30" s="55">
        <f>+'[3]Población Bogotá'!L182</f>
        <v>25.889666666666667</v>
      </c>
      <c r="E30" s="55">
        <f>+'[3]Población Bogotá'!M182</f>
        <v>18.171333333333333</v>
      </c>
      <c r="F30" s="55">
        <f>+'[3]Población Bogotá'!N182</f>
        <v>16.446666666666669</v>
      </c>
      <c r="G30" s="56">
        <f>+'[3]Población Bogotá'!O182</f>
        <v>18.151666666666667</v>
      </c>
      <c r="H30" s="28">
        <f t="shared" si="0"/>
        <v>10.366842318605585</v>
      </c>
      <c r="I30" s="27">
        <f t="shared" si="4"/>
        <v>-9.4911398906702757</v>
      </c>
      <c r="J30" s="28">
        <f t="shared" si="1"/>
        <v>0.84574158125642218</v>
      </c>
      <c r="K30" s="27">
        <f t="shared" si="2"/>
        <v>0.71725510222920408</v>
      </c>
      <c r="L30" s="18"/>
    </row>
    <row r="31" spans="1:12">
      <c r="A31" s="16"/>
      <c r="B31" s="11" t="str">
        <f>+'[3]Población Bogotá'!J183</f>
        <v>Neiva</v>
      </c>
      <c r="C31" s="55">
        <f>+'[3]Población Bogotá'!K183</f>
        <v>18.169666666666664</v>
      </c>
      <c r="D31" s="55">
        <f>+'[3]Población Bogotá'!L183</f>
        <v>21.4</v>
      </c>
      <c r="E31" s="55">
        <f>+'[3]Población Bogotá'!M183</f>
        <v>18.656666666666666</v>
      </c>
      <c r="F31" s="55">
        <f>+'[3]Población Bogotá'!N183</f>
        <v>18.037000000000003</v>
      </c>
      <c r="G31" s="56">
        <f>+'[3]Población Bogotá'!O183</f>
        <v>16.143333333333334</v>
      </c>
      <c r="H31" s="28">
        <f t="shared" si="0"/>
        <v>-10.498789525235175</v>
      </c>
      <c r="I31" s="27">
        <f t="shared" si="4"/>
        <v>-3.3214221904591557</v>
      </c>
      <c r="J31" s="28">
        <f t="shared" si="1"/>
        <v>0.75216719824164036</v>
      </c>
      <c r="K31" s="27">
        <f t="shared" si="2"/>
        <v>0.78661108303049176</v>
      </c>
      <c r="L31" s="18"/>
    </row>
    <row r="32" spans="1:12">
      <c r="A32" s="16"/>
      <c r="B32" s="11" t="str">
        <f>+'[3]Población Bogotá'!J184</f>
        <v>Valledupar</v>
      </c>
      <c r="C32" s="55">
        <f>+'[3]Población Bogotá'!K184</f>
        <v>16.914333333333332</v>
      </c>
      <c r="D32" s="55">
        <f>+'[3]Población Bogotá'!L184</f>
        <v>14.017000000000001</v>
      </c>
      <c r="E32" s="55">
        <f>+'[3]Población Bogotá'!M184</f>
        <v>17.614333333333335</v>
      </c>
      <c r="F32" s="55">
        <f>+'[3]Población Bogotá'!N184</f>
        <v>17.963666666666665</v>
      </c>
      <c r="G32" s="56">
        <f>+'[3]Población Bogotá'!O184</f>
        <v>15.784666666666666</v>
      </c>
      <c r="H32" s="28">
        <f t="shared" si="0"/>
        <v>-12.130040266463782</v>
      </c>
      <c r="I32" s="27">
        <f t="shared" si="4"/>
        <v>1.9832333516264899</v>
      </c>
      <c r="J32" s="28">
        <f t="shared" si="1"/>
        <v>0.73545582295136558</v>
      </c>
      <c r="K32" s="27">
        <f t="shared" si="2"/>
        <v>0.78341294516080306</v>
      </c>
      <c r="L32" s="18"/>
    </row>
    <row r="33" spans="1:14">
      <c r="A33" s="16"/>
      <c r="B33" s="11" t="str">
        <f>+'[3]Población Bogotá'!J185</f>
        <v>Sincelejo</v>
      </c>
      <c r="C33" s="55">
        <f>+'[3]Población Bogotá'!K185</f>
        <v>11.366999999999999</v>
      </c>
      <c r="D33" s="55">
        <f>+'[3]Población Bogotá'!L185</f>
        <v>11.149333333333333</v>
      </c>
      <c r="E33" s="55">
        <f>+'[3]Población Bogotá'!M185</f>
        <v>10.706333333333333</v>
      </c>
      <c r="F33" s="55">
        <f>+'[3]Población Bogotá'!N185</f>
        <v>11.911000000000001</v>
      </c>
      <c r="G33" s="56">
        <f>+'[3]Población Bogotá'!O185</f>
        <v>13.971333333333334</v>
      </c>
      <c r="H33" s="28">
        <f t="shared" si="0"/>
        <v>17.297735986343142</v>
      </c>
      <c r="I33" s="27">
        <f t="shared" si="4"/>
        <v>11.251906970951797</v>
      </c>
      <c r="J33" s="28">
        <f t="shared" si="1"/>
        <v>0.65096708542432602</v>
      </c>
      <c r="K33" s="27">
        <f t="shared" si="2"/>
        <v>0.51945027498897745</v>
      </c>
      <c r="L33" s="18"/>
    </row>
    <row r="34" spans="1:14">
      <c r="A34" s="16"/>
      <c r="B34" s="11" t="str">
        <f>+'[3]Población Bogotá'!J186</f>
        <v>Tunja</v>
      </c>
      <c r="C34" s="55">
        <f>+'[3]Población Bogotá'!K186</f>
        <v>8.020999999999999</v>
      </c>
      <c r="D34" s="55">
        <f>+'[3]Población Bogotá'!L186</f>
        <v>8.2870000000000008</v>
      </c>
      <c r="E34" s="55">
        <f>+'[3]Población Bogotá'!M186</f>
        <v>9.9796666666666667</v>
      </c>
      <c r="F34" s="55">
        <f>+'[3]Población Bogotá'!N186</f>
        <v>9.7916666666666661</v>
      </c>
      <c r="G34" s="56">
        <f>+'[3]Población Bogotá'!O186</f>
        <v>9.1199999999999992</v>
      </c>
      <c r="H34" s="28">
        <f t="shared" si="0"/>
        <v>-6.8595744680851052</v>
      </c>
      <c r="I34" s="27">
        <f t="shared" si="4"/>
        <v>-1.8838304552590279</v>
      </c>
      <c r="J34" s="28">
        <f t="shared" si="1"/>
        <v>0.42492865050363987</v>
      </c>
      <c r="K34" s="27">
        <f t="shared" si="2"/>
        <v>0.42702409055498303</v>
      </c>
      <c r="L34" s="18"/>
    </row>
    <row r="35" spans="1:14">
      <c r="A35" s="16"/>
      <c r="B35" s="11" t="str">
        <f>+'[3]Población Bogotá'!J187</f>
        <v>Florencia</v>
      </c>
      <c r="C35" s="55">
        <f>+'[3]Población Bogotá'!K187</f>
        <v>6.6906666666666661</v>
      </c>
      <c r="D35" s="55">
        <f>+'[3]Población Bogotá'!L187</f>
        <v>5.6973333333333329</v>
      </c>
      <c r="E35" s="55">
        <f>+'[3]Población Bogotá'!M187</f>
        <v>6.2733333333333334</v>
      </c>
      <c r="F35" s="55">
        <f>+'[3]Población Bogotá'!N187</f>
        <v>7.5173333333333332</v>
      </c>
      <c r="G35" s="56">
        <f>+'[3]Población Bogotá'!O187</f>
        <v>7.6786666666666674</v>
      </c>
      <c r="H35" s="28">
        <f t="shared" si="0"/>
        <v>2.1461511174175385</v>
      </c>
      <c r="I35" s="27">
        <f t="shared" si="4"/>
        <v>19.829968119022311</v>
      </c>
      <c r="J35" s="28">
        <f t="shared" si="1"/>
        <v>0.3577725289839857</v>
      </c>
      <c r="K35" s="27">
        <f t="shared" si="2"/>
        <v>0.32783820562369292</v>
      </c>
      <c r="L35" s="18"/>
    </row>
    <row r="36" spans="1:14">
      <c r="A36" s="16"/>
      <c r="B36" s="11" t="str">
        <f>+'[3]Población Bogotá'!J188</f>
        <v>Riohacha</v>
      </c>
      <c r="C36" s="55">
        <f>+'[3]Población Bogotá'!K188</f>
        <v>7.4839999999999991</v>
      </c>
      <c r="D36" s="55">
        <f>+'[3]Población Bogotá'!L188</f>
        <v>9.761000000000001</v>
      </c>
      <c r="E36" s="55">
        <f>+'[3]Población Bogotá'!M188</f>
        <v>8.8576666666666668</v>
      </c>
      <c r="F36" s="55">
        <f>+'[3]Población Bogotá'!N188</f>
        <v>7.7549999999999999</v>
      </c>
      <c r="G36" s="56">
        <f>+'[3]Población Bogotá'!O188</f>
        <v>7.312666666666666</v>
      </c>
      <c r="H36" s="28">
        <f t="shared" si="0"/>
        <v>-5.7038469804427283</v>
      </c>
      <c r="I36" s="27">
        <f t="shared" si="4"/>
        <v>-12.448726150603996</v>
      </c>
      <c r="J36" s="28">
        <f t="shared" si="1"/>
        <v>0.34071947129930014</v>
      </c>
      <c r="K36" s="27">
        <f t="shared" si="2"/>
        <v>0.33820307971954661</v>
      </c>
      <c r="L36" s="18"/>
    </row>
    <row r="37" spans="1:14">
      <c r="A37" s="16"/>
      <c r="B37" s="11" t="str">
        <f>+'[3]Población Bogotá'!J189</f>
        <v>Quibdó</v>
      </c>
      <c r="C37" s="55">
        <f>+'[3]Población Bogotá'!K189</f>
        <v>7.7503333333333337</v>
      </c>
      <c r="D37" s="55">
        <f>+'[3]Población Bogotá'!L189</f>
        <v>6.2313333333333327</v>
      </c>
      <c r="E37" s="55">
        <f>+'[3]Población Bogotá'!M189</f>
        <v>7.0333333333333341</v>
      </c>
      <c r="F37" s="55">
        <f>+'[3]Población Bogotá'!N189</f>
        <v>5.6946666666666665</v>
      </c>
      <c r="G37" s="56">
        <f>+'[3]Población Bogotá'!O189</f>
        <v>6.8886666666666656</v>
      </c>
      <c r="H37" s="28">
        <f t="shared" si="0"/>
        <v>20.96698665417933</v>
      </c>
      <c r="I37" s="27">
        <f t="shared" si="4"/>
        <v>-19.033175355450251</v>
      </c>
      <c r="J37" s="28">
        <f t="shared" si="1"/>
        <v>0.32096401649518347</v>
      </c>
      <c r="K37" s="27">
        <f t="shared" si="2"/>
        <v>0.24834994257161977</v>
      </c>
      <c r="L37" s="18"/>
    </row>
    <row r="38" spans="1:14">
      <c r="A38" s="16"/>
      <c r="B38" s="11" t="str">
        <f>+'[3]Población Bogotá'!J190</f>
        <v>San Andrés</v>
      </c>
      <c r="C38" s="55">
        <f>+'[3]Población Bogotá'!K190</f>
        <v>2.331</v>
      </c>
      <c r="D38" s="55">
        <f>+'[3]Población Bogotá'!L190</f>
        <v>2.2279999999999998</v>
      </c>
      <c r="E38" s="55">
        <f>+'[3]Población Bogotá'!M190</f>
        <v>2.23</v>
      </c>
      <c r="F38" s="55">
        <f>+'[3]Población Bogotá'!N190</f>
        <v>1.9829999999999999</v>
      </c>
      <c r="G38" s="56">
        <f>+'[3]Población Bogotá'!O190</f>
        <v>1.8006666666666666</v>
      </c>
      <c r="H38" s="28">
        <f t="shared" si="0"/>
        <v>-9.1948226592704625</v>
      </c>
      <c r="I38" s="27">
        <f t="shared" si="4"/>
        <v>-11.076233183856509</v>
      </c>
      <c r="J38" s="28">
        <f t="shared" si="1"/>
        <v>8.3898558845784454E-2</v>
      </c>
      <c r="K38" s="27">
        <f t="shared" si="2"/>
        <v>8.6480555394437247E-2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 codeName="Hoja23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D35" sqref="D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Bogotá'!J198</f>
        <v>Colombia</v>
      </c>
      <c r="C13" s="26">
        <f>+'[3]Población Bogotá'!K198</f>
        <v>203.05466666666666</v>
      </c>
      <c r="D13" s="26">
        <f>+'[3]Población Bogotá'!L198</f>
        <v>179.542</v>
      </c>
      <c r="E13" s="26">
        <f>+'[3]Población Bogotá'!M198</f>
        <v>186.351</v>
      </c>
      <c r="F13" s="26">
        <f>+'[3]Población Bogotá'!N198</f>
        <v>209.5683333333333</v>
      </c>
      <c r="G13" s="26">
        <f>+'[3]Población Bogotá'!O198</f>
        <v>190.41333333333333</v>
      </c>
      <c r="H13" s="28">
        <f t="shared" ref="H13:H38" si="0">IF(OR(OR(G13=0,F13=0),G13=""),"",(G13/F13-1)*100)</f>
        <v>-9.1402167948401729</v>
      </c>
      <c r="I13" s="27">
        <f>IF(OR(OR(G13=0,F13=0),F13=""),"",(F13/E13-1)*100)</f>
        <v>12.458926076776255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120.872</v>
      </c>
      <c r="D14" s="25">
        <f t="shared" ref="D14:G14" si="3">D13-SUM(D15:D38)</f>
        <v>106.49466666666666</v>
      </c>
      <c r="E14" s="25">
        <f t="shared" si="3"/>
        <v>105.36033333333334</v>
      </c>
      <c r="F14" s="25">
        <f t="shared" si="3"/>
        <v>114.21299999999995</v>
      </c>
      <c r="G14" s="26">
        <f t="shared" si="3"/>
        <v>104.77533333333329</v>
      </c>
      <c r="H14" s="28">
        <f t="shared" si="0"/>
        <v>-8.2632158043888673</v>
      </c>
      <c r="I14" s="27">
        <f>IF(OR(OR(G14=0,F14=0),F14=""),"",(F14/E14-1)*100)</f>
        <v>8.4022766316228505</v>
      </c>
      <c r="J14" s="28">
        <f t="shared" si="1"/>
        <v>55.025208318745165</v>
      </c>
      <c r="K14" s="27">
        <f t="shared" si="2"/>
        <v>54.499168926603083</v>
      </c>
      <c r="L14" s="18"/>
    </row>
    <row r="15" spans="1:15">
      <c r="A15" s="16"/>
      <c r="B15" s="12" t="str">
        <f>+'[3]Población Bogotá'!J199</f>
        <v>Bogotá</v>
      </c>
      <c r="C15" s="107">
        <f>+'[3]Población Bogotá'!K199</f>
        <v>21.582999999999998</v>
      </c>
      <c r="D15" s="107">
        <f>+'[3]Población Bogotá'!L199</f>
        <v>21.663666666666668</v>
      </c>
      <c r="E15" s="107">
        <f>+'[3]Población Bogotá'!M199</f>
        <v>18.582666666666668</v>
      </c>
      <c r="F15" s="107">
        <f>+'[3]Población Bogotá'!N199</f>
        <v>27.929333333333332</v>
      </c>
      <c r="G15" s="107">
        <f>+'[3]Población Bogotá'!O199</f>
        <v>30.495333333333331</v>
      </c>
      <c r="H15" s="50">
        <f t="shared" si="0"/>
        <v>9.1874731465126267</v>
      </c>
      <c r="I15" s="36">
        <f t="shared" ref="I15:I38" si="4">IF(OR(OR(G15=0,F15=0),F15=""),"",(F15/E15-1)*100)</f>
        <v>50.297768529812714</v>
      </c>
      <c r="J15" s="50">
        <f t="shared" si="1"/>
        <v>16.015335060569988</v>
      </c>
      <c r="K15" s="36">
        <f t="shared" si="2"/>
        <v>13.327077087028099</v>
      </c>
      <c r="L15" s="18"/>
      <c r="N15" s="23" t="s">
        <v>4</v>
      </c>
      <c r="O15" s="34">
        <f>J15</f>
        <v>16.015335060569988</v>
      </c>
    </row>
    <row r="16" spans="1:15">
      <c r="A16" s="16"/>
      <c r="B16" s="11" t="str">
        <f>+'[3]Población Bogotá'!J200</f>
        <v>Medellín</v>
      </c>
      <c r="C16" s="25">
        <f>+'[3]Población Bogotá'!K200</f>
        <v>13.531333333333331</v>
      </c>
      <c r="D16" s="25">
        <f>+'[3]Población Bogotá'!L200</f>
        <v>11.911000000000001</v>
      </c>
      <c r="E16" s="25">
        <f>+'[3]Población Bogotá'!M200</f>
        <v>20.834666666666667</v>
      </c>
      <c r="F16" s="25">
        <f>+'[3]Población Bogotá'!N200</f>
        <v>15.879333333333335</v>
      </c>
      <c r="G16" s="26">
        <f>+'[3]Población Bogotá'!O200</f>
        <v>20.365666666666666</v>
      </c>
      <c r="H16" s="28">
        <f t="shared" si="0"/>
        <v>28.252655443133623</v>
      </c>
      <c r="I16" s="27">
        <f t="shared" si="4"/>
        <v>-23.784077819019579</v>
      </c>
      <c r="J16" s="28">
        <f t="shared" si="1"/>
        <v>10.695504516490443</v>
      </c>
      <c r="K16" s="27">
        <f t="shared" si="2"/>
        <v>7.5771625802244325</v>
      </c>
      <c r="L16" s="18"/>
      <c r="N16" s="23" t="s">
        <v>35</v>
      </c>
      <c r="O16" s="34">
        <f>100-O15</f>
        <v>83.984664939430019</v>
      </c>
    </row>
    <row r="17" spans="1:12">
      <c r="A17" s="16"/>
      <c r="B17" s="11" t="s">
        <v>23</v>
      </c>
      <c r="C17" s="25">
        <f>+'[3]Población Bogotá'!K201</f>
        <v>11.09</v>
      </c>
      <c r="D17" s="25">
        <f>+'[3]Población Bogotá'!L201</f>
        <v>9.1243333333333325</v>
      </c>
      <c r="E17" s="25">
        <f>+'[3]Población Bogotá'!M201</f>
        <v>12.314666666666668</v>
      </c>
      <c r="F17" s="25">
        <f>+'[3]Población Bogotá'!N201</f>
        <v>14.299333333333335</v>
      </c>
      <c r="G17" s="26">
        <f>+'[3]Población Bogotá'!O201</f>
        <v>9.8553333333333342</v>
      </c>
      <c r="H17" s="28">
        <f t="shared" si="0"/>
        <v>-31.078371952072359</v>
      </c>
      <c r="I17" s="27">
        <f t="shared" si="4"/>
        <v>16.116284105673451</v>
      </c>
      <c r="J17" s="28">
        <f t="shared" si="1"/>
        <v>5.1757580001400472</v>
      </c>
      <c r="K17" s="27">
        <f t="shared" si="2"/>
        <v>6.8232318814070219</v>
      </c>
      <c r="L17" s="18"/>
    </row>
    <row r="18" spans="1:12">
      <c r="A18" s="16"/>
      <c r="B18" s="11" t="s">
        <v>7</v>
      </c>
      <c r="C18" s="25">
        <f>+'[3]Población Bogotá'!K202</f>
        <v>4.3833333333333329</v>
      </c>
      <c r="D18" s="25">
        <f>+'[3]Población Bogotá'!L202</f>
        <v>1.5213333333333334</v>
      </c>
      <c r="E18" s="25">
        <f>+'[3]Población Bogotá'!M202</f>
        <v>0.66166666666666674</v>
      </c>
      <c r="F18" s="25">
        <f>+'[3]Población Bogotá'!N202</f>
        <v>2.0529999999999999</v>
      </c>
      <c r="G18" s="26">
        <f>+'[3]Población Bogotá'!O202</f>
        <v>3.2816666666666663</v>
      </c>
      <c r="H18" s="28">
        <f t="shared" si="0"/>
        <v>59.847377821074829</v>
      </c>
      <c r="I18" s="27">
        <f t="shared" si="4"/>
        <v>210.27707808564227</v>
      </c>
      <c r="J18" s="28">
        <f t="shared" si="1"/>
        <v>1.7234437364330228</v>
      </c>
      <c r="K18" s="27">
        <f t="shared" si="2"/>
        <v>0.97963273713426813</v>
      </c>
      <c r="L18" s="18"/>
    </row>
    <row r="19" spans="1:12">
      <c r="A19" s="16"/>
      <c r="B19" s="11" t="s">
        <v>20</v>
      </c>
      <c r="C19" s="25">
        <f>+'[3]Población Bogotá'!K203</f>
        <v>3.4609999999999999</v>
      </c>
      <c r="D19" s="25">
        <f>+'[3]Población Bogotá'!L203</f>
        <v>8.7730000000000015</v>
      </c>
      <c r="E19" s="25">
        <f>+'[3]Población Bogotá'!M203</f>
        <v>1.0953333333333333</v>
      </c>
      <c r="F19" s="25">
        <f>+'[3]Población Bogotá'!N203</f>
        <v>4.6356666666666664</v>
      </c>
      <c r="G19" s="26">
        <f>+'[3]Población Bogotá'!O203</f>
        <v>2.8253333333333335</v>
      </c>
      <c r="H19" s="28">
        <f t="shared" si="0"/>
        <v>-39.052275832314656</v>
      </c>
      <c r="I19" s="27">
        <f t="shared" si="4"/>
        <v>323.21972002434569</v>
      </c>
      <c r="J19" s="28">
        <f t="shared" si="1"/>
        <v>1.483789650584693</v>
      </c>
      <c r="K19" s="27">
        <f t="shared" si="2"/>
        <v>2.2120072211927697</v>
      </c>
      <c r="L19" s="18"/>
    </row>
    <row r="20" spans="1:12">
      <c r="A20" s="16"/>
      <c r="B20" s="11" t="s">
        <v>5</v>
      </c>
      <c r="C20" s="25">
        <f>+'[3]Población Bogotá'!K204</f>
        <v>2.1749999999999998</v>
      </c>
      <c r="D20" s="25">
        <f>+'[3]Población Bogotá'!L204</f>
        <v>2.048</v>
      </c>
      <c r="E20" s="25">
        <f>+'[3]Población Bogotá'!M204</f>
        <v>1.4870000000000001</v>
      </c>
      <c r="F20" s="25">
        <f>+'[3]Población Bogotá'!N204</f>
        <v>1.8139999999999998</v>
      </c>
      <c r="G20" s="26">
        <f>+'[3]Población Bogotá'!O204</f>
        <v>2.1080000000000001</v>
      </c>
      <c r="H20" s="28">
        <f t="shared" si="0"/>
        <v>16.207276736493959</v>
      </c>
      <c r="I20" s="27">
        <f t="shared" si="4"/>
        <v>21.990585070611957</v>
      </c>
      <c r="J20" s="28">
        <f t="shared" si="1"/>
        <v>1.1070653315594148</v>
      </c>
      <c r="K20" s="27">
        <f t="shared" si="2"/>
        <v>0.86558878965492558</v>
      </c>
      <c r="L20" s="18"/>
    </row>
    <row r="21" spans="1:12">
      <c r="A21" s="16"/>
      <c r="B21" s="11" t="s">
        <v>19</v>
      </c>
      <c r="C21" s="25">
        <f>+'[3]Población Bogotá'!K205</f>
        <v>1.5853333333333335</v>
      </c>
      <c r="D21" s="25">
        <f>+'[3]Población Bogotá'!L205</f>
        <v>1.3520000000000001</v>
      </c>
      <c r="E21" s="25">
        <f>+'[3]Población Bogotá'!M205</f>
        <v>4.7863333333333324</v>
      </c>
      <c r="F21" s="25">
        <f>+'[3]Población Bogotá'!N205</f>
        <v>3.5003333333333337</v>
      </c>
      <c r="G21" s="26">
        <f>+'[3]Población Bogotá'!O205</f>
        <v>1.9196666666666669</v>
      </c>
      <c r="H21" s="28">
        <f t="shared" si="0"/>
        <v>-45.157604037710698</v>
      </c>
      <c r="I21" s="27">
        <f t="shared" si="4"/>
        <v>-26.868166306845854</v>
      </c>
      <c r="J21" s="28">
        <f t="shared" si="1"/>
        <v>1.0081576920383728</v>
      </c>
      <c r="K21" s="27">
        <f t="shared" si="2"/>
        <v>1.6702587063885295</v>
      </c>
      <c r="L21" s="18"/>
    </row>
    <row r="22" spans="1:12">
      <c r="A22" s="16"/>
      <c r="B22" s="11" t="s">
        <v>22</v>
      </c>
      <c r="C22" s="25">
        <f>+'[3]Población Bogotá'!K206</f>
        <v>1.405</v>
      </c>
      <c r="D22" s="25">
        <f>+'[3]Población Bogotá'!L206</f>
        <v>0.76700000000000002</v>
      </c>
      <c r="E22" s="25">
        <f>+'[3]Población Bogotá'!M206</f>
        <v>1.3016666666666667</v>
      </c>
      <c r="F22" s="25">
        <f>+'[3]Población Bogotá'!N206</f>
        <v>2.2223333333333333</v>
      </c>
      <c r="G22" s="26">
        <f>+'[3]Población Bogotá'!O206</f>
        <v>1.7593333333333332</v>
      </c>
      <c r="H22" s="28">
        <f t="shared" si="0"/>
        <v>-20.833958302084898</v>
      </c>
      <c r="I22" s="27">
        <f t="shared" si="4"/>
        <v>70.729833546734937</v>
      </c>
      <c r="J22" s="28">
        <f t="shared" si="1"/>
        <v>0.92395490511868916</v>
      </c>
      <c r="K22" s="27">
        <f t="shared" si="2"/>
        <v>1.0604337487374844</v>
      </c>
      <c r="L22" s="18"/>
    </row>
    <row r="23" spans="1:12">
      <c r="A23" s="16"/>
      <c r="B23" s="11" t="s">
        <v>21</v>
      </c>
      <c r="C23" s="25">
        <f>+'[3]Población Bogotá'!K207</f>
        <v>2.5126666666666666</v>
      </c>
      <c r="D23" s="25">
        <f>+'[3]Población Bogotá'!L207</f>
        <v>1.2693333333333334</v>
      </c>
      <c r="E23" s="25">
        <f>+'[3]Población Bogotá'!M207</f>
        <v>3.8296666666666668</v>
      </c>
      <c r="F23" s="25">
        <f>+'[3]Población Bogotá'!N207</f>
        <v>4.8823333333333334</v>
      </c>
      <c r="G23" s="26">
        <f>+'[3]Población Bogotá'!O207</f>
        <v>1.7286666666666666</v>
      </c>
      <c r="H23" s="28">
        <f t="shared" si="0"/>
        <v>-64.593432102136958</v>
      </c>
      <c r="I23" s="27">
        <f t="shared" si="4"/>
        <v>27.487161632866218</v>
      </c>
      <c r="J23" s="28">
        <f t="shared" si="1"/>
        <v>0.90784959036482038</v>
      </c>
      <c r="K23" s="27">
        <f t="shared" si="2"/>
        <v>2.3297094821895805</v>
      </c>
      <c r="L23" s="18"/>
    </row>
    <row r="24" spans="1:12">
      <c r="A24" s="16"/>
      <c r="B24" s="11" t="s">
        <v>24</v>
      </c>
      <c r="C24" s="25">
        <f>+'[3]Población Bogotá'!K208</f>
        <v>1.0839999999999999</v>
      </c>
      <c r="D24" s="25">
        <f>+'[3]Población Bogotá'!L208</f>
        <v>0.54666666666666675</v>
      </c>
      <c r="E24" s="25">
        <f>+'[3]Población Bogotá'!M208</f>
        <v>0.68133333333333335</v>
      </c>
      <c r="F24" s="25">
        <f>+'[3]Población Bogotá'!N208</f>
        <v>1.2830000000000001</v>
      </c>
      <c r="G24" s="26">
        <f>+'[3]Población Bogotá'!O208</f>
        <v>1.3276666666666668</v>
      </c>
      <c r="H24" s="28">
        <f t="shared" si="0"/>
        <v>3.4814237464276365</v>
      </c>
      <c r="I24" s="27">
        <f t="shared" si="4"/>
        <v>88.307240704500998</v>
      </c>
      <c r="J24" s="28">
        <f t="shared" si="1"/>
        <v>0.69725509418107989</v>
      </c>
      <c r="K24" s="27">
        <f t="shared" si="2"/>
        <v>0.61221081429287205</v>
      </c>
      <c r="L24" s="18"/>
    </row>
    <row r="25" spans="1:12">
      <c r="A25" s="16"/>
      <c r="B25" s="11" t="s">
        <v>17</v>
      </c>
      <c r="C25" s="25">
        <f>+'[3]Población Bogotá'!K209</f>
        <v>1.5833333333333333</v>
      </c>
      <c r="D25" s="25">
        <f>+'[3]Población Bogotá'!L209</f>
        <v>0.78866666666666652</v>
      </c>
      <c r="E25" s="25">
        <f>+'[3]Población Bogotá'!M209</f>
        <v>1.9693333333333334</v>
      </c>
      <c r="F25" s="25">
        <f>+'[3]Población Bogotá'!N209</f>
        <v>1.3246666666666667</v>
      </c>
      <c r="G25" s="26">
        <f>+'[3]Población Bogotá'!O209</f>
        <v>1.3063333333333333</v>
      </c>
      <c r="H25" s="28">
        <f t="shared" si="0"/>
        <v>-1.3839959738298879</v>
      </c>
      <c r="I25" s="27">
        <f t="shared" si="4"/>
        <v>-32.735274204468524</v>
      </c>
      <c r="J25" s="28">
        <f t="shared" si="1"/>
        <v>0.68605139696099715</v>
      </c>
      <c r="K25" s="27">
        <f t="shared" si="2"/>
        <v>0.63209295297476564</v>
      </c>
      <c r="L25" s="18"/>
    </row>
    <row r="26" spans="1:12">
      <c r="A26" s="16"/>
      <c r="B26" s="11" t="s">
        <v>15</v>
      </c>
      <c r="C26" s="25">
        <f>+'[3]Población Bogotá'!K210</f>
        <v>3.3626666666666662</v>
      </c>
      <c r="D26" s="25">
        <f>+'[3]Población Bogotá'!L210</f>
        <v>3.0136666666666669</v>
      </c>
      <c r="E26" s="25">
        <f>+'[3]Población Bogotá'!M210</f>
        <v>2.2286666666666668</v>
      </c>
      <c r="F26" s="25">
        <f>+'[3]Población Bogotá'!N210</f>
        <v>4.1176666666666675</v>
      </c>
      <c r="G26" s="26">
        <f>+'[3]Población Bogotá'!O210</f>
        <v>1.2726666666666666</v>
      </c>
      <c r="H26" s="28">
        <f t="shared" si="0"/>
        <v>-69.092528130818437</v>
      </c>
      <c r="I26" s="27">
        <f t="shared" si="4"/>
        <v>84.759198324857948</v>
      </c>
      <c r="J26" s="28">
        <f t="shared" si="1"/>
        <v>0.66837056228555425</v>
      </c>
      <c r="K26" s="27">
        <f t="shared" si="2"/>
        <v>1.9648324730994668</v>
      </c>
      <c r="L26" s="18"/>
    </row>
    <row r="27" spans="1:12">
      <c r="A27" s="16"/>
      <c r="B27" s="11" t="s">
        <v>3</v>
      </c>
      <c r="C27" s="25">
        <f>+'[3]Población Bogotá'!K211</f>
        <v>1.1323333333333334</v>
      </c>
      <c r="D27" s="25">
        <f>+'[3]Población Bogotá'!L211</f>
        <v>0.58933333333333326</v>
      </c>
      <c r="E27" s="25">
        <f>+'[3]Población Bogotá'!M211</f>
        <v>0.81333333333333346</v>
      </c>
      <c r="F27" s="25">
        <f>+'[3]Población Bogotá'!N211</f>
        <v>1.5163333333333335</v>
      </c>
      <c r="G27" s="26">
        <f>+'[3]Población Bogotá'!O211</f>
        <v>1.1753333333333333</v>
      </c>
      <c r="H27" s="28">
        <f t="shared" si="0"/>
        <v>-22.488459001978466</v>
      </c>
      <c r="I27" s="27">
        <f t="shared" si="4"/>
        <v>86.43442622950819</v>
      </c>
      <c r="J27" s="28">
        <f t="shared" si="1"/>
        <v>0.61725369371892724</v>
      </c>
      <c r="K27" s="27">
        <f t="shared" si="2"/>
        <v>0.723550790911477</v>
      </c>
      <c r="L27" s="18"/>
    </row>
    <row r="28" spans="1:12">
      <c r="A28" s="16"/>
      <c r="B28" s="11" t="s">
        <v>9</v>
      </c>
      <c r="C28" s="25">
        <f>+'[3]Población Bogotá'!K212</f>
        <v>1.431</v>
      </c>
      <c r="D28" s="25">
        <f>+'[3]Población Bogotá'!L212</f>
        <v>3.847</v>
      </c>
      <c r="E28" s="25">
        <f>+'[3]Población Bogotá'!M212</f>
        <v>3.3509999999999995</v>
      </c>
      <c r="F28" s="25">
        <f>+'[3]Población Bogotá'!N212</f>
        <v>2.1516666666666668</v>
      </c>
      <c r="G28" s="26">
        <f>+'[3]Población Bogotá'!O212</f>
        <v>1.0586666666666666</v>
      </c>
      <c r="H28" s="28">
        <f t="shared" si="0"/>
        <v>-50.797831138652214</v>
      </c>
      <c r="I28" s="27">
        <f t="shared" si="4"/>
        <v>-35.790311349845808</v>
      </c>
      <c r="J28" s="28">
        <f t="shared" si="1"/>
        <v>0.55598347454660035</v>
      </c>
      <c r="K28" s="27">
        <f t="shared" si="2"/>
        <v>1.0267136415329927</v>
      </c>
      <c r="L28" s="18"/>
    </row>
    <row r="29" spans="1:12">
      <c r="A29" s="16"/>
      <c r="B29" s="11" t="s">
        <v>14</v>
      </c>
      <c r="C29" s="25">
        <f>+'[3]Población Bogotá'!K213</f>
        <v>2.1463333333333332</v>
      </c>
      <c r="D29" s="25">
        <f>+'[3]Población Bogotá'!L213</f>
        <v>1.1536666666666668</v>
      </c>
      <c r="E29" s="25">
        <f>+'[3]Población Bogotá'!M213</f>
        <v>1.4059999999999999</v>
      </c>
      <c r="F29" s="25">
        <f>+'[3]Población Bogotá'!N213</f>
        <v>1.3966666666666665</v>
      </c>
      <c r="G29" s="26">
        <f>+'[3]Población Bogotá'!O213</f>
        <v>1.0283333333333333</v>
      </c>
      <c r="H29" s="28">
        <f t="shared" si="0"/>
        <v>-26.37231503579951</v>
      </c>
      <c r="I29" s="27">
        <f t="shared" si="4"/>
        <v>-0.66382171645330557</v>
      </c>
      <c r="J29" s="28">
        <f t="shared" si="1"/>
        <v>0.54005321756179536</v>
      </c>
      <c r="K29" s="27">
        <f t="shared" si="2"/>
        <v>0.66644928861707797</v>
      </c>
      <c r="L29" s="18"/>
    </row>
    <row r="30" spans="1:12">
      <c r="A30" s="16"/>
      <c r="B30" s="11" t="s">
        <v>8</v>
      </c>
      <c r="C30" s="25">
        <f>+'[3]Población Bogotá'!K214</f>
        <v>1.3639999999999999</v>
      </c>
      <c r="D30" s="25">
        <f>+'[3]Población Bogotá'!L214</f>
        <v>1.1006666666666665</v>
      </c>
      <c r="E30" s="25">
        <f>+'[3]Población Bogotá'!M214</f>
        <v>0.62966666666666671</v>
      </c>
      <c r="F30" s="25">
        <f>+'[3]Población Bogotá'!N214</f>
        <v>1.0393333333333332</v>
      </c>
      <c r="G30" s="26">
        <f>+'[3]Población Bogotá'!O214</f>
        <v>0.92466666666666664</v>
      </c>
      <c r="H30" s="28">
        <f t="shared" si="0"/>
        <v>-11.032713277742134</v>
      </c>
      <c r="I30" s="27">
        <f t="shared" si="4"/>
        <v>65.060878771836926</v>
      </c>
      <c r="J30" s="28">
        <f t="shared" si="1"/>
        <v>0.48561025138295644</v>
      </c>
      <c r="K30" s="27">
        <f t="shared" si="2"/>
        <v>0.4959400672811573</v>
      </c>
      <c r="L30" s="18"/>
    </row>
    <row r="31" spans="1:12">
      <c r="A31" s="16"/>
      <c r="B31" s="11" t="s">
        <v>10</v>
      </c>
      <c r="C31" s="25">
        <f>+'[3]Población Bogotá'!K215</f>
        <v>1.2703333333333335</v>
      </c>
      <c r="D31" s="25">
        <f>+'[3]Población Bogotá'!L215</f>
        <v>0.17600000000000002</v>
      </c>
      <c r="E31" s="25">
        <f>+'[3]Población Bogotá'!M215</f>
        <v>0.45366666666666661</v>
      </c>
      <c r="F31" s="25">
        <f>+'[3]Población Bogotá'!N215</f>
        <v>0.68666666666666665</v>
      </c>
      <c r="G31" s="26">
        <f>+'[3]Población Bogotá'!O215</f>
        <v>0.75266666666666671</v>
      </c>
      <c r="H31" s="28">
        <f t="shared" si="0"/>
        <v>9.6116504854369076</v>
      </c>
      <c r="I31" s="27">
        <f t="shared" si="4"/>
        <v>51.359294636296852</v>
      </c>
      <c r="J31" s="28">
        <f t="shared" si="1"/>
        <v>0.39528044254604022</v>
      </c>
      <c r="K31" s="27">
        <f t="shared" si="2"/>
        <v>0.32765764547760878</v>
      </c>
      <c r="L31" s="18"/>
    </row>
    <row r="32" spans="1:12">
      <c r="A32" s="16"/>
      <c r="B32" s="11" t="s">
        <v>18</v>
      </c>
      <c r="C32" s="25">
        <f>+'[3]Población Bogotá'!K216</f>
        <v>1.0410000000000001</v>
      </c>
      <c r="D32" s="25">
        <f>+'[3]Población Bogotá'!L216</f>
        <v>1.0170000000000001</v>
      </c>
      <c r="E32" s="25">
        <f>+'[3]Población Bogotá'!M216</f>
        <v>0.92866666666666664</v>
      </c>
      <c r="F32" s="25">
        <f>+'[3]Población Bogotá'!N216</f>
        <v>0.69399999999999995</v>
      </c>
      <c r="G32" s="26">
        <f>+'[3]Población Bogotá'!O216</f>
        <v>0.72100000000000009</v>
      </c>
      <c r="H32" s="28">
        <f t="shared" si="0"/>
        <v>3.8904899135446813</v>
      </c>
      <c r="I32" s="27">
        <f t="shared" si="4"/>
        <v>-25.269203158650399</v>
      </c>
      <c r="J32" s="28">
        <f t="shared" si="1"/>
        <v>0.37864995448498012</v>
      </c>
      <c r="K32" s="27">
        <f t="shared" si="2"/>
        <v>0.33115690188562208</v>
      </c>
      <c r="L32" s="18"/>
    </row>
    <row r="33" spans="1:14">
      <c r="A33" s="16"/>
      <c r="B33" s="11" t="s">
        <v>12</v>
      </c>
      <c r="C33" s="25">
        <f>+'[3]Población Bogotá'!K217</f>
        <v>1.6806666666666665</v>
      </c>
      <c r="D33" s="25">
        <f>+'[3]Población Bogotá'!L217</f>
        <v>0.85799999999999998</v>
      </c>
      <c r="E33" s="25">
        <f>+'[3]Población Bogotá'!M217</f>
        <v>0.80600000000000005</v>
      </c>
      <c r="F33" s="25">
        <f>+'[3]Población Bogotá'!N217</f>
        <v>0.58300000000000007</v>
      </c>
      <c r="G33" s="26">
        <f>+'[3]Población Bogotá'!O217</f>
        <v>0.5053333333333333</v>
      </c>
      <c r="H33" s="28">
        <f t="shared" si="0"/>
        <v>-13.321898227558627</v>
      </c>
      <c r="I33" s="27">
        <f t="shared" si="4"/>
        <v>-27.667493796526056</v>
      </c>
      <c r="J33" s="28">
        <f t="shared" si="1"/>
        <v>0.26538757790070722</v>
      </c>
      <c r="K33" s="27">
        <f t="shared" si="2"/>
        <v>0.2781908844370572</v>
      </c>
      <c r="L33" s="18"/>
    </row>
    <row r="34" spans="1:14">
      <c r="A34" s="16"/>
      <c r="B34" s="11" t="s">
        <v>136</v>
      </c>
      <c r="C34" s="25">
        <f>+'[3]Población Bogotá'!K218</f>
        <v>1.1956666666666667</v>
      </c>
      <c r="D34" s="25">
        <f>+'[3]Población Bogotá'!L218</f>
        <v>0.35633333333333339</v>
      </c>
      <c r="E34" s="25">
        <f>+'[3]Población Bogotá'!M218</f>
        <v>0.75800000000000001</v>
      </c>
      <c r="F34" s="25">
        <f>+'[3]Población Bogotá'!N218</f>
        <v>1.0730000000000002</v>
      </c>
      <c r="G34" s="26">
        <f>+'[3]Población Bogotá'!O218</f>
        <v>0.41033333333333327</v>
      </c>
      <c r="H34" s="28">
        <f t="shared" si="0"/>
        <v>-61.758310034172112</v>
      </c>
      <c r="I34" s="27">
        <f t="shared" si="4"/>
        <v>41.55672823218999</v>
      </c>
      <c r="J34" s="28">
        <f t="shared" si="1"/>
        <v>0.21549611371752675</v>
      </c>
      <c r="K34" s="27">
        <f t="shared" si="2"/>
        <v>0.51200483533612762</v>
      </c>
      <c r="L34" s="18"/>
    </row>
    <row r="35" spans="1:14">
      <c r="A35" s="16"/>
      <c r="B35" s="11" t="s">
        <v>11</v>
      </c>
      <c r="C35" s="25">
        <f>+'[3]Población Bogotá'!K219</f>
        <v>0.90933333333333322</v>
      </c>
      <c r="D35" s="25">
        <f>+'[3]Población Bogotá'!L219</f>
        <v>0.17666666666666667</v>
      </c>
      <c r="E35" s="25">
        <f>+'[3]Población Bogotá'!M219</f>
        <v>0.3076666666666667</v>
      </c>
      <c r="F35" s="25">
        <f>+'[3]Población Bogotá'!N219</f>
        <v>0.105</v>
      </c>
      <c r="G35" s="26">
        <f>+'[3]Población Bogotá'!O219</f>
        <v>0.35333333333333333</v>
      </c>
      <c r="H35" s="28">
        <f t="shared" si="0"/>
        <v>236.50793650793651</v>
      </c>
      <c r="I35" s="27">
        <f t="shared" si="4"/>
        <v>-65.872156013001089</v>
      </c>
      <c r="J35" s="28">
        <f t="shared" si="1"/>
        <v>0.18556123520761852</v>
      </c>
      <c r="K35" s="27">
        <f t="shared" si="2"/>
        <v>5.010298947837221E-2</v>
      </c>
      <c r="L35" s="18"/>
    </row>
    <row r="36" spans="1:14">
      <c r="A36" s="16"/>
      <c r="B36" s="11" t="s">
        <v>16</v>
      </c>
      <c r="C36" s="25">
        <f>+'[3]Población Bogotá'!K220</f>
        <v>1.3606666666666667</v>
      </c>
      <c r="D36" s="25">
        <f>+'[3]Población Bogotá'!L220</f>
        <v>0.57966666666666666</v>
      </c>
      <c r="E36" s="25">
        <f>+'[3]Población Bogotá'!M220</f>
        <v>1.3846666666666667</v>
      </c>
      <c r="F36" s="25">
        <f>+'[3]Población Bogotá'!N220</f>
        <v>1.8143333333333331</v>
      </c>
      <c r="G36" s="26">
        <f>+'[3]Población Bogotá'!O220</f>
        <v>0.29066666666666668</v>
      </c>
      <c r="H36" s="28">
        <f t="shared" si="0"/>
        <v>-83.979423112254267</v>
      </c>
      <c r="I36" s="27">
        <f t="shared" si="4"/>
        <v>31.030332209918132</v>
      </c>
      <c r="J36" s="28">
        <f t="shared" si="1"/>
        <v>0.15265037462362582</v>
      </c>
      <c r="K36" s="27">
        <f t="shared" si="2"/>
        <v>0.86574784676438088</v>
      </c>
      <c r="L36" s="18"/>
    </row>
    <row r="37" spans="1:14">
      <c r="A37" s="16"/>
      <c r="B37" s="11" t="s">
        <v>6</v>
      </c>
      <c r="C37" s="25">
        <f>+'[3]Población Bogotá'!K221</f>
        <v>0.26333333333333336</v>
      </c>
      <c r="D37" s="25">
        <f>+'[3]Población Bogotá'!L221</f>
        <v>0.22099999999999997</v>
      </c>
      <c r="E37" s="25">
        <f>+'[3]Población Bogotá'!M221</f>
        <v>0.19166666666666665</v>
      </c>
      <c r="F37" s="25">
        <f>+'[3]Población Bogotá'!N221</f>
        <v>0.16066666666666665</v>
      </c>
      <c r="G37" s="26">
        <f>+'[3]Población Bogotá'!O221</f>
        <v>0.14399999999999999</v>
      </c>
      <c r="H37" s="28">
        <f t="shared" si="0"/>
        <v>-10.373443983402487</v>
      </c>
      <c r="I37" s="27">
        <f t="shared" si="4"/>
        <v>-16.173913043478262</v>
      </c>
      <c r="J37" s="28">
        <f t="shared" si="1"/>
        <v>7.5624956235557733E-2</v>
      </c>
      <c r="K37" s="27">
        <f t="shared" si="2"/>
        <v>7.6665526757382252E-2</v>
      </c>
      <c r="L37" s="18"/>
    </row>
    <row r="38" spans="1:14">
      <c r="A38" s="16"/>
      <c r="B38" s="11" t="s">
        <v>13</v>
      </c>
      <c r="C38" s="25">
        <f>+'[3]Población Bogotá'!K222</f>
        <v>0.63133333333333341</v>
      </c>
      <c r="D38" s="25">
        <f>+'[3]Población Bogotá'!L222</f>
        <v>0.19333333333333333</v>
      </c>
      <c r="E38" s="25">
        <f>+'[3]Población Bogotá'!M222</f>
        <v>0.18733333333333335</v>
      </c>
      <c r="F38" s="25">
        <f>+'[3]Población Bogotá'!N222</f>
        <v>0.19366666666666665</v>
      </c>
      <c r="G38" s="26">
        <f>+'[3]Población Bogotá'!O222</f>
        <v>2.8000000000000001E-2</v>
      </c>
      <c r="H38" s="28">
        <f t="shared" si="0"/>
        <v>-85.542168674698786</v>
      </c>
      <c r="I38" s="27">
        <f t="shared" si="4"/>
        <v>3.3807829181494498</v>
      </c>
      <c r="J38" s="28">
        <f t="shared" si="1"/>
        <v>1.4704852601358448E-2</v>
      </c>
      <c r="K38" s="27">
        <f t="shared" si="2"/>
        <v>9.2412180593442084E-2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 codeName="Hoja24">
    <tabColor rgb="FF53722D"/>
  </sheetPr>
  <dimension ref="A1:O52"/>
  <sheetViews>
    <sheetView zoomScaleNormal="100" zoomScaleSheetLayoutView="100" workbookViewId="0">
      <pane ySplit="11" topLeftCell="A33" activePane="bottomLeft" state="frozen"/>
      <selection activeCell="C8" sqref="C8:K8"/>
      <selection pane="bottomLeft" activeCell="D37" sqref="D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32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Bogotá'!J230</f>
        <v>Colombia</v>
      </c>
      <c r="C13" s="26">
        <f>+'[3]Población Bogotá'!K230</f>
        <v>13952.216666666667</v>
      </c>
      <c r="D13" s="26">
        <f>+'[3]Población Bogotá'!L230</f>
        <v>14008.714666666667</v>
      </c>
      <c r="E13" s="26">
        <f>+'[3]Población Bogotá'!M230</f>
        <v>13377.938333333334</v>
      </c>
      <c r="F13" s="26">
        <f>+'[3]Población Bogotá'!N230</f>
        <v>12938.663333333332</v>
      </c>
      <c r="G13" s="26">
        <f>+'[3]Población Bogotá'!O230</f>
        <v>12953.220666666666</v>
      </c>
      <c r="H13" s="28">
        <f t="shared" ref="H13:H38" si="0">IF(OR(OR(G13=0,F13=0),G13=""),"",(G13/F13-1)*100)</f>
        <v>0.11251033401442623</v>
      </c>
      <c r="I13" s="27">
        <f>IF(OR(OR(G13=0,F13=0),F13=""),"",(F13/E13-1)*100)</f>
        <v>-3.2835777012476974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7402.0406666666668</v>
      </c>
      <c r="D14" s="25">
        <f t="shared" ref="D14:G14" si="3">D13-SUM(D15:D38)</f>
        <v>7521.8533333333335</v>
      </c>
      <c r="E14" s="25">
        <f t="shared" si="3"/>
        <v>7027.4526666666698</v>
      </c>
      <c r="F14" s="25">
        <f t="shared" si="3"/>
        <v>6758.9383333333335</v>
      </c>
      <c r="G14" s="26">
        <f t="shared" si="3"/>
        <v>6760.2243333333317</v>
      </c>
      <c r="H14" s="28">
        <f t="shared" si="0"/>
        <v>1.9026656799869812E-2</v>
      </c>
      <c r="I14" s="27">
        <f>IF(OR(OR(G14=0,F14=0),F14=""),"",(F14/E14-1)*100)</f>
        <v>-3.8209340719857265</v>
      </c>
      <c r="J14" s="28">
        <f t="shared" si="1"/>
        <v>52.189524962929411</v>
      </c>
      <c r="K14" s="27">
        <f t="shared" si="2"/>
        <v>52.238304368895406</v>
      </c>
      <c r="L14" s="18"/>
    </row>
    <row r="15" spans="1:15">
      <c r="A15" s="16"/>
      <c r="B15" s="12" t="str">
        <f>+'[3]Población Bogotá'!J231</f>
        <v>Bogotá</v>
      </c>
      <c r="C15" s="107">
        <f>+'[3]Población Bogotá'!K231</f>
        <v>2023.758</v>
      </c>
      <c r="D15" s="107">
        <f>+'[3]Población Bogotá'!L231</f>
        <v>1927.9380000000001</v>
      </c>
      <c r="E15" s="107">
        <f>+'[3]Población Bogotá'!M231</f>
        <v>1946.3813333333335</v>
      </c>
      <c r="F15" s="107">
        <f>+'[3]Población Bogotá'!N231</f>
        <v>1848.4896666666666</v>
      </c>
      <c r="G15" s="107">
        <f>+'[3]Población Bogotá'!O231</f>
        <v>1718.08</v>
      </c>
      <c r="H15" s="50">
        <f t="shared" si="0"/>
        <v>-7.0549307912459724</v>
      </c>
      <c r="I15" s="36">
        <f t="shared" ref="I15:I38" si="4">IF(OR(OR(G15=0,F15=0),F15=""),"",(F15/E15-1)*100)</f>
        <v>-5.0294186956170384</v>
      </c>
      <c r="J15" s="50">
        <f t="shared" si="1"/>
        <v>13.263728336082799</v>
      </c>
      <c r="K15" s="36">
        <f t="shared" si="2"/>
        <v>14.286558194187499</v>
      </c>
      <c r="L15" s="18"/>
      <c r="N15" s="23" t="s">
        <v>4</v>
      </c>
      <c r="O15" s="34">
        <f>J15</f>
        <v>13.263728336082799</v>
      </c>
    </row>
    <row r="16" spans="1:15">
      <c r="A16" s="16"/>
      <c r="B16" s="11" t="str">
        <f>+'[3]Población Bogotá'!J232</f>
        <v>Medellín</v>
      </c>
      <c r="C16" s="55">
        <f>+'[3]Población Bogotá'!K232</f>
        <v>1052.548</v>
      </c>
      <c r="D16" s="55">
        <f>+'[3]Población Bogotá'!L232</f>
        <v>1043.8276666666668</v>
      </c>
      <c r="E16" s="55">
        <f>+'[3]Población Bogotá'!M232</f>
        <v>1026.0916666666667</v>
      </c>
      <c r="F16" s="55">
        <f>+'[3]Población Bogotá'!N232</f>
        <v>983.71233333333328</v>
      </c>
      <c r="G16" s="56">
        <f>+'[3]Población Bogotá'!O232</f>
        <v>1023.9446666666666</v>
      </c>
      <c r="H16" s="28">
        <f t="shared" si="0"/>
        <v>4.0898474045766076</v>
      </c>
      <c r="I16" s="27">
        <f t="shared" si="4"/>
        <v>-4.1301703064216211</v>
      </c>
      <c r="J16" s="28">
        <f t="shared" si="1"/>
        <v>7.9049426626510542</v>
      </c>
      <c r="K16" s="27">
        <f t="shared" si="2"/>
        <v>7.602889943036363</v>
      </c>
      <c r="L16" s="18"/>
      <c r="N16" s="23" t="s">
        <v>35</v>
      </c>
      <c r="O16" s="34">
        <f>100-O15</f>
        <v>86.736271663917194</v>
      </c>
    </row>
    <row r="17" spans="1:12">
      <c r="A17" s="16"/>
      <c r="B17" s="11" t="s">
        <v>23</v>
      </c>
      <c r="C17" s="55">
        <f>+'[3]Población Bogotá'!K233</f>
        <v>613.21366666666665</v>
      </c>
      <c r="D17" s="55">
        <f>+'[3]Población Bogotá'!L233</f>
        <v>628.26333333333332</v>
      </c>
      <c r="E17" s="55">
        <f>+'[3]Población Bogotá'!M233</f>
        <v>580.92966666666655</v>
      </c>
      <c r="F17" s="55">
        <f>+'[3]Población Bogotá'!N233</f>
        <v>603.80399999999997</v>
      </c>
      <c r="G17" s="56">
        <f>+'[3]Población Bogotá'!O233</f>
        <v>661.01433333333318</v>
      </c>
      <c r="H17" s="28">
        <f t="shared" si="0"/>
        <v>9.4749841560064496</v>
      </c>
      <c r="I17" s="27">
        <f t="shared" si="4"/>
        <v>3.9375391972292784</v>
      </c>
      <c r="J17" s="28">
        <f t="shared" si="1"/>
        <v>5.1030886475543706</v>
      </c>
      <c r="K17" s="27">
        <f t="shared" si="2"/>
        <v>4.6666644339098404</v>
      </c>
      <c r="L17" s="18"/>
    </row>
    <row r="18" spans="1:12">
      <c r="A18" s="16"/>
      <c r="B18" s="11" t="s">
        <v>24</v>
      </c>
      <c r="C18" s="55">
        <f>+'[3]Población Bogotá'!K234</f>
        <v>557.29333333333341</v>
      </c>
      <c r="D18" s="55">
        <f>+'[3]Población Bogotá'!L234</f>
        <v>580.01900000000001</v>
      </c>
      <c r="E18" s="55">
        <f>+'[3]Población Bogotá'!M234</f>
        <v>568.76233333333334</v>
      </c>
      <c r="F18" s="55">
        <f>+'[3]Población Bogotá'!N234</f>
        <v>542.22266666666667</v>
      </c>
      <c r="G18" s="56">
        <f>+'[3]Población Bogotá'!O234</f>
        <v>566.79999999999995</v>
      </c>
      <c r="H18" s="28">
        <f t="shared" si="0"/>
        <v>4.532701202703926</v>
      </c>
      <c r="I18" s="27">
        <f t="shared" si="4"/>
        <v>-4.6662138315535451</v>
      </c>
      <c r="J18" s="28">
        <f t="shared" si="1"/>
        <v>4.3757457283081873</v>
      </c>
      <c r="K18" s="27">
        <f t="shared" si="2"/>
        <v>4.1907162486387701</v>
      </c>
      <c r="L18" s="18"/>
    </row>
    <row r="19" spans="1:12">
      <c r="A19" s="16"/>
      <c r="B19" s="11" t="s">
        <v>5</v>
      </c>
      <c r="C19" s="55">
        <f>+'[3]Población Bogotá'!K235</f>
        <v>282.61533333333335</v>
      </c>
      <c r="D19" s="55">
        <f>+'[3]Población Bogotá'!L235</f>
        <v>321.93833333333333</v>
      </c>
      <c r="E19" s="55">
        <f>+'[3]Población Bogotá'!M235</f>
        <v>302.69466666666671</v>
      </c>
      <c r="F19" s="55">
        <f>+'[3]Población Bogotá'!N235</f>
        <v>298.423</v>
      </c>
      <c r="G19" s="56">
        <f>+'[3]Población Bogotá'!O235</f>
        <v>312.73533333333336</v>
      </c>
      <c r="H19" s="28">
        <f t="shared" si="0"/>
        <v>4.7959886916669747</v>
      </c>
      <c r="I19" s="27">
        <f t="shared" si="4"/>
        <v>-1.4112130595848038</v>
      </c>
      <c r="J19" s="28">
        <f t="shared" si="1"/>
        <v>2.4143442112286002</v>
      </c>
      <c r="K19" s="27">
        <f t="shared" si="2"/>
        <v>2.3064438134902656</v>
      </c>
      <c r="L19" s="18"/>
    </row>
    <row r="20" spans="1:12">
      <c r="A20" s="16"/>
      <c r="B20" s="11" t="s">
        <v>19</v>
      </c>
      <c r="C20" s="55">
        <f>+'[3]Población Bogotá'!K236</f>
        <v>317.32400000000001</v>
      </c>
      <c r="D20" s="55">
        <f>+'[3]Población Bogotá'!L236</f>
        <v>281.11</v>
      </c>
      <c r="E20" s="55">
        <f>+'[3]Población Bogotá'!M236</f>
        <v>266.70800000000003</v>
      </c>
      <c r="F20" s="55">
        <f>+'[3]Población Bogotá'!N236</f>
        <v>246.49</v>
      </c>
      <c r="G20" s="56">
        <f>+'[3]Población Bogotá'!O236</f>
        <v>249.60400000000001</v>
      </c>
      <c r="H20" s="28">
        <f t="shared" si="0"/>
        <v>1.26333725506107</v>
      </c>
      <c r="I20" s="27">
        <f t="shared" si="4"/>
        <v>-7.580575010873325</v>
      </c>
      <c r="J20" s="28">
        <f t="shared" si="1"/>
        <v>1.926964779055464</v>
      </c>
      <c r="K20" s="27">
        <f t="shared" si="2"/>
        <v>1.9050654124756321</v>
      </c>
      <c r="L20" s="18"/>
    </row>
    <row r="21" spans="1:12">
      <c r="A21" s="16"/>
      <c r="B21" s="11" t="s">
        <v>20</v>
      </c>
      <c r="C21" s="55">
        <f>+'[3]Población Bogotá'!K237</f>
        <v>207.29066666666668</v>
      </c>
      <c r="D21" s="55">
        <f>+'[3]Población Bogotá'!L237</f>
        <v>216.65033333333335</v>
      </c>
      <c r="E21" s="55">
        <f>+'[3]Población Bogotá'!M237</f>
        <v>219.53700000000001</v>
      </c>
      <c r="F21" s="55">
        <f>+'[3]Población Bogotá'!N237</f>
        <v>217.89199999999997</v>
      </c>
      <c r="G21" s="56">
        <f>+'[3]Población Bogotá'!O237</f>
        <v>218.1393333333333</v>
      </c>
      <c r="H21" s="28">
        <f t="shared" si="0"/>
        <v>0.11351189274195761</v>
      </c>
      <c r="I21" s="27">
        <f t="shared" si="4"/>
        <v>-0.74930421751232545</v>
      </c>
      <c r="J21" s="28">
        <f t="shared" si="1"/>
        <v>1.6840547918301501</v>
      </c>
      <c r="K21" s="27">
        <f t="shared" si="2"/>
        <v>1.684037944156519</v>
      </c>
      <c r="L21" s="18"/>
    </row>
    <row r="22" spans="1:12">
      <c r="A22" s="16"/>
      <c r="B22" s="11" t="s">
        <v>22</v>
      </c>
      <c r="C22" s="55">
        <f>+'[3]Población Bogotá'!K238</f>
        <v>201.76833333333335</v>
      </c>
      <c r="D22" s="55">
        <f>+'[3]Población Bogotá'!L238</f>
        <v>194.38033333333337</v>
      </c>
      <c r="E22" s="55">
        <f>+'[3]Población Bogotá'!M238</f>
        <v>167.52933333333331</v>
      </c>
      <c r="F22" s="55">
        <f>+'[3]Población Bogotá'!N238</f>
        <v>168.65766666666664</v>
      </c>
      <c r="G22" s="56">
        <f>+'[3]Población Bogotá'!O238</f>
        <v>165.84899999999999</v>
      </c>
      <c r="H22" s="28">
        <f t="shared" si="0"/>
        <v>-1.6653062515193384</v>
      </c>
      <c r="I22" s="27">
        <f t="shared" si="4"/>
        <v>0.67351389209451273</v>
      </c>
      <c r="J22" s="28">
        <f t="shared" si="1"/>
        <v>1.2803688307942565</v>
      </c>
      <c r="K22" s="27">
        <f t="shared" si="2"/>
        <v>1.3035169269159435</v>
      </c>
      <c r="L22" s="18"/>
    </row>
    <row r="23" spans="1:12">
      <c r="A23" s="16"/>
      <c r="B23" s="11" t="s">
        <v>21</v>
      </c>
      <c r="C23" s="55">
        <f>+'[3]Población Bogotá'!K239</f>
        <v>144.68533333333335</v>
      </c>
      <c r="D23" s="55">
        <f>+'[3]Población Bogotá'!L239</f>
        <v>147.71900000000002</v>
      </c>
      <c r="E23" s="55">
        <f>+'[3]Población Bogotá'!M239</f>
        <v>137.26566666666668</v>
      </c>
      <c r="F23" s="55">
        <f>+'[3]Población Bogotá'!N239</f>
        <v>141.37633333333335</v>
      </c>
      <c r="G23" s="56">
        <f>+'[3]Población Bogotá'!O239</f>
        <v>138.17166666666668</v>
      </c>
      <c r="H23" s="28">
        <f t="shared" si="0"/>
        <v>-2.2667631781839948</v>
      </c>
      <c r="I23" s="27">
        <f t="shared" si="4"/>
        <v>2.9946794172857061</v>
      </c>
      <c r="J23" s="28">
        <f t="shared" si="1"/>
        <v>1.0666973891847029</v>
      </c>
      <c r="K23" s="27">
        <f t="shared" si="2"/>
        <v>1.0926656772118915</v>
      </c>
      <c r="L23" s="18"/>
    </row>
    <row r="24" spans="1:12">
      <c r="A24" s="16"/>
      <c r="B24" s="11" t="s">
        <v>15</v>
      </c>
      <c r="C24" s="55">
        <f>+'[3]Población Bogotá'!K240</f>
        <v>125.27433333333333</v>
      </c>
      <c r="D24" s="55">
        <f>+'[3]Población Bogotá'!L240</f>
        <v>118.01566666666668</v>
      </c>
      <c r="E24" s="55">
        <f>+'[3]Población Bogotá'!M240</f>
        <v>126.49900000000001</v>
      </c>
      <c r="F24" s="55">
        <f>+'[3]Población Bogotá'!N240</f>
        <v>125.71366666666667</v>
      </c>
      <c r="G24" s="56">
        <f>+'[3]Población Bogotá'!O240</f>
        <v>130.84399999999999</v>
      </c>
      <c r="H24" s="28">
        <f t="shared" si="0"/>
        <v>4.0809670653681129</v>
      </c>
      <c r="I24" s="27">
        <f t="shared" si="4"/>
        <v>-0.6208217719771203</v>
      </c>
      <c r="J24" s="28">
        <f t="shared" si="1"/>
        <v>1.0101271596237764</v>
      </c>
      <c r="K24" s="27">
        <f t="shared" si="2"/>
        <v>0.97161247207658508</v>
      </c>
      <c r="L24" s="18"/>
    </row>
    <row r="25" spans="1:12">
      <c r="A25" s="16"/>
      <c r="B25" s="11" t="s">
        <v>7</v>
      </c>
      <c r="C25" s="55">
        <f>+'[3]Población Bogotá'!K241</f>
        <v>121</v>
      </c>
      <c r="D25" s="55">
        <f>+'[3]Población Bogotá'!L241</f>
        <v>116.52033333333334</v>
      </c>
      <c r="E25" s="55">
        <f>+'[3]Población Bogotá'!M241</f>
        <v>120.86466666666666</v>
      </c>
      <c r="F25" s="55">
        <f>+'[3]Población Bogotá'!N241</f>
        <v>127.73333333333333</v>
      </c>
      <c r="G25" s="56">
        <f>+'[3]Población Bogotá'!O241</f>
        <v>113.343</v>
      </c>
      <c r="H25" s="28">
        <f t="shared" si="0"/>
        <v>-11.265918580375779</v>
      </c>
      <c r="I25" s="27">
        <f t="shared" si="4"/>
        <v>5.6829401479340458</v>
      </c>
      <c r="J25" s="28">
        <f t="shared" si="1"/>
        <v>0.87501790417013925</v>
      </c>
      <c r="K25" s="27">
        <f t="shared" si="2"/>
        <v>0.98722201855472447</v>
      </c>
      <c r="L25" s="18"/>
    </row>
    <row r="26" spans="1:12">
      <c r="A26" s="16"/>
      <c r="B26" s="11" t="s">
        <v>18</v>
      </c>
      <c r="C26" s="55">
        <f>+'[3]Población Bogotá'!K242</f>
        <v>104.42633333333333</v>
      </c>
      <c r="D26" s="55">
        <f>+'[3]Población Bogotá'!L242</f>
        <v>108.81833333333333</v>
      </c>
      <c r="E26" s="55">
        <f>+'[3]Población Bogotá'!M242</f>
        <v>103.65933333333334</v>
      </c>
      <c r="F26" s="55">
        <f>+'[3]Población Bogotá'!N242</f>
        <v>110.08499999999999</v>
      </c>
      <c r="G26" s="56">
        <f>+'[3]Población Bogotá'!O242</f>
        <v>112.06633333333333</v>
      </c>
      <c r="H26" s="28">
        <f t="shared" si="0"/>
        <v>1.7998213501688065</v>
      </c>
      <c r="I26" s="27">
        <f t="shared" si="4"/>
        <v>6.1988307854574876</v>
      </c>
      <c r="J26" s="28">
        <f t="shared" si="1"/>
        <v>0.86516192549487436</v>
      </c>
      <c r="K26" s="27">
        <f t="shared" si="2"/>
        <v>0.85082204524475602</v>
      </c>
      <c r="L26" s="18"/>
    </row>
    <row r="27" spans="1:12">
      <c r="A27" s="16"/>
      <c r="B27" s="11" t="s">
        <v>17</v>
      </c>
      <c r="C27" s="55">
        <f>+'[3]Población Bogotá'!K243</f>
        <v>101.22666666666667</v>
      </c>
      <c r="D27" s="55">
        <f>+'[3]Población Bogotá'!L243</f>
        <v>110.06066666666668</v>
      </c>
      <c r="E27" s="55">
        <f>+'[3]Población Bogotá'!M243</f>
        <v>93.165000000000006</v>
      </c>
      <c r="F27" s="55">
        <f>+'[3]Población Bogotá'!N243</f>
        <v>94.727666666666664</v>
      </c>
      <c r="G27" s="56">
        <f>+'[3]Población Bogotá'!O243</f>
        <v>104.99733333333334</v>
      </c>
      <c r="H27" s="28">
        <f t="shared" si="0"/>
        <v>10.84125369920088</v>
      </c>
      <c r="I27" s="27">
        <f t="shared" si="4"/>
        <v>1.6773108642372803</v>
      </c>
      <c r="J27" s="28">
        <f t="shared" si="1"/>
        <v>0.81058862529478515</v>
      </c>
      <c r="K27" s="27">
        <f t="shared" si="2"/>
        <v>0.73212869232499289</v>
      </c>
      <c r="L27" s="18"/>
    </row>
    <row r="28" spans="1:12">
      <c r="A28" s="16"/>
      <c r="B28" s="11" t="s">
        <v>10</v>
      </c>
      <c r="C28" s="55">
        <f>+'[3]Población Bogotá'!K244</f>
        <v>97.375333333333344</v>
      </c>
      <c r="D28" s="55">
        <f>+'[3]Población Bogotá'!L244</f>
        <v>97.446333333333328</v>
      </c>
      <c r="E28" s="55">
        <f>+'[3]Población Bogotá'!M244</f>
        <v>90.73566666666666</v>
      </c>
      <c r="F28" s="55">
        <f>+'[3]Población Bogotá'!N244</f>
        <v>89.172000000000011</v>
      </c>
      <c r="G28" s="56">
        <f>+'[3]Población Bogotá'!O244</f>
        <v>92.50033333333333</v>
      </c>
      <c r="H28" s="28">
        <f t="shared" si="0"/>
        <v>3.7324870288132139</v>
      </c>
      <c r="I28" s="27">
        <f t="shared" si="4"/>
        <v>-1.7233208550845314</v>
      </c>
      <c r="J28" s="28">
        <f t="shared" si="1"/>
        <v>0.71411068886806073</v>
      </c>
      <c r="K28" s="27">
        <f t="shared" si="2"/>
        <v>0.68919020228519245</v>
      </c>
      <c r="L28" s="18"/>
    </row>
    <row r="29" spans="1:12">
      <c r="A29" s="16"/>
      <c r="B29" s="11" t="s">
        <v>9</v>
      </c>
      <c r="C29" s="55">
        <f>+'[3]Población Bogotá'!K245</f>
        <v>98.199333333333342</v>
      </c>
      <c r="D29" s="55">
        <f>+'[3]Población Bogotá'!L245</f>
        <v>91.910333333333327</v>
      </c>
      <c r="E29" s="55">
        <f>+'[3]Población Bogotá'!M245</f>
        <v>92.901333333333341</v>
      </c>
      <c r="F29" s="55">
        <f>+'[3]Población Bogotá'!N245</f>
        <v>88.370666666666679</v>
      </c>
      <c r="G29" s="56">
        <f>+'[3]Población Bogotá'!O245</f>
        <v>86.588999999999999</v>
      </c>
      <c r="H29" s="28">
        <f t="shared" si="0"/>
        <v>-2.0161290322580849</v>
      </c>
      <c r="I29" s="27">
        <f t="shared" si="4"/>
        <v>-4.8768586026752381</v>
      </c>
      <c r="J29" s="28">
        <f t="shared" si="1"/>
        <v>0.6684746769027482</v>
      </c>
      <c r="K29" s="27">
        <f t="shared" si="2"/>
        <v>0.68299687834833034</v>
      </c>
      <c r="L29" s="18"/>
    </row>
    <row r="30" spans="1:12">
      <c r="A30" s="16"/>
      <c r="B30" s="11" t="s">
        <v>3</v>
      </c>
      <c r="C30" s="55">
        <f>+'[3]Población Bogotá'!K246</f>
        <v>93.466333333333338</v>
      </c>
      <c r="D30" s="55">
        <f>+'[3]Población Bogotá'!L246</f>
        <v>85.228333333333339</v>
      </c>
      <c r="E30" s="55">
        <f>+'[3]Población Bogotá'!M246</f>
        <v>90.316333333333333</v>
      </c>
      <c r="F30" s="55">
        <f>+'[3]Población Bogotá'!N246</f>
        <v>87.507000000000005</v>
      </c>
      <c r="G30" s="56">
        <f>+'[3]Población Bogotá'!O246</f>
        <v>85.995666666666651</v>
      </c>
      <c r="H30" s="28">
        <f t="shared" si="0"/>
        <v>-1.7270999272439358</v>
      </c>
      <c r="I30" s="27">
        <f t="shared" si="4"/>
        <v>-3.1105484796031702</v>
      </c>
      <c r="J30" s="28">
        <f t="shared" si="1"/>
        <v>0.66389409151319945</v>
      </c>
      <c r="K30" s="27">
        <f t="shared" si="2"/>
        <v>0.67632179418842608</v>
      </c>
      <c r="L30" s="18"/>
    </row>
    <row r="31" spans="1:12">
      <c r="A31" s="16"/>
      <c r="B31" s="11" t="s">
        <v>11</v>
      </c>
      <c r="C31" s="55">
        <f>+'[3]Población Bogotá'!K247</f>
        <v>74.927333333333337</v>
      </c>
      <c r="D31" s="55">
        <f>+'[3]Población Bogotá'!L247</f>
        <v>79.249000000000009</v>
      </c>
      <c r="E31" s="55">
        <f>+'[3]Población Bogotá'!M247</f>
        <v>82.873000000000005</v>
      </c>
      <c r="F31" s="55">
        <f>+'[3]Población Bogotá'!N247</f>
        <v>78.897666666666666</v>
      </c>
      <c r="G31" s="56">
        <f>+'[3]Población Bogotá'!O247</f>
        <v>79.902333333333331</v>
      </c>
      <c r="H31" s="28">
        <f t="shared" si="0"/>
        <v>1.2733794408791077</v>
      </c>
      <c r="I31" s="27">
        <f t="shared" si="4"/>
        <v>-4.7968980649105708</v>
      </c>
      <c r="J31" s="28">
        <f t="shared" si="1"/>
        <v>0.61685302358008154</v>
      </c>
      <c r="K31" s="27">
        <f t="shared" si="2"/>
        <v>0.60978220573531683</v>
      </c>
      <c r="L31" s="18"/>
    </row>
    <row r="32" spans="1:12">
      <c r="A32" s="16"/>
      <c r="B32" s="11" t="s">
        <v>8</v>
      </c>
      <c r="C32" s="55">
        <f>+'[3]Población Bogotá'!K248</f>
        <v>68.541333333333327</v>
      </c>
      <c r="D32" s="55">
        <f>+'[3]Población Bogotá'!L248</f>
        <v>71.103666666666683</v>
      </c>
      <c r="E32" s="55">
        <f>+'[3]Población Bogotá'!M248</f>
        <v>78.699333333333342</v>
      </c>
      <c r="F32" s="55">
        <f>+'[3]Población Bogotá'!N248</f>
        <v>75.72699999999999</v>
      </c>
      <c r="G32" s="56">
        <f>+'[3]Población Bogotá'!O248</f>
        <v>74.47966666666666</v>
      </c>
      <c r="H32" s="28">
        <f t="shared" si="0"/>
        <v>-1.6471447876362899</v>
      </c>
      <c r="I32" s="27">
        <f t="shared" si="4"/>
        <v>-3.7768214893815544</v>
      </c>
      <c r="J32" s="28">
        <f t="shared" si="1"/>
        <v>0.57498956115470068</v>
      </c>
      <c r="K32" s="27">
        <f t="shared" si="2"/>
        <v>0.58527684080710041</v>
      </c>
      <c r="L32" s="18"/>
    </row>
    <row r="33" spans="1:14">
      <c r="A33" s="16"/>
      <c r="B33" s="11" t="s">
        <v>14</v>
      </c>
      <c r="C33" s="55">
        <f>+'[3]Población Bogotá'!K249</f>
        <v>83.546000000000006</v>
      </c>
      <c r="D33" s="55">
        <f>+'[3]Población Bogotá'!L249</f>
        <v>76.939000000000007</v>
      </c>
      <c r="E33" s="55">
        <f>+'[3]Población Bogotá'!M249</f>
        <v>72.353999999999999</v>
      </c>
      <c r="F33" s="55">
        <f>+'[3]Población Bogotá'!N249</f>
        <v>72.468333333333334</v>
      </c>
      <c r="G33" s="56">
        <f>+'[3]Población Bogotá'!O249</f>
        <v>73.602333333333334</v>
      </c>
      <c r="H33" s="28">
        <f t="shared" si="0"/>
        <v>1.5648214162507834</v>
      </c>
      <c r="I33" s="27">
        <f t="shared" si="4"/>
        <v>0.15801936773824909</v>
      </c>
      <c r="J33" s="28">
        <f t="shared" si="1"/>
        <v>0.56821647084835691</v>
      </c>
      <c r="K33" s="27">
        <f t="shared" si="2"/>
        <v>0.56009134379929515</v>
      </c>
      <c r="L33" s="18"/>
    </row>
    <row r="34" spans="1:14">
      <c r="A34" s="16"/>
      <c r="B34" s="11" t="s">
        <v>16</v>
      </c>
      <c r="C34" s="55">
        <f>+'[3]Población Bogotá'!K250</f>
        <v>49.890999999999998</v>
      </c>
      <c r="D34" s="55">
        <f>+'[3]Población Bogotá'!L250</f>
        <v>48.68533333333334</v>
      </c>
      <c r="E34" s="55">
        <f>+'[3]Población Bogotá'!M250</f>
        <v>50.561666666666667</v>
      </c>
      <c r="F34" s="55">
        <f>+'[3]Población Bogotá'!N250</f>
        <v>48.154666666666664</v>
      </c>
      <c r="G34" s="56">
        <f>+'[3]Población Bogotá'!O250</f>
        <v>50.223333333333336</v>
      </c>
      <c r="H34" s="28">
        <f t="shared" si="0"/>
        <v>4.2958799424078098</v>
      </c>
      <c r="I34" s="27">
        <f t="shared" si="4"/>
        <v>-4.7605234532089646</v>
      </c>
      <c r="J34" s="28">
        <f t="shared" si="1"/>
        <v>0.38772853968724691</v>
      </c>
      <c r="K34" s="27">
        <f t="shared" si="2"/>
        <v>0.37217651797622575</v>
      </c>
      <c r="L34" s="18"/>
    </row>
    <row r="35" spans="1:14">
      <c r="A35" s="16"/>
      <c r="B35" s="11" t="s">
        <v>136</v>
      </c>
      <c r="C35" s="55">
        <f>+'[3]Población Bogotá'!K251</f>
        <v>44.468333333333334</v>
      </c>
      <c r="D35" s="55">
        <f>+'[3]Población Bogotá'!L251</f>
        <v>47.370333333333328</v>
      </c>
      <c r="E35" s="55">
        <f>+'[3]Población Bogotá'!M251</f>
        <v>41.395333333333333</v>
      </c>
      <c r="F35" s="55">
        <f>+'[3]Población Bogotá'!N251</f>
        <v>41.94</v>
      </c>
      <c r="G35" s="56">
        <f>+'[3]Población Bogotá'!O251</f>
        <v>46.68866666666667</v>
      </c>
      <c r="H35" s="28">
        <f t="shared" si="0"/>
        <v>11.322524240979192</v>
      </c>
      <c r="I35" s="27">
        <f t="shared" si="4"/>
        <v>1.3157682830592821</v>
      </c>
      <c r="J35" s="28">
        <f t="shared" si="1"/>
        <v>0.36044060290591312</v>
      </c>
      <c r="K35" s="27">
        <f t="shared" si="2"/>
        <v>0.32414476611314053</v>
      </c>
      <c r="L35" s="18"/>
    </row>
    <row r="36" spans="1:14">
      <c r="A36" s="16"/>
      <c r="B36" s="11" t="s">
        <v>6</v>
      </c>
      <c r="C36" s="55">
        <f>+'[3]Población Bogotá'!K252</f>
        <v>36.902999999999999</v>
      </c>
      <c r="D36" s="55">
        <f>+'[3]Población Bogotá'!L252</f>
        <v>42.409666666666674</v>
      </c>
      <c r="E36" s="55">
        <f>+'[3]Población Bogotá'!M252</f>
        <v>44.168000000000006</v>
      </c>
      <c r="F36" s="55">
        <f>+'[3]Población Bogotá'!N252</f>
        <v>41.910333333333334</v>
      </c>
      <c r="G36" s="56">
        <f>+'[3]Población Bogotá'!O252</f>
        <v>44.296999999999997</v>
      </c>
      <c r="H36" s="28">
        <f t="shared" si="0"/>
        <v>5.6946974095489544</v>
      </c>
      <c r="I36" s="27">
        <f t="shared" si="4"/>
        <v>-5.1115438024512567</v>
      </c>
      <c r="J36" s="28">
        <f t="shared" si="1"/>
        <v>0.34197672640590648</v>
      </c>
      <c r="K36" s="27">
        <f t="shared" si="2"/>
        <v>0.32391547916206703</v>
      </c>
      <c r="L36" s="18"/>
    </row>
    <row r="37" spans="1:14">
      <c r="A37" s="16"/>
      <c r="B37" s="11" t="s">
        <v>12</v>
      </c>
      <c r="C37" s="55">
        <f>+'[3]Población Bogotá'!K253</f>
        <v>35.923000000000002</v>
      </c>
      <c r="D37" s="55">
        <f>+'[3]Población Bogotá'!L253</f>
        <v>36.032000000000004</v>
      </c>
      <c r="E37" s="55">
        <f>+'[3]Población Bogotá'!M253</f>
        <v>32.302333333333337</v>
      </c>
      <c r="F37" s="55">
        <f>+'[3]Población Bogotá'!N253</f>
        <v>31.286666666666665</v>
      </c>
      <c r="G37" s="56">
        <f>+'[3]Población Bogotá'!O253</f>
        <v>28.623000000000001</v>
      </c>
      <c r="H37" s="28">
        <f t="shared" si="0"/>
        <v>-8.5137438738546738</v>
      </c>
      <c r="I37" s="27">
        <f t="shared" si="4"/>
        <v>-3.144251705243184</v>
      </c>
      <c r="J37" s="28">
        <f t="shared" si="1"/>
        <v>0.22097207124446941</v>
      </c>
      <c r="K37" s="27">
        <f t="shared" si="2"/>
        <v>0.24180756435685397</v>
      </c>
      <c r="L37" s="18"/>
    </row>
    <row r="38" spans="1:14">
      <c r="A38" s="16"/>
      <c r="B38" s="11" t="s">
        <v>13</v>
      </c>
      <c r="C38" s="55">
        <f>+'[3]Población Bogotá'!K254</f>
        <v>14.511000000000001</v>
      </c>
      <c r="D38" s="55">
        <f>+'[3]Población Bogotá'!L254</f>
        <v>15.226333333333335</v>
      </c>
      <c r="E38" s="55">
        <f>+'[3]Población Bogotá'!M254</f>
        <v>14.090999999999999</v>
      </c>
      <c r="F38" s="55">
        <f>+'[3]Población Bogotá'!N254</f>
        <v>14.963333333333333</v>
      </c>
      <c r="G38" s="56">
        <f>+'[3]Población Bogotá'!O254</f>
        <v>14.506</v>
      </c>
      <c r="H38" s="28">
        <f t="shared" si="0"/>
        <v>-3.0563599910893302</v>
      </c>
      <c r="I38" s="27">
        <f t="shared" si="4"/>
        <v>6.1907127480897994</v>
      </c>
      <c r="J38" s="28">
        <f t="shared" si="1"/>
        <v>0.11198759268673002</v>
      </c>
      <c r="K38" s="27">
        <f t="shared" si="2"/>
        <v>0.11564821610887679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9"/>
      <c r="B52" s="100"/>
      <c r="C52" s="99"/>
      <c r="D52" s="99"/>
      <c r="E52" s="99"/>
      <c r="F52" s="99"/>
      <c r="G52" s="99"/>
      <c r="H52" s="99"/>
      <c r="I52" s="99"/>
      <c r="J52" s="99"/>
      <c r="K52" s="99"/>
      <c r="L52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 codeName="Hoja25">
    <tabColor rgb="FF53722D"/>
  </sheetPr>
  <dimension ref="A1:O52"/>
  <sheetViews>
    <sheetView zoomScaleNormal="100" zoomScaleSheetLayoutView="100" workbookViewId="0">
      <pane ySplit="11" topLeftCell="A27" activePane="bottomLeft" state="frozen"/>
      <selection activeCell="C8" sqref="C8:K8"/>
      <selection pane="bottomLeft" activeCell="G35" sqref="G3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Bogotá'!J262</f>
        <v>Colombia</v>
      </c>
      <c r="C13" s="26">
        <f>+'[3]Población Bogotá'!K262</f>
        <v>6994.532666666666</v>
      </c>
      <c r="D13" s="26">
        <f>+'[3]Población Bogotá'!L262</f>
        <v>5692.6589999999997</v>
      </c>
      <c r="E13" s="26">
        <f>+'[3]Población Bogotá'!M262</f>
        <v>6135.4313333333339</v>
      </c>
      <c r="F13" s="26">
        <f>+'[3]Población Bogotá'!N262</f>
        <v>7328.9093333333331</v>
      </c>
      <c r="G13" s="26">
        <f>+'[3]Población Bogotá'!O262</f>
        <v>6968.7669999999998</v>
      </c>
      <c r="H13" s="28">
        <f t="shared" ref="H13:H38" si="0">IF(OR(OR(G13=0,F13=0),G13=""),"",(G13/F13-1)*100)</f>
        <v>-4.913996298130396</v>
      </c>
      <c r="I13" s="27">
        <f>IF(OR(OR(G13=0,F13=0),F13=""),"",(F13/E13-1)*100)</f>
        <v>19.452226504694515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3517.4070000000006</v>
      </c>
      <c r="D14" s="25">
        <f t="shared" ref="D14:G14" si="3">D13-SUM(D15:D38)</f>
        <v>2617.86</v>
      </c>
      <c r="E14" s="25">
        <f t="shared" si="3"/>
        <v>3111.590666666666</v>
      </c>
      <c r="F14" s="25">
        <f t="shared" si="3"/>
        <v>3479.0429999999997</v>
      </c>
      <c r="G14" s="26">
        <f t="shared" si="3"/>
        <v>3351.3203333333336</v>
      </c>
      <c r="H14" s="28">
        <f t="shared" si="0"/>
        <v>-3.6712011511977893</v>
      </c>
      <c r="I14" s="27">
        <f>IF(OR(OR(G14=0,F14=0),F14=""),"",(F14/E14-1)*100)</f>
        <v>11.809147561397326</v>
      </c>
      <c r="J14" s="28">
        <f t="shared" si="1"/>
        <v>48.090578051086133</v>
      </c>
      <c r="K14" s="27">
        <f t="shared" si="2"/>
        <v>47.470132891078656</v>
      </c>
      <c r="L14" s="18"/>
    </row>
    <row r="15" spans="1:15">
      <c r="A15" s="16"/>
      <c r="B15" s="12" t="str">
        <f>+'[3]Población Bogotá'!J263</f>
        <v>Bogotá</v>
      </c>
      <c r="C15" s="107">
        <f>+'[3]Población Bogotá'!K263</f>
        <v>1122.7863333333332</v>
      </c>
      <c r="D15" s="107">
        <f>+'[3]Población Bogotá'!L263</f>
        <v>1131.9096666666667</v>
      </c>
      <c r="E15" s="107">
        <f>+'[3]Población Bogotá'!M263</f>
        <v>893.149</v>
      </c>
      <c r="F15" s="107">
        <f>+'[3]Población Bogotá'!N263</f>
        <v>1388.046</v>
      </c>
      <c r="G15" s="107">
        <f>+'[3]Población Bogotá'!O263</f>
        <v>1472.0363333333335</v>
      </c>
      <c r="H15" s="50">
        <f t="shared" si="0"/>
        <v>6.0509762164462355</v>
      </c>
      <c r="I15" s="36">
        <f t="shared" ref="I15:I38" si="4">IF(OR(OR(G15=0,F15=0),F15=""),"",(F15/E15-1)*100)</f>
        <v>55.410351464313344</v>
      </c>
      <c r="J15" s="50">
        <f t="shared" si="1"/>
        <v>21.123339800761503</v>
      </c>
      <c r="K15" s="36">
        <f t="shared" si="2"/>
        <v>18.939325578594506</v>
      </c>
      <c r="L15" s="18"/>
      <c r="N15" s="23" t="s">
        <v>4</v>
      </c>
      <c r="O15" s="34">
        <f>J15</f>
        <v>21.123339800761503</v>
      </c>
    </row>
    <row r="16" spans="1:15">
      <c r="A16" s="16"/>
      <c r="B16" s="11" t="str">
        <f>+'[3]Población Bogotá'!J264</f>
        <v>Medellín</v>
      </c>
      <c r="C16" s="55">
        <f>+'[3]Población Bogotá'!K264</f>
        <v>455.82866666666661</v>
      </c>
      <c r="D16" s="55">
        <f>+'[3]Población Bogotá'!L264</f>
        <v>454.53666666666669</v>
      </c>
      <c r="E16" s="55">
        <f>+'[3]Población Bogotá'!M264</f>
        <v>466.30900000000003</v>
      </c>
      <c r="F16" s="55">
        <f>+'[3]Población Bogotá'!N264</f>
        <v>554.08066666666662</v>
      </c>
      <c r="G16" s="56">
        <f>+'[3]Población Bogotá'!O264</f>
        <v>557.14166666666665</v>
      </c>
      <c r="H16" s="28">
        <f t="shared" si="0"/>
        <v>0.55244663532747484</v>
      </c>
      <c r="I16" s="27">
        <f t="shared" si="4"/>
        <v>18.822640495179499</v>
      </c>
      <c r="J16" s="28">
        <f t="shared" si="1"/>
        <v>7.994838493906693</v>
      </c>
      <c r="K16" s="27">
        <f t="shared" si="2"/>
        <v>7.5602063208313668</v>
      </c>
      <c r="L16" s="18"/>
      <c r="N16" s="23" t="s">
        <v>35</v>
      </c>
      <c r="O16" s="34">
        <f>100-O15</f>
        <v>78.876660199238501</v>
      </c>
    </row>
    <row r="17" spans="1:12">
      <c r="A17" s="16"/>
      <c r="B17" s="11" t="str">
        <f>+'[3]Población Bogotá'!J265</f>
        <v>Cali</v>
      </c>
      <c r="C17" s="55">
        <f>+'[3]Población Bogotá'!K265</f>
        <v>478.23233333333337</v>
      </c>
      <c r="D17" s="55">
        <f>+'[3]Población Bogotá'!L265</f>
        <v>407.13566666666674</v>
      </c>
      <c r="E17" s="55">
        <f>+'[3]Población Bogotá'!M265</f>
        <v>485.41366666666664</v>
      </c>
      <c r="F17" s="55">
        <f>+'[3]Población Bogotá'!N265</f>
        <v>452.07400000000001</v>
      </c>
      <c r="G17" s="56">
        <f>+'[3]Población Bogotá'!O265</f>
        <v>331.322</v>
      </c>
      <c r="H17" s="28">
        <f t="shared" si="0"/>
        <v>-26.710671261784579</v>
      </c>
      <c r="I17" s="27">
        <f t="shared" si="4"/>
        <v>-6.8682999585920168</v>
      </c>
      <c r="J17" s="28">
        <f t="shared" si="1"/>
        <v>4.7543848144155199</v>
      </c>
      <c r="K17" s="27">
        <f t="shared" si="2"/>
        <v>6.168366661924412</v>
      </c>
      <c r="L17" s="18"/>
    </row>
    <row r="18" spans="1:12">
      <c r="A18" s="16"/>
      <c r="B18" s="11" t="str">
        <f>+'[3]Población Bogotá'!J266</f>
        <v>Bucaramanga</v>
      </c>
      <c r="C18" s="55">
        <f>+'[3]Población Bogotá'!K266</f>
        <v>137.47066666666669</v>
      </c>
      <c r="D18" s="55">
        <f>+'[3]Población Bogotá'!L266</f>
        <v>138.02533333333335</v>
      </c>
      <c r="E18" s="55">
        <f>+'[3]Población Bogotá'!M266</f>
        <v>172.12066666666669</v>
      </c>
      <c r="F18" s="55">
        <f>+'[3]Población Bogotá'!N266</f>
        <v>225.25833333333333</v>
      </c>
      <c r="G18" s="56">
        <f>+'[3]Población Bogotá'!O266</f>
        <v>200.23299999999998</v>
      </c>
      <c r="H18" s="28">
        <f t="shared" si="0"/>
        <v>-11.109614886611674</v>
      </c>
      <c r="I18" s="27">
        <f t="shared" si="4"/>
        <v>30.872333750353409</v>
      </c>
      <c r="J18" s="28">
        <f t="shared" si="1"/>
        <v>2.873291645423071</v>
      </c>
      <c r="K18" s="27">
        <f t="shared" si="2"/>
        <v>3.0735587396178277</v>
      </c>
      <c r="L18" s="18"/>
    </row>
    <row r="19" spans="1:12">
      <c r="A19" s="16"/>
      <c r="B19" s="11" t="str">
        <f>+'[3]Población Bogotá'!J267</f>
        <v>Barranquilla</v>
      </c>
      <c r="C19" s="55">
        <f>+'[3]Población Bogotá'!K267</f>
        <v>184.96100000000001</v>
      </c>
      <c r="D19" s="55">
        <f>+'[3]Población Bogotá'!L267</f>
        <v>88.85733333333333</v>
      </c>
      <c r="E19" s="55">
        <f>+'[3]Población Bogotá'!M267</f>
        <v>114.238</v>
      </c>
      <c r="F19" s="55">
        <f>+'[3]Población Bogotá'!N267</f>
        <v>172.03566666666666</v>
      </c>
      <c r="G19" s="56">
        <f>+'[3]Población Bogotá'!O267</f>
        <v>136.40833333333333</v>
      </c>
      <c r="H19" s="28">
        <f t="shared" si="0"/>
        <v>-20.709271527028307</v>
      </c>
      <c r="I19" s="27">
        <f t="shared" si="4"/>
        <v>50.594081362302077</v>
      </c>
      <c r="J19" s="28">
        <f t="shared" si="1"/>
        <v>1.9574242234434491</v>
      </c>
      <c r="K19" s="27">
        <f t="shared" si="2"/>
        <v>2.347357005553532</v>
      </c>
      <c r="L19" s="18"/>
    </row>
    <row r="20" spans="1:12">
      <c r="A20" s="16"/>
      <c r="B20" s="11" t="str">
        <f>+'[3]Población Bogotá'!J268</f>
        <v>Cúcuta</v>
      </c>
      <c r="C20" s="55">
        <f>+'[3]Población Bogotá'!K268</f>
        <v>157.47999999999999</v>
      </c>
      <c r="D20" s="55">
        <f>+'[3]Población Bogotá'!L268</f>
        <v>111.83166666666666</v>
      </c>
      <c r="E20" s="55">
        <f>+'[3]Población Bogotá'!M268</f>
        <v>104.27800000000001</v>
      </c>
      <c r="F20" s="55">
        <f>+'[3]Población Bogotá'!N268</f>
        <v>156.33133333333333</v>
      </c>
      <c r="G20" s="56">
        <f>+'[3]Población Bogotá'!O268</f>
        <v>106.97166666666668</v>
      </c>
      <c r="H20" s="28">
        <f t="shared" si="0"/>
        <v>-31.573751476564727</v>
      </c>
      <c r="I20" s="27">
        <f t="shared" si="4"/>
        <v>49.917847804266799</v>
      </c>
      <c r="J20" s="28">
        <f t="shared" si="1"/>
        <v>1.5350156873757823</v>
      </c>
      <c r="K20" s="27">
        <f t="shared" si="2"/>
        <v>2.1330777367146219</v>
      </c>
      <c r="L20" s="18"/>
    </row>
    <row r="21" spans="1:12">
      <c r="A21" s="16"/>
      <c r="B21" s="11" t="str">
        <f>+'[3]Población Bogotá'!J269</f>
        <v>Ibagué</v>
      </c>
      <c r="C21" s="55">
        <f>+'[3]Población Bogotá'!K269</f>
        <v>103.13200000000001</v>
      </c>
      <c r="D21" s="55">
        <f>+'[3]Población Bogotá'!L269</f>
        <v>84.676333333333332</v>
      </c>
      <c r="E21" s="55">
        <f>+'[3]Población Bogotá'!M269</f>
        <v>79.429666666666662</v>
      </c>
      <c r="F21" s="55">
        <f>+'[3]Población Bogotá'!N269</f>
        <v>83.346333333333334</v>
      </c>
      <c r="G21" s="56">
        <f>+'[3]Población Bogotá'!O269</f>
        <v>104.95699999999999</v>
      </c>
      <c r="H21" s="28">
        <f t="shared" si="0"/>
        <v>25.928755114202183</v>
      </c>
      <c r="I21" s="27">
        <f t="shared" si="4"/>
        <v>4.9309871626470381</v>
      </c>
      <c r="J21" s="28">
        <f t="shared" si="1"/>
        <v>1.5061057429528064</v>
      </c>
      <c r="K21" s="27">
        <f t="shared" si="2"/>
        <v>1.1372269671048827</v>
      </c>
      <c r="L21" s="18"/>
    </row>
    <row r="22" spans="1:12">
      <c r="A22" s="16"/>
      <c r="B22" s="11" t="str">
        <f>+'[3]Población Bogotá'!J270</f>
        <v>Pereira</v>
      </c>
      <c r="C22" s="55">
        <f>+'[3]Población Bogotá'!K270</f>
        <v>77.763333333333335</v>
      </c>
      <c r="D22" s="55">
        <f>+'[3]Población Bogotá'!L270</f>
        <v>72.428333333333327</v>
      </c>
      <c r="E22" s="55">
        <f>+'[3]Población Bogotá'!M270</f>
        <v>73.913666666666671</v>
      </c>
      <c r="F22" s="55">
        <f>+'[3]Población Bogotá'!N270</f>
        <v>89.859333333333325</v>
      </c>
      <c r="G22" s="56">
        <f>+'[3]Población Bogotá'!O270</f>
        <v>86.875</v>
      </c>
      <c r="H22" s="28">
        <f t="shared" si="0"/>
        <v>-3.3211167083367243</v>
      </c>
      <c r="I22" s="27">
        <f t="shared" si="4"/>
        <v>21.573367126512434</v>
      </c>
      <c r="J22" s="28">
        <f t="shared" si="1"/>
        <v>1.2466337301849812</v>
      </c>
      <c r="K22" s="27">
        <f t="shared" si="2"/>
        <v>1.2260942146553138</v>
      </c>
      <c r="L22" s="18"/>
    </row>
    <row r="23" spans="1:12">
      <c r="A23" s="16"/>
      <c r="B23" s="11" t="str">
        <f>+'[3]Población Bogotá'!J271</f>
        <v>Cartagena</v>
      </c>
      <c r="C23" s="55">
        <f>+'[3]Población Bogotá'!K271</f>
        <v>106.89433333333334</v>
      </c>
      <c r="D23" s="55">
        <f>+'[3]Población Bogotá'!L271</f>
        <v>64.364999999999995</v>
      </c>
      <c r="E23" s="55">
        <f>+'[3]Población Bogotá'!M271</f>
        <v>91.173000000000002</v>
      </c>
      <c r="F23" s="55">
        <f>+'[3]Población Bogotá'!N271</f>
        <v>111.41699999999999</v>
      </c>
      <c r="G23" s="56">
        <f>+'[3]Población Bogotá'!O271</f>
        <v>77.099666666666678</v>
      </c>
      <c r="H23" s="28">
        <f t="shared" si="0"/>
        <v>-30.800805382781181</v>
      </c>
      <c r="I23" s="27">
        <f t="shared" si="4"/>
        <v>22.203941956500262</v>
      </c>
      <c r="J23" s="28">
        <f t="shared" si="1"/>
        <v>1.1063602308222773</v>
      </c>
      <c r="K23" s="27">
        <f t="shared" si="2"/>
        <v>1.5202398465110405</v>
      </c>
      <c r="L23" s="18"/>
    </row>
    <row r="24" spans="1:12">
      <c r="A24" s="16"/>
      <c r="B24" s="11" t="str">
        <f>+'[3]Población Bogotá'!J272</f>
        <v>Pasto</v>
      </c>
      <c r="C24" s="55">
        <f>+'[3]Población Bogotá'!K272</f>
        <v>66.159666666666666</v>
      </c>
      <c r="D24" s="55">
        <f>+'[3]Población Bogotá'!L272</f>
        <v>57.276666666666664</v>
      </c>
      <c r="E24" s="55">
        <f>+'[3]Población Bogotá'!M272</f>
        <v>65.088666666666668</v>
      </c>
      <c r="F24" s="55">
        <f>+'[3]Población Bogotá'!N272</f>
        <v>69.749333333333325</v>
      </c>
      <c r="G24" s="56">
        <f>+'[3]Población Bogotá'!O272</f>
        <v>71.086333333333329</v>
      </c>
      <c r="H24" s="28">
        <f t="shared" si="0"/>
        <v>1.9168641994188773</v>
      </c>
      <c r="I24" s="27">
        <f t="shared" si="4"/>
        <v>7.1604887691661512</v>
      </c>
      <c r="J24" s="28">
        <f t="shared" si="1"/>
        <v>1.020070456270576</v>
      </c>
      <c r="K24" s="27">
        <f t="shared" si="2"/>
        <v>0.95170140823136562</v>
      </c>
      <c r="L24" s="18"/>
    </row>
    <row r="25" spans="1:12">
      <c r="A25" s="16"/>
      <c r="B25" s="11" t="str">
        <f>+'[3]Población Bogotá'!J273</f>
        <v>Manizales</v>
      </c>
      <c r="C25" s="55">
        <f>+'[3]Población Bogotá'!K273</f>
        <v>58.131</v>
      </c>
      <c r="D25" s="55">
        <f>+'[3]Población Bogotá'!L273</f>
        <v>49.291000000000004</v>
      </c>
      <c r="E25" s="55">
        <f>+'[3]Población Bogotá'!M273</f>
        <v>50.194333333333333</v>
      </c>
      <c r="F25" s="55">
        <f>+'[3]Población Bogotá'!N273</f>
        <v>49.68566666666667</v>
      </c>
      <c r="G25" s="56">
        <f>+'[3]Población Bogotá'!O273</f>
        <v>63.806999999999995</v>
      </c>
      <c r="H25" s="28">
        <f t="shared" si="0"/>
        <v>28.421342171115739</v>
      </c>
      <c r="I25" s="27">
        <f t="shared" si="4"/>
        <v>-1.0133946062968469</v>
      </c>
      <c r="J25" s="28">
        <f t="shared" si="1"/>
        <v>0.91561390989252467</v>
      </c>
      <c r="K25" s="27">
        <f t="shared" si="2"/>
        <v>0.67794080137799506</v>
      </c>
      <c r="L25" s="18"/>
    </row>
    <row r="26" spans="1:12">
      <c r="A26" s="16"/>
      <c r="B26" s="11" t="str">
        <f>+'[3]Población Bogotá'!J274</f>
        <v>Santa Marta</v>
      </c>
      <c r="C26" s="55">
        <f>+'[3]Población Bogotá'!K274</f>
        <v>60.971666666666664</v>
      </c>
      <c r="D26" s="55">
        <f>+'[3]Población Bogotá'!L274</f>
        <v>56.759333333333338</v>
      </c>
      <c r="E26" s="55">
        <f>+'[3]Población Bogotá'!M274</f>
        <v>55.795666666666669</v>
      </c>
      <c r="F26" s="55">
        <f>+'[3]Población Bogotá'!N274</f>
        <v>62.065333333333335</v>
      </c>
      <c r="G26" s="56">
        <f>+'[3]Población Bogotá'!O274</f>
        <v>61.562333333333335</v>
      </c>
      <c r="H26" s="28">
        <f t="shared" si="0"/>
        <v>-0.81043631442135888</v>
      </c>
      <c r="I26" s="27">
        <f t="shared" si="4"/>
        <v>11.23683440171579</v>
      </c>
      <c r="J26" s="28">
        <f t="shared" si="1"/>
        <v>0.88340352509035436</v>
      </c>
      <c r="K26" s="27">
        <f t="shared" si="2"/>
        <v>0.84685633987922182</v>
      </c>
      <c r="L26" s="18"/>
    </row>
    <row r="27" spans="1:12">
      <c r="A27" s="16"/>
      <c r="B27" s="11" t="str">
        <f>+'[3]Población Bogotá'!J275</f>
        <v>Neiva</v>
      </c>
      <c r="C27" s="55">
        <f>+'[3]Población Bogotá'!K275</f>
        <v>66.269333333333336</v>
      </c>
      <c r="D27" s="55">
        <f>+'[3]Población Bogotá'!L275</f>
        <v>57.306666666666665</v>
      </c>
      <c r="E27" s="55">
        <f>+'[3]Población Bogotá'!M275</f>
        <v>51.737000000000002</v>
      </c>
      <c r="F27" s="55">
        <f>+'[3]Población Bogotá'!N275</f>
        <v>60.879333333333335</v>
      </c>
      <c r="G27" s="56">
        <f>+'[3]Población Bogotá'!O275</f>
        <v>56.831333333333333</v>
      </c>
      <c r="H27" s="28">
        <f t="shared" si="0"/>
        <v>-6.6492186730034319</v>
      </c>
      <c r="I27" s="27">
        <f t="shared" si="4"/>
        <v>17.670783642911903</v>
      </c>
      <c r="J27" s="28">
        <f t="shared" si="1"/>
        <v>0.81551490146439587</v>
      </c>
      <c r="K27" s="27">
        <f t="shared" si="2"/>
        <v>0.83067385015178252</v>
      </c>
      <c r="L27" s="18"/>
    </row>
    <row r="28" spans="1:12">
      <c r="A28" s="16"/>
      <c r="B28" s="11" t="str">
        <f>+'[3]Población Bogotá'!J276</f>
        <v>Villavicencio</v>
      </c>
      <c r="C28" s="55">
        <f>+'[3]Población Bogotá'!K276</f>
        <v>63.300333333333334</v>
      </c>
      <c r="D28" s="55">
        <f>+'[3]Población Bogotá'!L276</f>
        <v>55.027999999999999</v>
      </c>
      <c r="E28" s="55">
        <f>+'[3]Población Bogotá'!M276</f>
        <v>65.309000000000012</v>
      </c>
      <c r="F28" s="55">
        <f>+'[3]Población Bogotá'!N276</f>
        <v>52.657000000000004</v>
      </c>
      <c r="G28" s="56">
        <f>+'[3]Población Bogotá'!O276</f>
        <v>47.434333333333335</v>
      </c>
      <c r="H28" s="28">
        <f t="shared" si="0"/>
        <v>-9.9182761392913932</v>
      </c>
      <c r="I28" s="27">
        <f t="shared" si="4"/>
        <v>-19.3725213982759</v>
      </c>
      <c r="J28" s="28">
        <f t="shared" si="1"/>
        <v>0.68067038736312091</v>
      </c>
      <c r="K28" s="27">
        <f t="shared" si="2"/>
        <v>0.71848344146523313</v>
      </c>
      <c r="L28" s="18"/>
    </row>
    <row r="29" spans="1:12">
      <c r="A29" s="16"/>
      <c r="B29" s="11" t="str">
        <f>+'[3]Población Bogotá'!J277</f>
        <v>Montería</v>
      </c>
      <c r="C29" s="55">
        <f>+'[3]Población Bogotá'!K277</f>
        <v>59.18033333333333</v>
      </c>
      <c r="D29" s="55">
        <f>+'[3]Población Bogotá'!L277</f>
        <v>52.136666666666663</v>
      </c>
      <c r="E29" s="55">
        <f>+'[3]Población Bogotá'!M277</f>
        <v>50.312666666666665</v>
      </c>
      <c r="F29" s="55">
        <f>+'[3]Población Bogotá'!N277</f>
        <v>60.254666666666672</v>
      </c>
      <c r="G29" s="56">
        <f>+'[3]Población Bogotá'!O277</f>
        <v>42.07866666666667</v>
      </c>
      <c r="H29" s="28">
        <f t="shared" si="0"/>
        <v>-30.16529840012392</v>
      </c>
      <c r="I29" s="27">
        <f t="shared" si="4"/>
        <v>19.760431435423833</v>
      </c>
      <c r="J29" s="28">
        <f t="shared" si="1"/>
        <v>0.60381795899714641</v>
      </c>
      <c r="K29" s="27">
        <f t="shared" si="2"/>
        <v>0.82215052644486264</v>
      </c>
      <c r="L29" s="18"/>
    </row>
    <row r="30" spans="1:12">
      <c r="A30" s="16"/>
      <c r="B30" s="11" t="str">
        <f>+'[3]Población Bogotá'!J278</f>
        <v>Sincelejo</v>
      </c>
      <c r="C30" s="55">
        <f>+'[3]Población Bogotá'!K278</f>
        <v>46.365333333333332</v>
      </c>
      <c r="D30" s="55">
        <f>+'[3]Población Bogotá'!L278</f>
        <v>28.162000000000003</v>
      </c>
      <c r="E30" s="55">
        <f>+'[3]Población Bogotá'!M278</f>
        <v>32.901666666666671</v>
      </c>
      <c r="F30" s="55">
        <f>+'[3]Población Bogotá'!N278</f>
        <v>47.878666666666668</v>
      </c>
      <c r="G30" s="56">
        <f>+'[3]Población Bogotá'!O278</f>
        <v>39.609333333333332</v>
      </c>
      <c r="H30" s="28">
        <f t="shared" si="0"/>
        <v>-17.271436130218053</v>
      </c>
      <c r="I30" s="27">
        <f t="shared" si="4"/>
        <v>45.520490350032915</v>
      </c>
      <c r="J30" s="28">
        <f t="shared" si="1"/>
        <v>0.56838366576660315</v>
      </c>
      <c r="K30" s="27">
        <f t="shared" si="2"/>
        <v>0.65328501812548012</v>
      </c>
      <c r="L30" s="18"/>
    </row>
    <row r="31" spans="1:12">
      <c r="A31" s="16"/>
      <c r="B31" s="11" t="str">
        <f>+'[3]Población Bogotá'!J279</f>
        <v>Armenia</v>
      </c>
      <c r="C31" s="55">
        <f>+'[3]Población Bogotá'!K279</f>
        <v>43.166333333333341</v>
      </c>
      <c r="D31" s="55">
        <f>+'[3]Población Bogotá'!L279</f>
        <v>37.577666666666666</v>
      </c>
      <c r="E31" s="55">
        <f>+'[3]Población Bogotá'!M279</f>
        <v>41.936666666666667</v>
      </c>
      <c r="F31" s="55">
        <f>+'[3]Población Bogotá'!N279</f>
        <v>31.76733333333333</v>
      </c>
      <c r="G31" s="56">
        <f>+'[3]Población Bogotá'!O279</f>
        <v>36.545000000000002</v>
      </c>
      <c r="H31" s="28">
        <f t="shared" si="0"/>
        <v>15.039558456275849</v>
      </c>
      <c r="I31" s="27">
        <f t="shared" si="4"/>
        <v>-24.249264764327172</v>
      </c>
      <c r="J31" s="28">
        <f t="shared" si="1"/>
        <v>0.52441127677249078</v>
      </c>
      <c r="K31" s="27">
        <f t="shared" si="2"/>
        <v>0.43345239910185812</v>
      </c>
      <c r="L31" s="18"/>
    </row>
    <row r="32" spans="1:12">
      <c r="A32" s="16"/>
      <c r="B32" s="11" t="str">
        <f>+'[3]Población Bogotá'!J280</f>
        <v>Popayán</v>
      </c>
      <c r="C32" s="55">
        <f>+'[3]Población Bogotá'!K280</f>
        <v>52.674666666666667</v>
      </c>
      <c r="D32" s="55">
        <f>+'[3]Población Bogotá'!L280</f>
        <v>38.584000000000003</v>
      </c>
      <c r="E32" s="55">
        <f>+'[3]Población Bogotá'!M280</f>
        <v>39.297666666666665</v>
      </c>
      <c r="F32" s="55">
        <f>+'[3]Población Bogotá'!N280</f>
        <v>40.476666666666667</v>
      </c>
      <c r="G32" s="56">
        <f>+'[3]Población Bogotá'!O280</f>
        <v>35.532666666666664</v>
      </c>
      <c r="H32" s="28">
        <f t="shared" si="0"/>
        <v>-12.214444535946644</v>
      </c>
      <c r="I32" s="27">
        <f t="shared" si="4"/>
        <v>3.000178127624209</v>
      </c>
      <c r="J32" s="28">
        <f t="shared" si="1"/>
        <v>0.50988455585710735</v>
      </c>
      <c r="K32" s="27">
        <f t="shared" si="2"/>
        <v>0.55228772557699357</v>
      </c>
      <c r="L32" s="18"/>
    </row>
    <row r="33" spans="1:14">
      <c r="A33" s="16"/>
      <c r="B33" s="11" t="str">
        <f>+'[3]Población Bogotá'!J281</f>
        <v>Valledupar</v>
      </c>
      <c r="C33" s="55">
        <f>+'[3]Población Bogotá'!K281</f>
        <v>50.660666666666664</v>
      </c>
      <c r="D33" s="55">
        <f>+'[3]Población Bogotá'!L281</f>
        <v>34.196999999999996</v>
      </c>
      <c r="E33" s="55">
        <f>+'[3]Población Bogotá'!M281</f>
        <v>36.06466666666666</v>
      </c>
      <c r="F33" s="55">
        <f>+'[3]Población Bogotá'!N281</f>
        <v>59.323666666666668</v>
      </c>
      <c r="G33" s="56">
        <f>+'[3]Población Bogotá'!O281</f>
        <v>30.816000000000003</v>
      </c>
      <c r="H33" s="28">
        <f t="shared" si="0"/>
        <v>-48.054458310623637</v>
      </c>
      <c r="I33" s="27">
        <f t="shared" si="4"/>
        <v>64.492485720095402</v>
      </c>
      <c r="J33" s="28">
        <f t="shared" si="1"/>
        <v>0.44220161184898282</v>
      </c>
      <c r="K33" s="27">
        <f t="shared" si="2"/>
        <v>0.80944740845477325</v>
      </c>
      <c r="L33" s="18"/>
    </row>
    <row r="34" spans="1:14">
      <c r="A34" s="16"/>
      <c r="B34" s="11" t="str">
        <f>+'[3]Población Bogotá'!J282</f>
        <v>Riohacha</v>
      </c>
      <c r="C34" s="55">
        <f>+'[3]Población Bogotá'!K282</f>
        <v>25.898666666666667</v>
      </c>
      <c r="D34" s="55">
        <f>+'[3]Población Bogotá'!L282</f>
        <v>22.553000000000001</v>
      </c>
      <c r="E34" s="55">
        <f>+'[3]Población Bogotá'!M282</f>
        <v>28.660666666666668</v>
      </c>
      <c r="F34" s="55">
        <f>+'[3]Población Bogotá'!N282</f>
        <v>35.020333333333333</v>
      </c>
      <c r="G34" s="56">
        <f>+'[3]Población Bogotá'!O282</f>
        <v>19.600000000000001</v>
      </c>
      <c r="H34" s="28">
        <f t="shared" si="0"/>
        <v>-44.032514443989676</v>
      </c>
      <c r="I34" s="27">
        <f t="shared" si="4"/>
        <v>22.189528040752716</v>
      </c>
      <c r="J34" s="28">
        <f t="shared" si="1"/>
        <v>0.28125491927051083</v>
      </c>
      <c r="K34" s="27">
        <f t="shared" si="2"/>
        <v>0.47783826679440433</v>
      </c>
      <c r="L34" s="18"/>
    </row>
    <row r="35" spans="1:14">
      <c r="A35" s="16"/>
      <c r="B35" s="11" t="str">
        <f>+'[3]Población Bogotá'!J283</f>
        <v>Tunja</v>
      </c>
      <c r="C35" s="55">
        <f>+'[3]Población Bogotá'!K283</f>
        <v>22.442333333333334</v>
      </c>
      <c r="D35" s="55">
        <f>+'[3]Población Bogotá'!L283</f>
        <v>14.960333333333333</v>
      </c>
      <c r="E35" s="55">
        <f>+'[3]Población Bogotá'!M283</f>
        <v>7.0846666666666671</v>
      </c>
      <c r="F35" s="55">
        <f>+'[3]Población Bogotá'!N283</f>
        <v>26.737333333333336</v>
      </c>
      <c r="G35" s="56">
        <f>+'[3]Población Bogotá'!O283</f>
        <v>15.799333333333331</v>
      </c>
      <c r="H35" s="28">
        <f t="shared" si="0"/>
        <v>-40.909090909090921</v>
      </c>
      <c r="I35" s="27">
        <f t="shared" si="4"/>
        <v>277.39719582196295</v>
      </c>
      <c r="J35" s="28">
        <f t="shared" si="1"/>
        <v>0.22671633781604883</v>
      </c>
      <c r="K35" s="27">
        <f t="shared" si="2"/>
        <v>0.36482008600825011</v>
      </c>
      <c r="L35" s="18"/>
    </row>
    <row r="36" spans="1:14">
      <c r="A36" s="16"/>
      <c r="B36" s="11" t="str">
        <f>+'[3]Población Bogotá'!J284</f>
        <v>Florencia</v>
      </c>
      <c r="C36" s="55">
        <f>+'[3]Población Bogotá'!K284</f>
        <v>24.042333333333335</v>
      </c>
      <c r="D36" s="55">
        <f>+'[3]Población Bogotá'!L284</f>
        <v>8.634666666666666</v>
      </c>
      <c r="E36" s="55">
        <f>+'[3]Población Bogotá'!M284</f>
        <v>8.1033333333333335</v>
      </c>
      <c r="F36" s="55">
        <f>+'[3]Población Bogotá'!N284</f>
        <v>10.991666666666667</v>
      </c>
      <c r="G36" s="56">
        <f>+'[3]Población Bogotá'!O284</f>
        <v>12.946</v>
      </c>
      <c r="H36" s="28">
        <f t="shared" si="0"/>
        <v>17.780136467020458</v>
      </c>
      <c r="I36" s="27">
        <f t="shared" si="4"/>
        <v>35.643767996709187</v>
      </c>
      <c r="J36" s="28">
        <f t="shared" si="1"/>
        <v>0.18577174412632821</v>
      </c>
      <c r="K36" s="27">
        <f t="shared" si="2"/>
        <v>0.14997684057400448</v>
      </c>
      <c r="L36" s="18"/>
    </row>
    <row r="37" spans="1:14">
      <c r="A37" s="16"/>
      <c r="B37" s="11" t="str">
        <f>+'[3]Población Bogotá'!J285</f>
        <v>Quibdó</v>
      </c>
      <c r="C37" s="55">
        <f>+'[3]Población Bogotá'!K285</f>
        <v>9.0269999999999992</v>
      </c>
      <c r="D37" s="55">
        <f>+'[3]Población Bogotá'!L285</f>
        <v>6.3836666666666666</v>
      </c>
      <c r="E37" s="55">
        <f>+'[3]Población Bogotá'!M285</f>
        <v>8.5743333333333336</v>
      </c>
      <c r="F37" s="55">
        <f>+'[3]Población Bogotá'!N285</f>
        <v>8.7303333333333324</v>
      </c>
      <c r="G37" s="56">
        <f>+'[3]Población Bogotá'!O285</f>
        <v>9.0363333333333333</v>
      </c>
      <c r="H37" s="28">
        <f t="shared" si="0"/>
        <v>3.5050208086747414</v>
      </c>
      <c r="I37" s="27">
        <f t="shared" si="4"/>
        <v>1.8193834311705404</v>
      </c>
      <c r="J37" s="28">
        <f t="shared" si="1"/>
        <v>0.12966904092694351</v>
      </c>
      <c r="K37" s="27">
        <f t="shared" si="2"/>
        <v>0.1191218629711524</v>
      </c>
      <c r="L37" s="18"/>
    </row>
    <row r="38" spans="1:14">
      <c r="A38" s="16"/>
      <c r="B38" s="11" t="str">
        <f>+'[3]Población Bogotá'!J286</f>
        <v>San Andrés</v>
      </c>
      <c r="C38" s="55">
        <f>+'[3]Población Bogotá'!K286</f>
        <v>4.2873333333333337</v>
      </c>
      <c r="D38" s="55">
        <f>+'[3]Población Bogotá'!L286</f>
        <v>2.1823333333333332</v>
      </c>
      <c r="E38" s="55">
        <f>+'[3]Población Bogotá'!M286</f>
        <v>2.7549999999999999</v>
      </c>
      <c r="F38" s="55">
        <f>+'[3]Población Bogotá'!N286</f>
        <v>1.2003333333333333</v>
      </c>
      <c r="G38" s="56">
        <f>+'[3]Población Bogotá'!O286</f>
        <v>1.7173333333333334</v>
      </c>
      <c r="H38" s="28">
        <f t="shared" si="0"/>
        <v>43.071369064148854</v>
      </c>
      <c r="I38" s="27">
        <f t="shared" si="4"/>
        <v>-56.430732002419838</v>
      </c>
      <c r="J38" s="28">
        <f t="shared" si="1"/>
        <v>2.4643288164654286E-2</v>
      </c>
      <c r="K38" s="27">
        <f t="shared" si="2"/>
        <v>1.6378062256466718E-2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 codeName="Hoja26">
    <tabColor rgb="FF53722D"/>
  </sheetPr>
  <dimension ref="A1:O52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D36" sqref="D3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Bogotá'!J294</f>
        <v>Colombia</v>
      </c>
      <c r="C13" s="26">
        <f>+'[3]Población Bogotá'!K294</f>
        <v>1951.2186666666666</v>
      </c>
      <c r="D13" s="26">
        <f>+'[3]Población Bogotá'!L294</f>
        <v>1628.2329999999999</v>
      </c>
      <c r="E13" s="26">
        <f>+'[3]Población Bogotá'!M294</f>
        <v>1916.4776666666667</v>
      </c>
      <c r="F13" s="26">
        <f>+'[3]Población Bogotá'!N294</f>
        <v>2352.127</v>
      </c>
      <c r="G13" s="26">
        <f>+'[3]Población Bogotá'!O294</f>
        <v>2188.3863333333334</v>
      </c>
      <c r="H13" s="28">
        <f t="shared" ref="H13:H38" si="0">IF(OR(OR(G13=0,F13=0),G13=""),"",(G13/F13-1)*100)</f>
        <v>-6.9613871473209858</v>
      </c>
      <c r="I13" s="27">
        <f>IF(OR(OR(G13=0,F13=0),F13=""),"",(F13/E13-1)*100)</f>
        <v>22.731771985167939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982.9</v>
      </c>
      <c r="D14" s="25">
        <f t="shared" ref="D14:G14" si="3">D13-SUM(D15:D38)</f>
        <v>780.065333333333</v>
      </c>
      <c r="E14" s="25">
        <f t="shared" si="3"/>
        <v>1036.1596666666667</v>
      </c>
      <c r="F14" s="25">
        <f t="shared" si="3"/>
        <v>1006.2650000000006</v>
      </c>
      <c r="G14" s="26">
        <f t="shared" si="3"/>
        <v>1077.3636666666664</v>
      </c>
      <c r="H14" s="28">
        <f t="shared" si="0"/>
        <v>7.0656006784163061</v>
      </c>
      <c r="I14" s="27">
        <f>IF(OR(OR(G14=0,F14=0),F14=""),"",(F14/E14-1)*100)</f>
        <v>-2.8851409322693922</v>
      </c>
      <c r="J14" s="28">
        <f t="shared" si="1"/>
        <v>49.230963027704263</v>
      </c>
      <c r="K14" s="27">
        <f t="shared" si="2"/>
        <v>42.781065818299801</v>
      </c>
      <c r="L14" s="18"/>
    </row>
    <row r="15" spans="1:15">
      <c r="A15" s="16"/>
      <c r="B15" s="12" t="str">
        <f>+'[3]Población Bogotá'!J295</f>
        <v>Bogotá</v>
      </c>
      <c r="C15" s="107">
        <f>+'[3]Población Bogotá'!K295</f>
        <v>306.56666666666666</v>
      </c>
      <c r="D15" s="107">
        <f>+'[3]Población Bogotá'!L295</f>
        <v>303.4496666666667</v>
      </c>
      <c r="E15" s="107">
        <f>+'[3]Población Bogotá'!M295</f>
        <v>244.429</v>
      </c>
      <c r="F15" s="107">
        <f>+'[3]Población Bogotá'!N295</f>
        <v>550.6966666666666</v>
      </c>
      <c r="G15" s="107">
        <f>+'[3]Población Bogotá'!O295</f>
        <v>488.55733333333336</v>
      </c>
      <c r="H15" s="50">
        <f t="shared" si="0"/>
        <v>-11.283767833471526</v>
      </c>
      <c r="I15" s="36">
        <f t="shared" ref="I15:I38" si="4">IF(OR(OR(G15=0,F15=0),F15=""),"",(F15/E15-1)*100)</f>
        <v>125.29923481529059</v>
      </c>
      <c r="J15" s="50">
        <f t="shared" si="1"/>
        <v>22.325003857484642</v>
      </c>
      <c r="K15" s="36">
        <f t="shared" si="2"/>
        <v>23.412709716212884</v>
      </c>
      <c r="L15" s="18"/>
      <c r="N15" s="23" t="s">
        <v>4</v>
      </c>
      <c r="O15" s="34">
        <f>J15</f>
        <v>22.325003857484642</v>
      </c>
    </row>
    <row r="16" spans="1:15">
      <c r="A16" s="16"/>
      <c r="B16" s="11" t="str">
        <f>+'[3]Población Bogotá'!J296</f>
        <v>Medellín</v>
      </c>
      <c r="C16" s="55">
        <f>+'[3]Población Bogotá'!K296</f>
        <v>143.22899999999998</v>
      </c>
      <c r="D16" s="55">
        <f>+'[3]Población Bogotá'!L296</f>
        <v>153.04966666666667</v>
      </c>
      <c r="E16" s="55">
        <f>+'[3]Población Bogotá'!M296</f>
        <v>167.21266666666668</v>
      </c>
      <c r="F16" s="55">
        <f>+'[3]Población Bogotá'!N296</f>
        <v>224.50566666666668</v>
      </c>
      <c r="G16" s="56">
        <f>+'[3]Población Bogotá'!O296</f>
        <v>203.97</v>
      </c>
      <c r="H16" s="28">
        <f t="shared" si="0"/>
        <v>-9.147059391225465</v>
      </c>
      <c r="I16" s="27">
        <f t="shared" si="4"/>
        <v>34.263552601676906</v>
      </c>
      <c r="J16" s="28">
        <f t="shared" si="1"/>
        <v>9.3205663411960025</v>
      </c>
      <c r="K16" s="27">
        <f t="shared" si="2"/>
        <v>9.5447935705285758</v>
      </c>
      <c r="L16" s="18"/>
      <c r="N16" s="23" t="s">
        <v>35</v>
      </c>
      <c r="O16" s="34">
        <f>100-O15</f>
        <v>77.674996142515354</v>
      </c>
    </row>
    <row r="17" spans="1:12">
      <c r="A17" s="16"/>
      <c r="B17" s="11" t="str">
        <f>+'[3]Población Bogotá'!J297</f>
        <v>Cali</v>
      </c>
      <c r="C17" s="55">
        <f>+'[3]Población Bogotá'!K297</f>
        <v>164.066</v>
      </c>
      <c r="D17" s="55">
        <f>+'[3]Población Bogotá'!L297</f>
        <v>151.90633333333335</v>
      </c>
      <c r="E17" s="55">
        <f>+'[3]Población Bogotá'!M297</f>
        <v>183.94666666666663</v>
      </c>
      <c r="F17" s="55">
        <f>+'[3]Población Bogotá'!N297</f>
        <v>176.24366666666666</v>
      </c>
      <c r="G17" s="56">
        <f>+'[3]Población Bogotá'!O297</f>
        <v>93.766666666666666</v>
      </c>
      <c r="H17" s="28">
        <f t="shared" si="0"/>
        <v>-46.797142592357922</v>
      </c>
      <c r="I17" s="27">
        <f t="shared" si="4"/>
        <v>-4.1876268483618357</v>
      </c>
      <c r="J17" s="28">
        <f t="shared" si="1"/>
        <v>4.2847400954036301</v>
      </c>
      <c r="K17" s="27">
        <f t="shared" si="2"/>
        <v>7.4929485808660266</v>
      </c>
      <c r="L17" s="18"/>
    </row>
    <row r="18" spans="1:12">
      <c r="A18" s="16"/>
      <c r="B18" s="11" t="str">
        <f>+'[3]Población Bogotá'!J298</f>
        <v>Bucaramanga</v>
      </c>
      <c r="C18" s="55">
        <f>+'[3]Población Bogotá'!K298</f>
        <v>24.676333333333332</v>
      </c>
      <c r="D18" s="55">
        <f>+'[3]Población Bogotá'!L298</f>
        <v>24.943000000000001</v>
      </c>
      <c r="E18" s="55">
        <f>+'[3]Población Bogotá'!M298</f>
        <v>40.523666666666664</v>
      </c>
      <c r="F18" s="55">
        <f>+'[3]Población Bogotá'!N298</f>
        <v>59.548000000000002</v>
      </c>
      <c r="G18" s="56">
        <f>+'[3]Población Bogotá'!O298</f>
        <v>68.894666666666652</v>
      </c>
      <c r="H18" s="28">
        <f t="shared" si="0"/>
        <v>15.696021137009897</v>
      </c>
      <c r="I18" s="27">
        <f t="shared" si="4"/>
        <v>46.946228952628523</v>
      </c>
      <c r="J18" s="28">
        <f t="shared" si="1"/>
        <v>3.1481948875876418</v>
      </c>
      <c r="K18" s="27">
        <f t="shared" si="2"/>
        <v>2.5316660197344789</v>
      </c>
      <c r="L18" s="18"/>
    </row>
    <row r="19" spans="1:12">
      <c r="A19" s="16"/>
      <c r="B19" s="11" t="str">
        <f>+'[3]Población Bogotá'!J299</f>
        <v>Ibagué</v>
      </c>
      <c r="C19" s="55">
        <f>+'[3]Población Bogotá'!K299</f>
        <v>35.253333333333337</v>
      </c>
      <c r="D19" s="55">
        <f>+'[3]Población Bogotá'!L299</f>
        <v>27.328333333333333</v>
      </c>
      <c r="E19" s="55">
        <f>+'[3]Población Bogotá'!M299</f>
        <v>33.704333333333331</v>
      </c>
      <c r="F19" s="55">
        <f>+'[3]Población Bogotá'!N299</f>
        <v>28.610666666666663</v>
      </c>
      <c r="G19" s="56">
        <f>+'[3]Población Bogotá'!O299</f>
        <v>33.518666666666668</v>
      </c>
      <c r="H19" s="28">
        <f t="shared" si="0"/>
        <v>17.154441234038597</v>
      </c>
      <c r="I19" s="27">
        <f t="shared" si="4"/>
        <v>-15.112794596144907</v>
      </c>
      <c r="J19" s="28">
        <f t="shared" si="1"/>
        <v>1.5316613047757106</v>
      </c>
      <c r="K19" s="27">
        <f t="shared" si="2"/>
        <v>1.2163742292260011</v>
      </c>
      <c r="L19" s="18"/>
    </row>
    <row r="20" spans="1:12">
      <c r="A20" s="16"/>
      <c r="B20" s="11" t="str">
        <f>+'[3]Población Bogotá'!J300</f>
        <v>Cúcuta</v>
      </c>
      <c r="C20" s="55">
        <f>+'[3]Población Bogotá'!K300</f>
        <v>47.260666666666673</v>
      </c>
      <c r="D20" s="55">
        <f>+'[3]Población Bogotá'!L300</f>
        <v>25.203333333333333</v>
      </c>
      <c r="E20" s="55">
        <f>+'[3]Población Bogotá'!M300</f>
        <v>27.939333333333334</v>
      </c>
      <c r="F20" s="55">
        <f>+'[3]Población Bogotá'!N300</f>
        <v>62.986333333333334</v>
      </c>
      <c r="G20" s="56">
        <f>+'[3]Población Bogotá'!O300</f>
        <v>33.412333333333329</v>
      </c>
      <c r="H20" s="28">
        <f t="shared" si="0"/>
        <v>-46.953042723553793</v>
      </c>
      <c r="I20" s="27">
        <f t="shared" si="4"/>
        <v>125.43964303610204</v>
      </c>
      <c r="J20" s="28">
        <f t="shared" si="1"/>
        <v>1.5268023211623662</v>
      </c>
      <c r="K20" s="27">
        <f t="shared" si="2"/>
        <v>2.6778457682486252</v>
      </c>
      <c r="L20" s="18"/>
    </row>
    <row r="21" spans="1:12">
      <c r="A21" s="16"/>
      <c r="B21" s="11" t="str">
        <f>+'[3]Población Bogotá'!J301</f>
        <v>Barranquilla</v>
      </c>
      <c r="C21" s="55">
        <f>+'[3]Población Bogotá'!K301</f>
        <v>22.870666666666665</v>
      </c>
      <c r="D21" s="55">
        <f>+'[3]Población Bogotá'!L301</f>
        <v>14.513</v>
      </c>
      <c r="E21" s="55">
        <f>+'[3]Población Bogotá'!M301</f>
        <v>22.677333333333333</v>
      </c>
      <c r="F21" s="55">
        <f>+'[3]Población Bogotá'!N301</f>
        <v>46.708333333333336</v>
      </c>
      <c r="G21" s="56">
        <f>+'[3]Población Bogotá'!O301</f>
        <v>32.836666666666666</v>
      </c>
      <c r="H21" s="28">
        <f t="shared" si="0"/>
        <v>-29.698483496877792</v>
      </c>
      <c r="I21" s="27">
        <f t="shared" si="4"/>
        <v>105.96924976481658</v>
      </c>
      <c r="J21" s="28">
        <f t="shared" si="1"/>
        <v>1.5004967891866747</v>
      </c>
      <c r="K21" s="27">
        <f t="shared" si="2"/>
        <v>1.9857913001012844</v>
      </c>
      <c r="L21" s="18"/>
    </row>
    <row r="22" spans="1:12">
      <c r="A22" s="16"/>
      <c r="B22" s="11" t="str">
        <f>+'[3]Población Bogotá'!J302</f>
        <v>Pasto</v>
      </c>
      <c r="C22" s="55">
        <f>+'[3]Población Bogotá'!K302</f>
        <v>18.314</v>
      </c>
      <c r="D22" s="55">
        <f>+'[3]Población Bogotá'!L302</f>
        <v>18.762</v>
      </c>
      <c r="E22" s="55">
        <f>+'[3]Población Bogotá'!M302</f>
        <v>21.874666666666666</v>
      </c>
      <c r="F22" s="55">
        <f>+'[3]Población Bogotá'!N302</f>
        <v>21.654666666666667</v>
      </c>
      <c r="G22" s="56">
        <f>+'[3]Población Bogotá'!O302</f>
        <v>21.954999999999998</v>
      </c>
      <c r="H22" s="28">
        <f t="shared" si="0"/>
        <v>1.3869219875623395</v>
      </c>
      <c r="I22" s="27">
        <f t="shared" si="4"/>
        <v>-1.0057296111178782</v>
      </c>
      <c r="J22" s="28">
        <f t="shared" si="1"/>
        <v>1.0032506448054037</v>
      </c>
      <c r="K22" s="27">
        <f t="shared" si="2"/>
        <v>0.92064189844624322</v>
      </c>
      <c r="L22" s="18"/>
    </row>
    <row r="23" spans="1:12">
      <c r="A23" s="16"/>
      <c r="B23" s="11" t="str">
        <f>+'[3]Población Bogotá'!J303</f>
        <v>Pereira</v>
      </c>
      <c r="C23" s="55">
        <f>+'[3]Población Bogotá'!K303</f>
        <v>17.885333333333335</v>
      </c>
      <c r="D23" s="55">
        <f>+'[3]Población Bogotá'!L303</f>
        <v>18.224333333333334</v>
      </c>
      <c r="E23" s="55">
        <f>+'[3]Población Bogotá'!M303</f>
        <v>20.316333333333336</v>
      </c>
      <c r="F23" s="55">
        <f>+'[3]Población Bogotá'!N303</f>
        <v>28.751666666666665</v>
      </c>
      <c r="G23" s="56">
        <f>+'[3]Población Bogotá'!O303</f>
        <v>21.127333333333336</v>
      </c>
      <c r="H23" s="28">
        <f t="shared" si="0"/>
        <v>-26.517883021274113</v>
      </c>
      <c r="I23" s="27">
        <f t="shared" si="4"/>
        <v>41.519959310242967</v>
      </c>
      <c r="J23" s="28">
        <f t="shared" si="1"/>
        <v>0.96542977862379287</v>
      </c>
      <c r="K23" s="27">
        <f t="shared" si="2"/>
        <v>1.222368803498564</v>
      </c>
      <c r="L23" s="18"/>
    </row>
    <row r="24" spans="1:12">
      <c r="A24" s="16"/>
      <c r="B24" s="11" t="str">
        <f>+'[3]Población Bogotá'!J304</f>
        <v>Manizales</v>
      </c>
      <c r="C24" s="55">
        <f>+'[3]Población Bogotá'!K304</f>
        <v>21.069333333333333</v>
      </c>
      <c r="D24" s="55">
        <f>+'[3]Población Bogotá'!L304</f>
        <v>17.261666666666667</v>
      </c>
      <c r="E24" s="55">
        <f>+'[3]Población Bogotá'!M304</f>
        <v>17.796333333333333</v>
      </c>
      <c r="F24" s="55">
        <f>+'[3]Población Bogotá'!N304</f>
        <v>18.878</v>
      </c>
      <c r="G24" s="56">
        <f>+'[3]Población Bogotá'!O304</f>
        <v>19.934999999999999</v>
      </c>
      <c r="H24" s="28">
        <f t="shared" si="0"/>
        <v>5.5991100752198264</v>
      </c>
      <c r="I24" s="27">
        <f t="shared" si="4"/>
        <v>6.0780310550862637</v>
      </c>
      <c r="J24" s="28">
        <f t="shared" si="1"/>
        <v>0.91094518807541447</v>
      </c>
      <c r="K24" s="27">
        <f t="shared" si="2"/>
        <v>0.80259271714495006</v>
      </c>
      <c r="L24" s="18"/>
    </row>
    <row r="25" spans="1:12">
      <c r="A25" s="16"/>
      <c r="B25" s="11" t="str">
        <f>+'[3]Población Bogotá'!J305</f>
        <v>Neiva</v>
      </c>
      <c r="C25" s="55">
        <f>+'[3]Población Bogotá'!K305</f>
        <v>21.996666666666666</v>
      </c>
      <c r="D25" s="55">
        <f>+'[3]Población Bogotá'!L305</f>
        <v>18.718999999999998</v>
      </c>
      <c r="E25" s="55">
        <f>+'[3]Población Bogotá'!M305</f>
        <v>14.026000000000002</v>
      </c>
      <c r="F25" s="55">
        <f>+'[3]Población Bogotá'!N305</f>
        <v>21.908666666666665</v>
      </c>
      <c r="G25" s="56">
        <f>+'[3]Población Bogotá'!O305</f>
        <v>17.709666666666667</v>
      </c>
      <c r="H25" s="28">
        <f t="shared" si="0"/>
        <v>-19.165931290509075</v>
      </c>
      <c r="I25" s="27">
        <f t="shared" si="4"/>
        <v>56.200389752364629</v>
      </c>
      <c r="J25" s="28">
        <f t="shared" si="1"/>
        <v>0.80925686643689809</v>
      </c>
      <c r="K25" s="27">
        <f t="shared" si="2"/>
        <v>0.93144063507908659</v>
      </c>
      <c r="L25" s="18"/>
    </row>
    <row r="26" spans="1:12">
      <c r="A26" s="16"/>
      <c r="B26" s="11" t="str">
        <f>+'[3]Población Bogotá'!J306</f>
        <v>Armenia</v>
      </c>
      <c r="C26" s="55">
        <f>+'[3]Población Bogotá'!K306</f>
        <v>16.116333333333333</v>
      </c>
      <c r="D26" s="55">
        <f>+'[3]Población Bogotá'!L306</f>
        <v>14.850333333333332</v>
      </c>
      <c r="E26" s="55">
        <f>+'[3]Población Bogotá'!M306</f>
        <v>18.212</v>
      </c>
      <c r="F26" s="55">
        <f>+'[3]Población Bogotá'!N306</f>
        <v>12.921666666666667</v>
      </c>
      <c r="G26" s="56">
        <f>+'[3]Población Bogotá'!O306</f>
        <v>12.262</v>
      </c>
      <c r="H26" s="28">
        <f t="shared" si="0"/>
        <v>-5.1051205984780079</v>
      </c>
      <c r="I26" s="27">
        <f t="shared" si="4"/>
        <v>-29.048612636356975</v>
      </c>
      <c r="J26" s="28">
        <f t="shared" si="1"/>
        <v>0.56032153981343025</v>
      </c>
      <c r="K26" s="27">
        <f t="shared" si="2"/>
        <v>0.54936092594773445</v>
      </c>
      <c r="L26" s="18"/>
    </row>
    <row r="27" spans="1:12">
      <c r="A27" s="16"/>
      <c r="B27" s="11" t="str">
        <f>+'[3]Población Bogotá'!J307</f>
        <v>Cartagena</v>
      </c>
      <c r="C27" s="55">
        <f>+'[3]Población Bogotá'!K307</f>
        <v>18.348333333333333</v>
      </c>
      <c r="D27" s="55">
        <f>+'[3]Población Bogotá'!L307</f>
        <v>8.7490000000000006</v>
      </c>
      <c r="E27" s="55">
        <f>+'[3]Población Bogotá'!M307</f>
        <v>8.7866666666666671</v>
      </c>
      <c r="F27" s="55">
        <f>+'[3]Población Bogotá'!N307</f>
        <v>12.781000000000001</v>
      </c>
      <c r="G27" s="56">
        <f>+'[3]Población Bogotá'!O307</f>
        <v>10.737666666666664</v>
      </c>
      <c r="H27" s="28">
        <f t="shared" si="0"/>
        <v>-15.987272774691618</v>
      </c>
      <c r="I27" s="27">
        <f t="shared" si="4"/>
        <v>45.459028831562961</v>
      </c>
      <c r="J27" s="28">
        <f t="shared" si="1"/>
        <v>0.49066595340645963</v>
      </c>
      <c r="K27" s="27">
        <f t="shared" si="2"/>
        <v>0.54338052324555608</v>
      </c>
      <c r="L27" s="18"/>
    </row>
    <row r="28" spans="1:12">
      <c r="A28" s="16"/>
      <c r="B28" s="11" t="str">
        <f>+'[3]Población Bogotá'!J308</f>
        <v>Villavicencio</v>
      </c>
      <c r="C28" s="55">
        <f>+'[3]Población Bogotá'!K308</f>
        <v>16.944666666666667</v>
      </c>
      <c r="D28" s="55">
        <f>+'[3]Población Bogotá'!L308</f>
        <v>8.266</v>
      </c>
      <c r="E28" s="55">
        <f>+'[3]Población Bogotá'!M308</f>
        <v>15.500666666666666</v>
      </c>
      <c r="F28" s="55">
        <f>+'[3]Población Bogotá'!N308</f>
        <v>11.120666666666665</v>
      </c>
      <c r="G28" s="56">
        <f>+'[3]Población Bogotá'!O308</f>
        <v>8.2693333333333339</v>
      </c>
      <c r="H28" s="28">
        <f t="shared" si="0"/>
        <v>-25.639949643306736</v>
      </c>
      <c r="I28" s="27">
        <f t="shared" si="4"/>
        <v>-28.256849167777741</v>
      </c>
      <c r="J28" s="28">
        <f t="shared" si="1"/>
        <v>0.37787355949794971</v>
      </c>
      <c r="K28" s="27">
        <f t="shared" si="2"/>
        <v>0.47279193116131335</v>
      </c>
      <c r="L28" s="18"/>
    </row>
    <row r="29" spans="1:12">
      <c r="A29" s="16"/>
      <c r="B29" s="11" t="str">
        <f>+'[3]Población Bogotá'!J309</f>
        <v>Popayán</v>
      </c>
      <c r="C29" s="55">
        <f>+'[3]Población Bogotá'!K309</f>
        <v>16.663333333333334</v>
      </c>
      <c r="D29" s="55">
        <f>+'[3]Población Bogotá'!L309</f>
        <v>7.2109999999999994</v>
      </c>
      <c r="E29" s="55">
        <f>+'[3]Población Bogotá'!M309</f>
        <v>10.799333333333335</v>
      </c>
      <c r="F29" s="55">
        <f>+'[3]Población Bogotá'!N309</f>
        <v>8.6173333333333346</v>
      </c>
      <c r="G29" s="56">
        <f>+'[3]Población Bogotá'!O309</f>
        <v>7.8553333333333342</v>
      </c>
      <c r="H29" s="28">
        <f t="shared" si="0"/>
        <v>-8.8426427355717152</v>
      </c>
      <c r="I29" s="27">
        <f t="shared" si="4"/>
        <v>-20.204950922896479</v>
      </c>
      <c r="J29" s="28">
        <f t="shared" si="1"/>
        <v>0.35895551044536778</v>
      </c>
      <c r="K29" s="27">
        <f t="shared" si="2"/>
        <v>0.36636343757515372</v>
      </c>
      <c r="L29" s="18"/>
    </row>
    <row r="30" spans="1:12">
      <c r="A30" s="16"/>
      <c r="B30" s="11" t="str">
        <f>+'[3]Población Bogotá'!J310</f>
        <v>Santa Marta</v>
      </c>
      <c r="C30" s="55">
        <f>+'[3]Población Bogotá'!K310</f>
        <v>16.157666666666668</v>
      </c>
      <c r="D30" s="55">
        <f>+'[3]Población Bogotá'!L310</f>
        <v>7.969666666666666</v>
      </c>
      <c r="E30" s="55">
        <f>+'[3]Población Bogotá'!M310</f>
        <v>6.6680000000000001</v>
      </c>
      <c r="F30" s="55">
        <f>+'[3]Población Bogotá'!N310</f>
        <v>8.1436666666666664</v>
      </c>
      <c r="G30" s="56">
        <f>+'[3]Población Bogotá'!O310</f>
        <v>7.8146666666666675</v>
      </c>
      <c r="H30" s="28">
        <f t="shared" si="0"/>
        <v>-4.0399492448119023</v>
      </c>
      <c r="I30" s="27">
        <f t="shared" si="4"/>
        <v>22.130573885222947</v>
      </c>
      <c r="J30" s="28">
        <f t="shared" si="1"/>
        <v>0.35709721577192571</v>
      </c>
      <c r="K30" s="27">
        <f t="shared" si="2"/>
        <v>0.34622563605905066</v>
      </c>
      <c r="L30" s="18"/>
    </row>
    <row r="31" spans="1:12">
      <c r="A31" s="16"/>
      <c r="B31" s="11" t="str">
        <f>+'[3]Población Bogotá'!J311</f>
        <v>Sincelejo</v>
      </c>
      <c r="C31" s="55">
        <f>+'[3]Población Bogotá'!K311</f>
        <v>13.423</v>
      </c>
      <c r="D31" s="55">
        <f>+'[3]Población Bogotá'!L311</f>
        <v>5.182666666666667</v>
      </c>
      <c r="E31" s="55">
        <f>+'[3]Población Bogotá'!M311</f>
        <v>4.6429999999999998</v>
      </c>
      <c r="F31" s="55">
        <f>+'[3]Población Bogotá'!N311</f>
        <v>9.8706666666666667</v>
      </c>
      <c r="G31" s="56">
        <f>+'[3]Población Bogotá'!O311</f>
        <v>6.4533333333333331</v>
      </c>
      <c r="H31" s="28">
        <f t="shared" si="0"/>
        <v>-34.621099554234767</v>
      </c>
      <c r="I31" s="27">
        <f t="shared" si="4"/>
        <v>112.59243305334196</v>
      </c>
      <c r="J31" s="28">
        <f t="shared" si="1"/>
        <v>0.29489003998227614</v>
      </c>
      <c r="K31" s="27">
        <f t="shared" si="2"/>
        <v>0.41964854222015502</v>
      </c>
      <c r="L31" s="18"/>
    </row>
    <row r="32" spans="1:12">
      <c r="A32" s="16"/>
      <c r="B32" s="11" t="str">
        <f>+'[3]Población Bogotá'!J312</f>
        <v>Montería</v>
      </c>
      <c r="C32" s="55">
        <f>+'[3]Población Bogotá'!K312</f>
        <v>15.806333333333333</v>
      </c>
      <c r="D32" s="55">
        <f>+'[3]Población Bogotá'!L312</f>
        <v>9.2156666666666656</v>
      </c>
      <c r="E32" s="55">
        <f>+'[3]Población Bogotá'!M312</f>
        <v>5.586666666666666</v>
      </c>
      <c r="F32" s="55">
        <f>+'[3]Población Bogotá'!N312</f>
        <v>11.865666666666668</v>
      </c>
      <c r="G32" s="56">
        <f>+'[3]Población Bogotá'!O312</f>
        <v>6.2190000000000003</v>
      </c>
      <c r="H32" s="28">
        <f t="shared" si="0"/>
        <v>-47.588279911228483</v>
      </c>
      <c r="I32" s="27">
        <f t="shared" si="4"/>
        <v>112.39260143198094</v>
      </c>
      <c r="J32" s="28">
        <f t="shared" si="1"/>
        <v>0.28418199772465524</v>
      </c>
      <c r="K32" s="27">
        <f t="shared" si="2"/>
        <v>0.5044653909702439</v>
      </c>
      <c r="L32" s="18"/>
    </row>
    <row r="33" spans="1:14">
      <c r="A33" s="16"/>
      <c r="B33" s="11" t="str">
        <f>+'[3]Población Bogotá'!J313</f>
        <v>Tunja</v>
      </c>
      <c r="C33" s="55">
        <f>+'[3]Población Bogotá'!K313</f>
        <v>7.030333333333334</v>
      </c>
      <c r="D33" s="55">
        <f>+'[3]Población Bogotá'!L313</f>
        <v>3.2326666666666668</v>
      </c>
      <c r="E33" s="55">
        <f>+'[3]Población Bogotá'!M313</f>
        <v>1.6776666666666664</v>
      </c>
      <c r="F33" s="55">
        <f>+'[3]Población Bogotá'!N313</f>
        <v>6.2996666666666661</v>
      </c>
      <c r="G33" s="56">
        <f>+'[3]Población Bogotá'!O313</f>
        <v>4.3109999999999999</v>
      </c>
      <c r="H33" s="28">
        <f t="shared" si="0"/>
        <v>-31.567807820519601</v>
      </c>
      <c r="I33" s="27">
        <f t="shared" si="4"/>
        <v>275.50168885356652</v>
      </c>
      <c r="J33" s="28">
        <f t="shared" si="1"/>
        <v>0.19699446730840792</v>
      </c>
      <c r="K33" s="27">
        <f t="shared" si="2"/>
        <v>0.2678285086930538</v>
      </c>
      <c r="L33" s="18"/>
    </row>
    <row r="34" spans="1:14">
      <c r="A34" s="16"/>
      <c r="B34" s="11" t="str">
        <f>+'[3]Población Bogotá'!J314</f>
        <v>Valledupar</v>
      </c>
      <c r="C34" s="55">
        <f>+'[3]Población Bogotá'!K314</f>
        <v>8.06</v>
      </c>
      <c r="D34" s="55">
        <f>+'[3]Población Bogotá'!L314</f>
        <v>1.6526666666666667</v>
      </c>
      <c r="E34" s="55">
        <f>+'[3]Población Bogotá'!M314</f>
        <v>4.155333333333334</v>
      </c>
      <c r="F34" s="55">
        <f>+'[3]Población Bogotá'!N314</f>
        <v>14.458</v>
      </c>
      <c r="G34" s="56">
        <f>+'[3]Población Bogotá'!O314</f>
        <v>4.0869999999999997</v>
      </c>
      <c r="H34" s="28">
        <f t="shared" si="0"/>
        <v>-71.731913127680187</v>
      </c>
      <c r="I34" s="27">
        <f t="shared" si="4"/>
        <v>247.93839242740248</v>
      </c>
      <c r="J34" s="28">
        <f t="shared" si="1"/>
        <v>0.18675861468092392</v>
      </c>
      <c r="K34" s="27">
        <f t="shared" si="2"/>
        <v>0.61467769384901416</v>
      </c>
      <c r="L34" s="18"/>
    </row>
    <row r="35" spans="1:14">
      <c r="A35" s="16"/>
      <c r="B35" s="11" t="str">
        <f>+'[3]Población Bogotá'!J315</f>
        <v>Riohacha</v>
      </c>
      <c r="C35" s="55">
        <f>+'[3]Población Bogotá'!K315</f>
        <v>7.0473333333333343</v>
      </c>
      <c r="D35" s="55">
        <f>+'[3]Población Bogotá'!L315</f>
        <v>5.293333333333333</v>
      </c>
      <c r="E35" s="55">
        <f>+'[3]Población Bogotá'!M315</f>
        <v>7.0523333333333333</v>
      </c>
      <c r="F35" s="55">
        <f>+'[3]Población Bogotá'!N315</f>
        <v>6.7330000000000005</v>
      </c>
      <c r="G35" s="56">
        <f>+'[3]Población Bogotá'!O315</f>
        <v>2.96</v>
      </c>
      <c r="H35" s="28">
        <f t="shared" si="0"/>
        <v>-56.037427595425513</v>
      </c>
      <c r="I35" s="27">
        <f t="shared" si="4"/>
        <v>-4.5280521813111374</v>
      </c>
      <c r="J35" s="28">
        <f t="shared" si="1"/>
        <v>0.13525948114889524</v>
      </c>
      <c r="K35" s="27">
        <f t="shared" si="2"/>
        <v>0.28625155019265547</v>
      </c>
      <c r="L35" s="18"/>
    </row>
    <row r="36" spans="1:14">
      <c r="A36" s="16"/>
      <c r="B36" s="11" t="str">
        <f>+'[3]Población Bogotá'!J316</f>
        <v>Florencia</v>
      </c>
      <c r="C36" s="55">
        <f>+'[3]Población Bogotá'!K316</f>
        <v>7.4676666666666662</v>
      </c>
      <c r="D36" s="55">
        <f>+'[3]Población Bogotá'!L316</f>
        <v>1.6876666666666666</v>
      </c>
      <c r="E36" s="55">
        <f>+'[3]Población Bogotá'!M316</f>
        <v>1.1320000000000001</v>
      </c>
      <c r="F36" s="55">
        <f>+'[3]Población Bogotá'!N316</f>
        <v>1.4023333333333332</v>
      </c>
      <c r="G36" s="56">
        <f>+'[3]Población Bogotá'!O316</f>
        <v>2.5233333333333334</v>
      </c>
      <c r="H36" s="28">
        <f t="shared" si="0"/>
        <v>79.938198241026882</v>
      </c>
      <c r="I36" s="27">
        <f t="shared" si="4"/>
        <v>23.881036513545318</v>
      </c>
      <c r="J36" s="28">
        <f t="shared" si="1"/>
        <v>0.11530566129472264</v>
      </c>
      <c r="K36" s="27">
        <f t="shared" si="2"/>
        <v>5.9619796606787526E-2</v>
      </c>
      <c r="L36" s="18"/>
    </row>
    <row r="37" spans="1:14">
      <c r="A37" s="16"/>
      <c r="B37" s="11" t="str">
        <f>+'[3]Población Bogotá'!J317</f>
        <v>Quibdó</v>
      </c>
      <c r="C37" s="55">
        <f>+'[3]Población Bogotá'!K317</f>
        <v>1.014</v>
      </c>
      <c r="D37" s="55">
        <f>+'[3]Población Bogotá'!L317</f>
        <v>0.90800000000000003</v>
      </c>
      <c r="E37" s="55">
        <f>+'[3]Población Bogotá'!M317</f>
        <v>1.0773333333333335</v>
      </c>
      <c r="F37" s="55">
        <f>+'[3]Población Bogotá'!N317</f>
        <v>0.81933333333333336</v>
      </c>
      <c r="G37" s="56">
        <f>+'[3]Población Bogotá'!O317</f>
        <v>1.498</v>
      </c>
      <c r="H37" s="28">
        <f t="shared" si="0"/>
        <v>82.831570382424729</v>
      </c>
      <c r="I37" s="27">
        <f t="shared" si="4"/>
        <v>-23.948019801980202</v>
      </c>
      <c r="J37" s="28">
        <f t="shared" si="1"/>
        <v>6.845226444629901E-2</v>
      </c>
      <c r="K37" s="27">
        <f t="shared" si="2"/>
        <v>3.4833720004631273E-2</v>
      </c>
      <c r="L37" s="18"/>
    </row>
    <row r="38" spans="1:14">
      <c r="A38" s="16"/>
      <c r="B38" s="11" t="str">
        <f>+'[3]Población Bogotá'!J318</f>
        <v>San Andrés</v>
      </c>
      <c r="C38" s="55">
        <f>+'[3]Población Bogotá'!K318</f>
        <v>1.0516666666666667</v>
      </c>
      <c r="D38" s="55">
        <f>+'[3]Población Bogotá'!L318</f>
        <v>0.58866666666666667</v>
      </c>
      <c r="E38" s="55">
        <f>+'[3]Población Bogotá'!M318</f>
        <v>0.58066666666666666</v>
      </c>
      <c r="F38" s="55">
        <f>+'[3]Población Bogotá'!N318</f>
        <v>0.33666666666666667</v>
      </c>
      <c r="G38" s="56">
        <f>+'[3]Población Bogotá'!O318</f>
        <v>0.34866666666666668</v>
      </c>
      <c r="H38" s="28">
        <f t="shared" si="0"/>
        <v>3.5643564356435675</v>
      </c>
      <c r="I38" s="27">
        <f t="shared" si="4"/>
        <v>-42.020665901262909</v>
      </c>
      <c r="J38" s="28">
        <f t="shared" si="1"/>
        <v>1.5932592036232481E-2</v>
      </c>
      <c r="K38" s="27">
        <f t="shared" si="2"/>
        <v>1.4313286088151987E-2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 codeName="Hoja27">
    <tabColor rgb="FF53722D"/>
  </sheetPr>
  <dimension ref="A1:O52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F34" sqref="F3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Bogotá'!J326</f>
        <v>Colombia</v>
      </c>
      <c r="C13" s="26">
        <f>+'[3]Población Bogotá'!K326</f>
        <v>3741.0679999999998</v>
      </c>
      <c r="D13" s="26">
        <f>+'[3]Población Bogotá'!L326</f>
        <v>3113.7993333333329</v>
      </c>
      <c r="E13" s="26">
        <f>+'[3]Población Bogotá'!M326</f>
        <v>3074.6016666666669</v>
      </c>
      <c r="F13" s="26">
        <f>+'[3]Población Bogotá'!N326</f>
        <v>3777.0720000000001</v>
      </c>
      <c r="G13" s="26">
        <f>+'[3]Población Bogotá'!O326</f>
        <v>3703.8839999999996</v>
      </c>
      <c r="H13" s="28">
        <f t="shared" ref="H13:H38" si="0">IF(OR(OR(G13=0,F13=0),G13=""),"",(G13/F13-1)*100)</f>
        <v>-1.9376914181143623</v>
      </c>
      <c r="I13" s="27">
        <f>IF(OR(OR(G13=0,F13=0),F13=""),"",(F13/E13-1)*100)</f>
        <v>22.847523337711493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1687.8526666666667</v>
      </c>
      <c r="D14" s="25">
        <f t="shared" ref="D14:G14" si="3">D13-SUM(D15:D38)</f>
        <v>1288.8546666666662</v>
      </c>
      <c r="E14" s="25">
        <f t="shared" si="3"/>
        <v>1340.2886666666666</v>
      </c>
      <c r="F14" s="25">
        <f t="shared" si="3"/>
        <v>1612.1520000000005</v>
      </c>
      <c r="G14" s="26">
        <f t="shared" si="3"/>
        <v>1588.8139999999994</v>
      </c>
      <c r="H14" s="28">
        <f t="shared" si="0"/>
        <v>-1.4476302482644976</v>
      </c>
      <c r="I14" s="27">
        <f>IF(OR(OR(G14=0,F14=0),F14=""),"",(F14/E14-1)*100)</f>
        <v>20.283938833077286</v>
      </c>
      <c r="J14" s="28">
        <f t="shared" si="1"/>
        <v>42.895889828083156</v>
      </c>
      <c r="K14" s="27">
        <f t="shared" si="2"/>
        <v>42.682585876043674</v>
      </c>
      <c r="L14" s="18"/>
    </row>
    <row r="15" spans="1:15">
      <c r="A15" s="16"/>
      <c r="B15" s="12" t="str">
        <f>+'[3]Población Bogotá'!J327</f>
        <v>Bogotá</v>
      </c>
      <c r="C15" s="107">
        <f>+'[3]Población Bogotá'!K327</f>
        <v>803.61633333333339</v>
      </c>
      <c r="D15" s="107">
        <f>+'[3]Población Bogotá'!L327</f>
        <v>812.09799999999996</v>
      </c>
      <c r="E15" s="107">
        <f>+'[3]Población Bogotá'!M327</f>
        <v>601.54833333333329</v>
      </c>
      <c r="F15" s="107">
        <f>+'[3]Población Bogotá'!N327</f>
        <v>858.98199999999997</v>
      </c>
      <c r="G15" s="107">
        <f>+'[3]Población Bogotá'!O327</f>
        <v>924.54433333333327</v>
      </c>
      <c r="H15" s="50">
        <f t="shared" si="0"/>
        <v>7.6325619551205204</v>
      </c>
      <c r="I15" s="36">
        <f t="shared" ref="I15:I38" si="4">IF(OR(OR(G15=0,F15=0),F15=""),"",(F15/E15-1)*100)</f>
        <v>42.795175782494631</v>
      </c>
      <c r="J15" s="50">
        <f t="shared" si="1"/>
        <v>24.961481875062322</v>
      </c>
      <c r="K15" s="36">
        <f t="shared" si="2"/>
        <v>22.742007565648734</v>
      </c>
      <c r="L15" s="18"/>
      <c r="N15" s="23" t="s">
        <v>4</v>
      </c>
      <c r="O15" s="34">
        <f>J15</f>
        <v>24.961481875062322</v>
      </c>
    </row>
    <row r="16" spans="1:15">
      <c r="A16" s="16"/>
      <c r="B16" s="11" t="str">
        <f>+'[3]Población Bogotá'!J328</f>
        <v>Medellín</v>
      </c>
      <c r="C16" s="55">
        <f>+'[3]Población Bogotá'!K328</f>
        <v>224.90933333333336</v>
      </c>
      <c r="D16" s="55">
        <f>+'[3]Población Bogotá'!L328</f>
        <v>184.07966666666667</v>
      </c>
      <c r="E16" s="55">
        <f>+'[3]Población Bogotá'!M328</f>
        <v>256.28833333333336</v>
      </c>
      <c r="F16" s="55">
        <f>+'[3]Población Bogotá'!N328</f>
        <v>308.22966666666667</v>
      </c>
      <c r="G16" s="56">
        <f>+'[3]Población Bogotá'!O328</f>
        <v>310.27866666666665</v>
      </c>
      <c r="H16" s="28">
        <f t="shared" si="0"/>
        <v>0.66476404499242747</v>
      </c>
      <c r="I16" s="27">
        <f t="shared" si="4"/>
        <v>20.266756842878774</v>
      </c>
      <c r="J16" s="28">
        <f t="shared" si="1"/>
        <v>8.3771162019832879</v>
      </c>
      <c r="K16" s="27">
        <f t="shared" si="2"/>
        <v>8.1605451700858929</v>
      </c>
      <c r="L16" s="18"/>
      <c r="N16" s="23" t="s">
        <v>35</v>
      </c>
      <c r="O16" s="34">
        <f>100-O15</f>
        <v>75.038518124937681</v>
      </c>
    </row>
    <row r="17" spans="1:12">
      <c r="A17" s="16"/>
      <c r="B17" s="11" t="str">
        <f>+'[3]Población Bogotá'!J329</f>
        <v>Cali</v>
      </c>
      <c r="C17" s="55">
        <f>+'[3]Población Bogotá'!K329</f>
        <v>232.50933333333333</v>
      </c>
      <c r="D17" s="55">
        <f>+'[3]Población Bogotá'!L329</f>
        <v>240.10466666666665</v>
      </c>
      <c r="E17" s="55">
        <f>+'[3]Población Bogotá'!M329</f>
        <v>289.38399999999996</v>
      </c>
      <c r="F17" s="55">
        <f>+'[3]Población Bogotá'!N329</f>
        <v>234.51</v>
      </c>
      <c r="G17" s="56">
        <f>+'[3]Población Bogotá'!O329</f>
        <v>174.809</v>
      </c>
      <c r="H17" s="28">
        <f t="shared" si="0"/>
        <v>-25.457762995181444</v>
      </c>
      <c r="I17" s="27">
        <f t="shared" si="4"/>
        <v>-18.962347607331431</v>
      </c>
      <c r="J17" s="28">
        <f t="shared" si="1"/>
        <v>4.7196132492270282</v>
      </c>
      <c r="K17" s="27">
        <f t="shared" si="2"/>
        <v>6.2087775928020426</v>
      </c>
      <c r="L17" s="18"/>
    </row>
    <row r="18" spans="1:12">
      <c r="A18" s="16"/>
      <c r="B18" s="11" t="str">
        <f>+'[3]Población Bogotá'!J330</f>
        <v>Bucaramanga</v>
      </c>
      <c r="C18" s="55">
        <f>+'[3]Población Bogotá'!K330</f>
        <v>78.071000000000012</v>
      </c>
      <c r="D18" s="55">
        <f>+'[3]Población Bogotá'!L330</f>
        <v>122.71566666666668</v>
      </c>
      <c r="E18" s="55">
        <f>+'[3]Población Bogotá'!M330</f>
        <v>89.18</v>
      </c>
      <c r="F18" s="55">
        <f>+'[3]Población Bogotá'!N330</f>
        <v>140.75766666666667</v>
      </c>
      <c r="G18" s="56">
        <f>+'[3]Población Bogotá'!O330</f>
        <v>109.11800000000001</v>
      </c>
      <c r="H18" s="28">
        <f t="shared" si="0"/>
        <v>-22.478112500680837</v>
      </c>
      <c r="I18" s="27">
        <f t="shared" si="4"/>
        <v>57.835463855872014</v>
      </c>
      <c r="J18" s="28">
        <f t="shared" si="1"/>
        <v>2.9460425866468825</v>
      </c>
      <c r="K18" s="27">
        <f t="shared" si="2"/>
        <v>3.7266344582964441</v>
      </c>
      <c r="L18" s="18"/>
    </row>
    <row r="19" spans="1:12">
      <c r="A19" s="16"/>
      <c r="B19" s="11" t="str">
        <f>+'[3]Población Bogotá'!J331</f>
        <v>Barranquilla</v>
      </c>
      <c r="C19" s="55">
        <f>+'[3]Población Bogotá'!K331</f>
        <v>91.754999999999995</v>
      </c>
      <c r="D19" s="55">
        <f>+'[3]Población Bogotá'!L331</f>
        <v>39.660333333333334</v>
      </c>
      <c r="E19" s="55">
        <f>+'[3]Población Bogotá'!M331</f>
        <v>62.591666666666669</v>
      </c>
      <c r="F19" s="55">
        <f>+'[3]Población Bogotá'!N331</f>
        <v>67.000666666666675</v>
      </c>
      <c r="G19" s="56">
        <f>+'[3]Población Bogotá'!O331</f>
        <v>100.87366666666667</v>
      </c>
      <c r="H19" s="28">
        <f t="shared" si="0"/>
        <v>50.556213371011218</v>
      </c>
      <c r="I19" s="27">
        <f t="shared" si="4"/>
        <v>7.0440686992411239</v>
      </c>
      <c r="J19" s="28">
        <f t="shared" si="1"/>
        <v>2.7234564221413704</v>
      </c>
      <c r="K19" s="27">
        <f t="shared" si="2"/>
        <v>1.773878461058372</v>
      </c>
      <c r="L19" s="18"/>
    </row>
    <row r="20" spans="1:12">
      <c r="A20" s="16"/>
      <c r="B20" s="11" t="str">
        <f>+'[3]Población Bogotá'!J332</f>
        <v>Ibagué</v>
      </c>
      <c r="C20" s="55">
        <f>+'[3]Población Bogotá'!K332</f>
        <v>65.343000000000004</v>
      </c>
      <c r="D20" s="55">
        <f>+'[3]Población Bogotá'!L332</f>
        <v>42.118666666666662</v>
      </c>
      <c r="E20" s="55">
        <f>+'[3]Población Bogotá'!M332</f>
        <v>52.29666666666666</v>
      </c>
      <c r="F20" s="55">
        <f>+'[3]Población Bogotá'!N332</f>
        <v>41.891333333333336</v>
      </c>
      <c r="G20" s="56">
        <f>+'[3]Población Bogotá'!O332</f>
        <v>66.542000000000002</v>
      </c>
      <c r="H20" s="28">
        <f t="shared" si="0"/>
        <v>58.844311472540056</v>
      </c>
      <c r="I20" s="27">
        <f t="shared" si="4"/>
        <v>-19.896742940914002</v>
      </c>
      <c r="J20" s="28">
        <f t="shared" si="1"/>
        <v>1.7965465441142328</v>
      </c>
      <c r="K20" s="27">
        <f t="shared" si="2"/>
        <v>1.1090954404187512</v>
      </c>
      <c r="L20" s="18"/>
    </row>
    <row r="21" spans="1:12">
      <c r="A21" s="16"/>
      <c r="B21" s="11" t="str">
        <f>+'[3]Población Bogotá'!J333</f>
        <v>Cúcuta</v>
      </c>
      <c r="C21" s="55">
        <f>+'[3]Población Bogotá'!K333</f>
        <v>87.906000000000006</v>
      </c>
      <c r="D21" s="55">
        <f>+'[3]Población Bogotá'!L333</f>
        <v>54.112000000000002</v>
      </c>
      <c r="E21" s="55">
        <f>+'[3]Población Bogotá'!M333</f>
        <v>44.535666666666664</v>
      </c>
      <c r="F21" s="55">
        <f>+'[3]Población Bogotá'!N333</f>
        <v>109.158</v>
      </c>
      <c r="G21" s="56">
        <f>+'[3]Población Bogotá'!O333</f>
        <v>60.814</v>
      </c>
      <c r="H21" s="28">
        <f t="shared" si="0"/>
        <v>-44.288096154198499</v>
      </c>
      <c r="I21" s="27">
        <f t="shared" si="4"/>
        <v>145.10242726803239</v>
      </c>
      <c r="J21" s="28">
        <f t="shared" si="1"/>
        <v>1.6418980724018355</v>
      </c>
      <c r="K21" s="27">
        <f t="shared" si="2"/>
        <v>2.8900163936509551</v>
      </c>
      <c r="L21" s="18"/>
    </row>
    <row r="22" spans="1:12">
      <c r="A22" s="16"/>
      <c r="B22" s="11" t="str">
        <f>+'[3]Población Bogotá'!J334</f>
        <v>Manizales</v>
      </c>
      <c r="C22" s="55">
        <f>+'[3]Población Bogotá'!K334</f>
        <v>34.911333333333332</v>
      </c>
      <c r="D22" s="55">
        <f>+'[3]Población Bogotá'!L334</f>
        <v>29.372333333333334</v>
      </c>
      <c r="E22" s="55">
        <f>+'[3]Población Bogotá'!M334</f>
        <v>33.44166666666667</v>
      </c>
      <c r="F22" s="55">
        <f>+'[3]Población Bogotá'!N334</f>
        <v>30.855</v>
      </c>
      <c r="G22" s="56">
        <f>+'[3]Población Bogotá'!O334</f>
        <v>44.67766666666666</v>
      </c>
      <c r="H22" s="28">
        <f t="shared" si="0"/>
        <v>44.798790039431722</v>
      </c>
      <c r="I22" s="27">
        <f t="shared" si="4"/>
        <v>-7.7348616994767134</v>
      </c>
      <c r="J22" s="28">
        <f t="shared" si="1"/>
        <v>1.2062382803205141</v>
      </c>
      <c r="K22" s="27">
        <f t="shared" si="2"/>
        <v>0.8169026166300245</v>
      </c>
      <c r="L22" s="18"/>
    </row>
    <row r="23" spans="1:12">
      <c r="A23" s="16"/>
      <c r="B23" s="11" t="str">
        <f>+'[3]Población Bogotá'!J335</f>
        <v>Neiva</v>
      </c>
      <c r="C23" s="55">
        <f>+'[3]Población Bogotá'!K335</f>
        <v>46.282333333333334</v>
      </c>
      <c r="D23" s="55">
        <f>+'[3]Población Bogotá'!L335</f>
        <v>41.86366666666666</v>
      </c>
      <c r="E23" s="55">
        <f>+'[3]Población Bogotá'!M335</f>
        <v>36.775333333333329</v>
      </c>
      <c r="F23" s="55">
        <f>+'[3]Población Bogotá'!N335</f>
        <v>44.513666666666666</v>
      </c>
      <c r="G23" s="56">
        <f>+'[3]Población Bogotá'!O335</f>
        <v>39.527333333333331</v>
      </c>
      <c r="H23" s="28">
        <f t="shared" si="0"/>
        <v>-11.201803191529191</v>
      </c>
      <c r="I23" s="27">
        <f t="shared" si="4"/>
        <v>21.04218407265741</v>
      </c>
      <c r="J23" s="28">
        <f t="shared" si="1"/>
        <v>1.0671860493831162</v>
      </c>
      <c r="K23" s="27">
        <f t="shared" si="2"/>
        <v>1.1785231170246864</v>
      </c>
      <c r="L23" s="18"/>
    </row>
    <row r="24" spans="1:12">
      <c r="A24" s="16"/>
      <c r="B24" s="11" t="str">
        <f>+'[3]Población Bogotá'!J336</f>
        <v>Pasto</v>
      </c>
      <c r="C24" s="55">
        <f>+'[3]Población Bogotá'!K336</f>
        <v>29.901333333333337</v>
      </c>
      <c r="D24" s="55">
        <f>+'[3]Población Bogotá'!L336</f>
        <v>24.492999999999999</v>
      </c>
      <c r="E24" s="55">
        <f>+'[3]Población Bogotá'!M336</f>
        <v>25.028333333333336</v>
      </c>
      <c r="F24" s="55">
        <f>+'[3]Población Bogotá'!N336</f>
        <v>28.10766666666667</v>
      </c>
      <c r="G24" s="56">
        <f>+'[3]Población Bogotá'!O336</f>
        <v>36.844666666666662</v>
      </c>
      <c r="H24" s="28">
        <f t="shared" si="0"/>
        <v>31.08404587123319</v>
      </c>
      <c r="I24" s="27">
        <f t="shared" si="4"/>
        <v>12.303389491909167</v>
      </c>
      <c r="J24" s="28">
        <f t="shared" si="1"/>
        <v>0.9947575752012392</v>
      </c>
      <c r="K24" s="27">
        <f t="shared" si="2"/>
        <v>0.74416549821307798</v>
      </c>
      <c r="L24" s="18"/>
    </row>
    <row r="25" spans="1:12">
      <c r="A25" s="16"/>
      <c r="B25" s="11" t="str">
        <f>+'[3]Población Bogotá'!J337</f>
        <v>Pereira</v>
      </c>
      <c r="C25" s="55">
        <f>+'[3]Población Bogotá'!K337</f>
        <v>31.891000000000002</v>
      </c>
      <c r="D25" s="55">
        <f>+'[3]Población Bogotá'!L337</f>
        <v>27.069333333333333</v>
      </c>
      <c r="E25" s="55">
        <f>+'[3]Población Bogotá'!M337</f>
        <v>15.469333333333333</v>
      </c>
      <c r="F25" s="55">
        <f>+'[3]Población Bogotá'!N337</f>
        <v>32.257333333333328</v>
      </c>
      <c r="G25" s="56">
        <f>+'[3]Población Bogotá'!O337</f>
        <v>35.225333333333332</v>
      </c>
      <c r="H25" s="28">
        <f t="shared" si="0"/>
        <v>9.2010085561939459</v>
      </c>
      <c r="I25" s="27">
        <f t="shared" si="4"/>
        <v>108.5243923461472</v>
      </c>
      <c r="J25" s="28">
        <f t="shared" si="1"/>
        <v>0.95103770348459438</v>
      </c>
      <c r="K25" s="27">
        <f t="shared" si="2"/>
        <v>0.85403014116048959</v>
      </c>
      <c r="L25" s="18"/>
    </row>
    <row r="26" spans="1:12">
      <c r="A26" s="16"/>
      <c r="B26" s="11" t="str">
        <f>+'[3]Población Bogotá'!J338</f>
        <v>Villavicencio</v>
      </c>
      <c r="C26" s="55">
        <f>+'[3]Población Bogotá'!K338</f>
        <v>37.363999999999997</v>
      </c>
      <c r="D26" s="55">
        <f>+'[3]Población Bogotá'!L338</f>
        <v>31.496333333333336</v>
      </c>
      <c r="E26" s="55">
        <f>+'[3]Población Bogotá'!M338</f>
        <v>48.989666666666665</v>
      </c>
      <c r="F26" s="55">
        <f>+'[3]Población Bogotá'!N338</f>
        <v>28.849</v>
      </c>
      <c r="G26" s="56">
        <f>+'[3]Población Bogotá'!O338</f>
        <v>30.330333333333339</v>
      </c>
      <c r="H26" s="28">
        <f t="shared" si="0"/>
        <v>5.1347822570395385</v>
      </c>
      <c r="I26" s="27">
        <f t="shared" si="4"/>
        <v>-41.112071253121407</v>
      </c>
      <c r="J26" s="28">
        <f t="shared" si="1"/>
        <v>0.81887913696361281</v>
      </c>
      <c r="K26" s="27">
        <f t="shared" si="2"/>
        <v>0.76379269444691544</v>
      </c>
      <c r="L26" s="18"/>
    </row>
    <row r="27" spans="1:12">
      <c r="A27" s="16"/>
      <c r="B27" s="11" t="str">
        <f>+'[3]Población Bogotá'!J339</f>
        <v>Valledupar</v>
      </c>
      <c r="C27" s="55">
        <f>+'[3]Población Bogotá'!K339</f>
        <v>35.762333333333338</v>
      </c>
      <c r="D27" s="55">
        <f>+'[3]Población Bogotá'!L339</f>
        <v>26.18</v>
      </c>
      <c r="E27" s="55">
        <f>+'[3]Población Bogotá'!M339</f>
        <v>29.891999999999999</v>
      </c>
      <c r="F27" s="55">
        <f>+'[3]Población Bogotá'!N339</f>
        <v>52.305666666666667</v>
      </c>
      <c r="G27" s="56">
        <f>+'[3]Población Bogotá'!O339</f>
        <v>27.479333333333333</v>
      </c>
      <c r="H27" s="28">
        <f t="shared" si="0"/>
        <v>-47.463945907709174</v>
      </c>
      <c r="I27" s="27">
        <f t="shared" si="4"/>
        <v>74.982157990989791</v>
      </c>
      <c r="J27" s="28">
        <f t="shared" si="1"/>
        <v>0.74190588402156588</v>
      </c>
      <c r="K27" s="27">
        <f t="shared" si="2"/>
        <v>1.3848204817558858</v>
      </c>
      <c r="L27" s="18"/>
    </row>
    <row r="28" spans="1:12">
      <c r="A28" s="16"/>
      <c r="B28" s="11" t="str">
        <f>+'[3]Población Bogotá'!J340</f>
        <v>Armenia</v>
      </c>
      <c r="C28" s="55">
        <f>+'[3]Población Bogotá'!K340</f>
        <v>25.212</v>
      </c>
      <c r="D28" s="55">
        <f>+'[3]Población Bogotá'!L340</f>
        <v>20.911999999999999</v>
      </c>
      <c r="E28" s="55">
        <f>+'[3]Población Bogotá'!M340</f>
        <v>24.692333333333334</v>
      </c>
      <c r="F28" s="55">
        <f>+'[3]Población Bogotá'!N340</f>
        <v>24.695</v>
      </c>
      <c r="G28" s="56">
        <f>+'[3]Población Bogotá'!O340</f>
        <v>27.120999999999999</v>
      </c>
      <c r="H28" s="28">
        <f t="shared" si="0"/>
        <v>9.8238509819801543</v>
      </c>
      <c r="I28" s="27">
        <f t="shared" si="4"/>
        <v>1.0799573416853114E-2</v>
      </c>
      <c r="J28" s="28">
        <f t="shared" si="1"/>
        <v>0.7322313549776398</v>
      </c>
      <c r="K28" s="27">
        <f t="shared" si="2"/>
        <v>0.65381332418338856</v>
      </c>
      <c r="L28" s="18"/>
    </row>
    <row r="29" spans="1:12">
      <c r="A29" s="16"/>
      <c r="B29" s="11" t="str">
        <f>+'[3]Población Bogotá'!J341</f>
        <v>Cartagena</v>
      </c>
      <c r="C29" s="55">
        <f>+'[3]Población Bogotá'!K341</f>
        <v>59.63366666666667</v>
      </c>
      <c r="D29" s="55">
        <f>+'[3]Población Bogotá'!L341</f>
        <v>19.645333333333337</v>
      </c>
      <c r="E29" s="55">
        <f>+'[3]Población Bogotá'!M341</f>
        <v>21.338666666666668</v>
      </c>
      <c r="F29" s="55">
        <f>+'[3]Población Bogotá'!N341</f>
        <v>35.555</v>
      </c>
      <c r="G29" s="56">
        <f>+'[3]Población Bogotá'!O341</f>
        <v>23.737333333333329</v>
      </c>
      <c r="H29" s="28">
        <f t="shared" si="0"/>
        <v>-33.237706839169377</v>
      </c>
      <c r="I29" s="27">
        <f t="shared" si="4"/>
        <v>66.622406898275415</v>
      </c>
      <c r="J29" s="28">
        <f t="shared" si="1"/>
        <v>0.64087680211727294</v>
      </c>
      <c r="K29" s="27">
        <f t="shared" si="2"/>
        <v>0.94133762872404858</v>
      </c>
      <c r="L29" s="18"/>
    </row>
    <row r="30" spans="1:12">
      <c r="A30" s="16"/>
      <c r="B30" s="11" t="str">
        <f>+'[3]Población Bogotá'!J342</f>
        <v>Popayán</v>
      </c>
      <c r="C30" s="55">
        <f>+'[3]Población Bogotá'!K342</f>
        <v>27.506</v>
      </c>
      <c r="D30" s="55">
        <f>+'[3]Población Bogotá'!L342</f>
        <v>13.284000000000001</v>
      </c>
      <c r="E30" s="55">
        <f>+'[3]Población Bogotá'!M342</f>
        <v>20.364333333333331</v>
      </c>
      <c r="F30" s="55">
        <f>+'[3]Población Bogotá'!N342</f>
        <v>26.478666666666669</v>
      </c>
      <c r="G30" s="56">
        <f>+'[3]Población Bogotá'!O342</f>
        <v>23.680666666666667</v>
      </c>
      <c r="H30" s="28">
        <f t="shared" si="0"/>
        <v>-10.566997331184858</v>
      </c>
      <c r="I30" s="27">
        <f t="shared" si="4"/>
        <v>30.024716415956032</v>
      </c>
      <c r="J30" s="28">
        <f t="shared" si="1"/>
        <v>0.63934687659404754</v>
      </c>
      <c r="K30" s="27">
        <f t="shared" si="2"/>
        <v>0.701036852531979</v>
      </c>
      <c r="L30" s="18"/>
    </row>
    <row r="31" spans="1:12">
      <c r="A31" s="16"/>
      <c r="B31" s="11" t="str">
        <f>+'[3]Población Bogotá'!J343</f>
        <v>Santa Marta</v>
      </c>
      <c r="C31" s="55">
        <f>+'[3]Población Bogotá'!K343</f>
        <v>35.881333333333338</v>
      </c>
      <c r="D31" s="55">
        <f>+'[3]Población Bogotá'!L343</f>
        <v>17.556000000000001</v>
      </c>
      <c r="E31" s="55">
        <f>+'[3]Población Bogotá'!M343</f>
        <v>22.447333333333333</v>
      </c>
      <c r="F31" s="55">
        <f>+'[3]Población Bogotá'!N343</f>
        <v>12.991666666666667</v>
      </c>
      <c r="G31" s="56">
        <f>+'[3]Población Bogotá'!O343</f>
        <v>15.031666666666666</v>
      </c>
      <c r="H31" s="28">
        <f t="shared" si="0"/>
        <v>15.702373316228346</v>
      </c>
      <c r="I31" s="27">
        <f t="shared" si="4"/>
        <v>-42.123786047340438</v>
      </c>
      <c r="J31" s="28">
        <f t="shared" si="1"/>
        <v>0.405835243940325</v>
      </c>
      <c r="K31" s="27">
        <f t="shared" si="2"/>
        <v>0.34396131889110576</v>
      </c>
      <c r="L31" s="18"/>
    </row>
    <row r="32" spans="1:12">
      <c r="A32" s="16"/>
      <c r="B32" s="11" t="str">
        <f>+'[3]Población Bogotá'!J344</f>
        <v>Riohacha</v>
      </c>
      <c r="C32" s="55">
        <f>+'[3]Población Bogotá'!K344</f>
        <v>21.323333333333334</v>
      </c>
      <c r="D32" s="55">
        <f>+'[3]Población Bogotá'!L344</f>
        <v>17.503333333333334</v>
      </c>
      <c r="E32" s="55">
        <f>+'[3]Población Bogotá'!M344</f>
        <v>16.579666666666668</v>
      </c>
      <c r="F32" s="55">
        <f>+'[3]Población Bogotá'!N344</f>
        <v>15.444666666666665</v>
      </c>
      <c r="G32" s="56">
        <f>+'[3]Población Bogotá'!O344</f>
        <v>14.110333333333335</v>
      </c>
      <c r="H32" s="28">
        <f t="shared" si="0"/>
        <v>-8.6394440367764229</v>
      </c>
      <c r="I32" s="27">
        <f t="shared" si="4"/>
        <v>-6.8457347353183762</v>
      </c>
      <c r="J32" s="28">
        <f t="shared" si="1"/>
        <v>0.38096045484505819</v>
      </c>
      <c r="K32" s="27">
        <f t="shared" si="2"/>
        <v>0.40890580499039103</v>
      </c>
      <c r="L32" s="18"/>
    </row>
    <row r="33" spans="1:14">
      <c r="A33" s="16"/>
      <c r="B33" s="11" t="str">
        <f>+'[3]Población Bogotá'!J345</f>
        <v>Sincelejo</v>
      </c>
      <c r="C33" s="55">
        <f>+'[3]Población Bogotá'!K345</f>
        <v>32.150333333333329</v>
      </c>
      <c r="D33" s="55">
        <f>+'[3]Población Bogotá'!L345</f>
        <v>12.413333333333332</v>
      </c>
      <c r="E33" s="55">
        <f>+'[3]Población Bogotá'!M345</f>
        <v>14.861666666666666</v>
      </c>
      <c r="F33" s="55">
        <f>+'[3]Población Bogotá'!N345</f>
        <v>27.934666666666669</v>
      </c>
      <c r="G33" s="56">
        <f>+'[3]Población Bogotá'!O345</f>
        <v>13.697000000000001</v>
      </c>
      <c r="H33" s="28">
        <f t="shared" si="0"/>
        <v>-50.967734237029262</v>
      </c>
      <c r="I33" s="27">
        <f t="shared" si="4"/>
        <v>87.964562072445901</v>
      </c>
      <c r="J33" s="28">
        <f t="shared" si="1"/>
        <v>0.36980099808741318</v>
      </c>
      <c r="K33" s="27">
        <f t="shared" si="2"/>
        <v>0.7395852307466384</v>
      </c>
      <c r="L33" s="18"/>
    </row>
    <row r="34" spans="1:14">
      <c r="A34" s="16"/>
      <c r="B34" s="11" t="str">
        <f>+'[3]Población Bogotá'!J346</f>
        <v>Tunja</v>
      </c>
      <c r="C34" s="55">
        <f>+'[3]Población Bogotá'!K346</f>
        <v>14.117666666666667</v>
      </c>
      <c r="D34" s="55">
        <f>+'[3]Población Bogotá'!L346</f>
        <v>11.359666666666667</v>
      </c>
      <c r="E34" s="55">
        <f>+'[3]Población Bogotá'!M346</f>
        <v>5.676333333333333</v>
      </c>
      <c r="F34" s="55">
        <f>+'[3]Población Bogotá'!N346</f>
        <v>19.519333333333332</v>
      </c>
      <c r="G34" s="56">
        <f>+'[3]Población Bogotá'!O346</f>
        <v>12.144666666666666</v>
      </c>
      <c r="H34" s="28">
        <f t="shared" si="0"/>
        <v>-37.781344991290688</v>
      </c>
      <c r="I34" s="27">
        <f t="shared" si="4"/>
        <v>243.8722179810911</v>
      </c>
      <c r="J34" s="28">
        <f t="shared" si="1"/>
        <v>0.32789003831293495</v>
      </c>
      <c r="K34" s="27">
        <f t="shared" si="2"/>
        <v>0.51678478285119622</v>
      </c>
      <c r="L34" s="18"/>
    </row>
    <row r="35" spans="1:14">
      <c r="A35" s="16"/>
      <c r="B35" s="11" t="str">
        <f>+'[3]Población Bogotá'!J347</f>
        <v>Montería</v>
      </c>
      <c r="C35" s="55">
        <f>+'[3]Población Bogotá'!K347</f>
        <v>17.966666666666669</v>
      </c>
      <c r="D35" s="55">
        <f>+'[3]Población Bogotá'!L347</f>
        <v>24.163</v>
      </c>
      <c r="E35" s="55">
        <f>+'[3]Población Bogotá'!M347</f>
        <v>9.7846666666666664</v>
      </c>
      <c r="F35" s="55">
        <f>+'[3]Población Bogotá'!N347</f>
        <v>14.453000000000001</v>
      </c>
      <c r="G35" s="56">
        <f>+'[3]Población Bogotá'!O347</f>
        <v>10.077999999999999</v>
      </c>
      <c r="H35" s="28">
        <f t="shared" si="0"/>
        <v>-30.270532069466562</v>
      </c>
      <c r="I35" s="27">
        <f t="shared" si="4"/>
        <v>47.710703822307025</v>
      </c>
      <c r="J35" s="28">
        <f t="shared" si="1"/>
        <v>0.27209275452470977</v>
      </c>
      <c r="K35" s="27">
        <f t="shared" si="2"/>
        <v>0.38265089995636831</v>
      </c>
      <c r="L35" s="18"/>
    </row>
    <row r="36" spans="1:14">
      <c r="A36" s="16"/>
      <c r="B36" s="11" t="str">
        <f>+'[3]Población Bogotá'!J348</f>
        <v>Florencia</v>
      </c>
      <c r="C36" s="55">
        <f>+'[3]Población Bogotá'!K348</f>
        <v>10.842666666666666</v>
      </c>
      <c r="D36" s="55">
        <f>+'[3]Población Bogotá'!L348</f>
        <v>6.6479999999999997</v>
      </c>
      <c r="E36" s="55">
        <f>+'[3]Población Bogotá'!M348</f>
        <v>4.9569999999999999</v>
      </c>
      <c r="F36" s="55">
        <f>+'[3]Población Bogotá'!N348</f>
        <v>2.609</v>
      </c>
      <c r="G36" s="56">
        <f>+'[3]Población Bogotá'!O348</f>
        <v>7.2113333333333332</v>
      </c>
      <c r="H36" s="28">
        <f t="shared" si="0"/>
        <v>176.4021975214003</v>
      </c>
      <c r="I36" s="27">
        <f t="shared" si="4"/>
        <v>-47.367359289893074</v>
      </c>
      <c r="J36" s="28">
        <f t="shared" si="1"/>
        <v>0.19469652217330063</v>
      </c>
      <c r="K36" s="27">
        <f t="shared" si="2"/>
        <v>6.9074669479427447E-2</v>
      </c>
      <c r="L36" s="18"/>
    </row>
    <row r="37" spans="1:14">
      <c r="A37" s="16"/>
      <c r="B37" s="11" t="str">
        <f>+'[3]Población Bogotá'!J349</f>
        <v>Quibdó</v>
      </c>
      <c r="C37" s="55">
        <f>+'[3]Población Bogotá'!K349</f>
        <v>6.2249999999999996</v>
      </c>
      <c r="D37" s="55">
        <f>+'[3]Población Bogotá'!L349</f>
        <v>4.5989999999999993</v>
      </c>
      <c r="E37" s="55">
        <f>+'[3]Población Bogotá'!M349</f>
        <v>7.1070000000000002</v>
      </c>
      <c r="F37" s="55">
        <f>+'[3]Población Bogotá'!N349</f>
        <v>6.9390000000000001</v>
      </c>
      <c r="G37" s="56">
        <f>+'[3]Población Bogotá'!O349</f>
        <v>6.6926666666666668</v>
      </c>
      <c r="H37" s="28">
        <f t="shared" si="0"/>
        <v>-3.5499831868184617</v>
      </c>
      <c r="I37" s="27">
        <f t="shared" si="4"/>
        <v>-2.3638666103841355</v>
      </c>
      <c r="J37" s="28">
        <f t="shared" si="1"/>
        <v>0.18069320385483637</v>
      </c>
      <c r="K37" s="27">
        <f t="shared" si="2"/>
        <v>0.18371373381285822</v>
      </c>
      <c r="L37" s="18"/>
    </row>
    <row r="38" spans="1:14">
      <c r="A38" s="16"/>
      <c r="B38" s="11" t="str">
        <f>+'[3]Población Bogotá'!J350</f>
        <v>San Andrés</v>
      </c>
      <c r="C38" s="55">
        <f>+'[3]Población Bogotá'!K350</f>
        <v>2.1343333333333332</v>
      </c>
      <c r="D38" s="55">
        <f>+'[3]Población Bogotá'!L350</f>
        <v>1.4973333333333334</v>
      </c>
      <c r="E38" s="55">
        <f>+'[3]Población Bogotá'!M350</f>
        <v>1.083</v>
      </c>
      <c r="F38" s="55">
        <f>+'[3]Población Bogotá'!N350</f>
        <v>0.88233333333333341</v>
      </c>
      <c r="G38" s="56">
        <f>+'[3]Población Bogotá'!O350</f>
        <v>0.501</v>
      </c>
      <c r="H38" s="28">
        <f t="shared" si="0"/>
        <v>-43.218738194182095</v>
      </c>
      <c r="I38" s="27">
        <f t="shared" si="4"/>
        <v>-18.528778085564777</v>
      </c>
      <c r="J38" s="28">
        <f t="shared" si="1"/>
        <v>1.3526341537693946E-2</v>
      </c>
      <c r="K38" s="27">
        <f t="shared" si="2"/>
        <v>2.3360246596658293E-2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74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 codeName="Hoja28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E32" sqref="E32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Bogotá'!J358</f>
        <v>Colombia</v>
      </c>
      <c r="C13" s="26">
        <f>+'[3]Población Bogotá'!K358</f>
        <v>6246.059666666667</v>
      </c>
      <c r="D13" s="26">
        <f>+'[3]Población Bogotá'!L358</f>
        <v>5037.9956666666667</v>
      </c>
      <c r="E13" s="26">
        <f>+'[3]Población Bogotá'!M358</f>
        <v>5420.8296666666665</v>
      </c>
      <c r="F13" s="26">
        <f>+'[3]Población Bogotá'!N358</f>
        <v>6393.6606666666667</v>
      </c>
      <c r="G13" s="26">
        <f>+'[3]Población Bogotá'!O358</f>
        <v>6102.717333333334</v>
      </c>
      <c r="H13" s="28">
        <f t="shared" ref="H13:H38" si="0">IF(OR(OR(G13=0,F13=0),G13=""),"",(G13/F13-1)*100)</f>
        <v>-4.5504969453597166</v>
      </c>
      <c r="I13" s="27">
        <f>IF(OR(OR(G13=0,F13=0),F13=""),"",(F13/E13-1)*100)</f>
        <v>17.946164329457815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3196.199000000001</v>
      </c>
      <c r="D14" s="25">
        <f>D13-SUM(D15:D38)</f>
        <v>2336.3556666666673</v>
      </c>
      <c r="E14" s="25">
        <f>E13-SUM(E15:E38)</f>
        <v>2782.7973333333334</v>
      </c>
      <c r="F14" s="25">
        <f>F13-SUM(F15:F38)</f>
        <v>3141.0676666666668</v>
      </c>
      <c r="G14" s="26">
        <f>G13-SUM(G15:G38)</f>
        <v>2979.803666666669</v>
      </c>
      <c r="H14" s="28">
        <f t="shared" si="0"/>
        <v>-5.1340504921733476</v>
      </c>
      <c r="I14" s="27">
        <f>IF(OR(OR(G14=0,F14=0),F14=""),"",(F14/E14-1)*100)</f>
        <v>12.874467322569426</v>
      </c>
      <c r="J14" s="28">
        <f t="shared" si="1"/>
        <v>48.827489524884903</v>
      </c>
      <c r="K14" s="27">
        <f t="shared" si="2"/>
        <v>49.127844445086289</v>
      </c>
      <c r="L14" s="18"/>
    </row>
    <row r="15" spans="1:15">
      <c r="A15" s="16"/>
      <c r="B15" s="12" t="str">
        <f>+'[3]Población Bogotá'!J359</f>
        <v>Bogotá</v>
      </c>
      <c r="C15" s="107">
        <f>+'[3]Población Bogotá'!K359</f>
        <v>958.63733333333323</v>
      </c>
      <c r="D15" s="107">
        <f>+'[3]Población Bogotá'!L359</f>
        <v>990.91533333333336</v>
      </c>
      <c r="E15" s="107">
        <f>+'[3]Población Bogotá'!M359</f>
        <v>763.01499999999999</v>
      </c>
      <c r="F15" s="107">
        <f>+'[3]Población Bogotá'!N359</f>
        <v>1129.6576666666667</v>
      </c>
      <c r="G15" s="107">
        <f>+'[3]Población Bogotá'!O359</f>
        <v>1236.2913333333333</v>
      </c>
      <c r="H15" s="50">
        <f t="shared" si="0"/>
        <v>9.4394673548594099</v>
      </c>
      <c r="I15" s="36">
        <f t="shared" ref="I15:I38" si="3">IF(OR(OR(G15=0,F15=0),F15=""),"",(F15/E15-1)*100)</f>
        <v>48.051829474737296</v>
      </c>
      <c r="J15" s="50">
        <f t="shared" si="1"/>
        <v>20.258046797950989</v>
      </c>
      <c r="K15" s="36">
        <f t="shared" si="2"/>
        <v>17.66840196190164</v>
      </c>
      <c r="L15" s="18"/>
      <c r="N15" s="23" t="s">
        <v>4</v>
      </c>
      <c r="O15" s="34">
        <f>J15</f>
        <v>20.258046797950989</v>
      </c>
    </row>
    <row r="16" spans="1:15">
      <c r="A16" s="16"/>
      <c r="B16" s="11" t="str">
        <f>+'[3]Población Bogotá'!J360</f>
        <v>Medellín</v>
      </c>
      <c r="C16" s="55">
        <f>+'[3]Población Bogotá'!K360</f>
        <v>385.52966666666663</v>
      </c>
      <c r="D16" s="55">
        <f>+'[3]Población Bogotá'!L360</f>
        <v>381.92633333333333</v>
      </c>
      <c r="E16" s="55">
        <f>+'[3]Población Bogotá'!M360</f>
        <v>394.55</v>
      </c>
      <c r="F16" s="55">
        <f>+'[3]Población Bogotá'!N360</f>
        <v>443.79599999999999</v>
      </c>
      <c r="G16" s="56">
        <f>+'[3]Población Bogotá'!O360</f>
        <v>472.97233333333332</v>
      </c>
      <c r="H16" s="28">
        <f t="shared" si="0"/>
        <v>6.5742668553419481</v>
      </c>
      <c r="I16" s="27">
        <f t="shared" si="3"/>
        <v>12.481561272335572</v>
      </c>
      <c r="J16" s="28">
        <f t="shared" si="1"/>
        <v>7.7501923733209104</v>
      </c>
      <c r="K16" s="27">
        <f t="shared" si="2"/>
        <v>6.9411878912143283</v>
      </c>
      <c r="L16" s="18"/>
      <c r="N16" s="23" t="s">
        <v>35</v>
      </c>
      <c r="O16" s="34">
        <f>100-O15</f>
        <v>79.741953202049018</v>
      </c>
    </row>
    <row r="17" spans="1:12">
      <c r="A17" s="16"/>
      <c r="B17" s="11" t="str">
        <f>+'[3]Población Bogotá'!J361</f>
        <v>Cali</v>
      </c>
      <c r="C17" s="55">
        <f>+'[3]Población Bogotá'!K361</f>
        <v>416.92733333333337</v>
      </c>
      <c r="D17" s="55">
        <f>+'[3]Población Bogotá'!L361</f>
        <v>346.70599999999996</v>
      </c>
      <c r="E17" s="55">
        <f>+'[3]Población Bogotá'!M361</f>
        <v>412.4783333333333</v>
      </c>
      <c r="F17" s="55">
        <f>+'[3]Población Bogotá'!N361</f>
        <v>373.65366666666665</v>
      </c>
      <c r="G17" s="56">
        <f>+'[3]Población Bogotá'!O361</f>
        <v>284.87899999999996</v>
      </c>
      <c r="H17" s="28">
        <f t="shared" si="0"/>
        <v>-23.758542893106906</v>
      </c>
      <c r="I17" s="27">
        <f t="shared" si="3"/>
        <v>-9.4125347998076592</v>
      </c>
      <c r="J17" s="28">
        <f t="shared" si="1"/>
        <v>4.668068082458567</v>
      </c>
      <c r="K17" s="27">
        <f t="shared" si="2"/>
        <v>5.844127271481721</v>
      </c>
      <c r="L17" s="18"/>
    </row>
    <row r="18" spans="1:12">
      <c r="A18" s="16"/>
      <c r="B18" s="11" t="str">
        <f>+'[3]Población Bogotá'!J362</f>
        <v>Bucaramanga</v>
      </c>
      <c r="C18" s="55">
        <f>+'[3]Población Bogotá'!K362</f>
        <v>124.72133333333333</v>
      </c>
      <c r="D18" s="55">
        <f>+'[3]Población Bogotá'!L362</f>
        <v>127.86799999999999</v>
      </c>
      <c r="E18" s="55">
        <f>+'[3]Población Bogotá'!M362</f>
        <v>155.36966666666669</v>
      </c>
      <c r="F18" s="55">
        <f>+'[3]Población Bogotá'!N362</f>
        <v>201.59700000000001</v>
      </c>
      <c r="G18" s="56">
        <f>+'[3]Población Bogotá'!O362</f>
        <v>170.53466666666668</v>
      </c>
      <c r="H18" s="28">
        <f t="shared" si="0"/>
        <v>-15.408132726842826</v>
      </c>
      <c r="I18" s="27">
        <f t="shared" si="3"/>
        <v>29.753126414636899</v>
      </c>
      <c r="J18" s="28">
        <f t="shared" si="1"/>
        <v>2.7944054648442944</v>
      </c>
      <c r="K18" s="27">
        <f t="shared" si="2"/>
        <v>3.1530763127768959</v>
      </c>
      <c r="L18" s="18"/>
    </row>
    <row r="19" spans="1:12">
      <c r="A19" s="16"/>
      <c r="B19" s="11" t="str">
        <f>+'[3]Población Bogotá'!J363</f>
        <v>Barranquilla</v>
      </c>
      <c r="C19" s="55">
        <f>+'[3]Población Bogotá'!K363</f>
        <v>178.62066666666666</v>
      </c>
      <c r="D19" s="55">
        <f>+'[3]Población Bogotá'!L363</f>
        <v>83.145666666666671</v>
      </c>
      <c r="E19" s="55">
        <f>+'[3]Población Bogotá'!M363</f>
        <v>104.675</v>
      </c>
      <c r="F19" s="55">
        <f>+'[3]Población Bogotá'!N363</f>
        <v>156.38033333333331</v>
      </c>
      <c r="G19" s="56">
        <f>+'[3]Población Bogotá'!O363</f>
        <v>123.28466666666668</v>
      </c>
      <c r="H19" s="28">
        <f t="shared" si="0"/>
        <v>-21.163573424620719</v>
      </c>
      <c r="I19" s="27">
        <f t="shared" si="3"/>
        <v>49.396067192102521</v>
      </c>
      <c r="J19" s="28">
        <f t="shared" si="1"/>
        <v>2.0201601996749865</v>
      </c>
      <c r="K19" s="27">
        <f t="shared" si="2"/>
        <v>2.4458653889566233</v>
      </c>
      <c r="L19" s="18"/>
    </row>
    <row r="20" spans="1:12">
      <c r="A20" s="16"/>
      <c r="B20" s="11" t="str">
        <f>+'[3]Población Bogotá'!J364</f>
        <v>Ibagué</v>
      </c>
      <c r="C20" s="55">
        <f>+'[3]Población Bogotá'!K364</f>
        <v>91.065333333333342</v>
      </c>
      <c r="D20" s="55">
        <f>+'[3]Población Bogotá'!L364</f>
        <v>73.670666666666662</v>
      </c>
      <c r="E20" s="55">
        <f>+'[3]Población Bogotá'!M364</f>
        <v>69.013333333333335</v>
      </c>
      <c r="F20" s="55">
        <f>+'[3]Población Bogotá'!N364</f>
        <v>72.685000000000002</v>
      </c>
      <c r="G20" s="56">
        <f>+'[3]Población Bogotá'!O364</f>
        <v>92.689666666666668</v>
      </c>
      <c r="H20" s="28">
        <f t="shared" si="0"/>
        <v>27.522414069844771</v>
      </c>
      <c r="I20" s="27">
        <f t="shared" si="3"/>
        <v>5.3202279752704751</v>
      </c>
      <c r="J20" s="28">
        <f t="shared" si="1"/>
        <v>1.5188261491383728</v>
      </c>
      <c r="K20" s="27">
        <f t="shared" si="2"/>
        <v>1.136829177984735</v>
      </c>
      <c r="L20" s="18"/>
    </row>
    <row r="21" spans="1:12">
      <c r="A21" s="16"/>
      <c r="B21" s="11" t="str">
        <f>+'[3]Población Bogotá'!J365</f>
        <v>Cúcuta</v>
      </c>
      <c r="C21" s="55">
        <f>+'[3]Población Bogotá'!K365</f>
        <v>139.37</v>
      </c>
      <c r="D21" s="55">
        <f>+'[3]Población Bogotá'!L365</f>
        <v>100.47766666666666</v>
      </c>
      <c r="E21" s="55">
        <f>+'[3]Población Bogotá'!M365</f>
        <v>90.397666666666666</v>
      </c>
      <c r="F21" s="55">
        <f>+'[3]Población Bogotá'!N365</f>
        <v>129.07933333333332</v>
      </c>
      <c r="G21" s="56">
        <f>+'[3]Población Bogotá'!O365</f>
        <v>92.216000000000008</v>
      </c>
      <c r="H21" s="28">
        <f t="shared" si="0"/>
        <v>-28.558664180684733</v>
      </c>
      <c r="I21" s="27">
        <f t="shared" si="3"/>
        <v>42.790558753360152</v>
      </c>
      <c r="J21" s="28">
        <f t="shared" si="1"/>
        <v>1.5110645793196387</v>
      </c>
      <c r="K21" s="27">
        <f t="shared" si="2"/>
        <v>2.0188643104925492</v>
      </c>
      <c r="L21" s="18"/>
    </row>
    <row r="22" spans="1:12">
      <c r="A22" s="16"/>
      <c r="B22" s="11" t="str">
        <f>+'[3]Población Bogotá'!J366</f>
        <v>Pereira</v>
      </c>
      <c r="C22" s="55">
        <f>+'[3]Población Bogotá'!K366</f>
        <v>70.083333333333329</v>
      </c>
      <c r="D22" s="55">
        <f>+'[3]Población Bogotá'!L366</f>
        <v>65.308666666666667</v>
      </c>
      <c r="E22" s="55">
        <f>+'[3]Población Bogotá'!M366</f>
        <v>65.820666666666668</v>
      </c>
      <c r="F22" s="55">
        <f>+'[3]Población Bogotá'!N366</f>
        <v>78.473666666666659</v>
      </c>
      <c r="G22" s="56">
        <f>+'[3]Población Bogotá'!O366</f>
        <v>79.398666666666657</v>
      </c>
      <c r="H22" s="28">
        <f t="shared" si="0"/>
        <v>1.1787393647975319</v>
      </c>
      <c r="I22" s="27">
        <f t="shared" si="3"/>
        <v>19.22344552369568</v>
      </c>
      <c r="J22" s="28">
        <f t="shared" si="1"/>
        <v>1.301037920157097</v>
      </c>
      <c r="K22" s="27">
        <f t="shared" si="2"/>
        <v>1.2273667740264811</v>
      </c>
      <c r="L22" s="18"/>
    </row>
    <row r="23" spans="1:12">
      <c r="A23" s="16"/>
      <c r="B23" s="11" t="str">
        <f>+'[3]Población Bogotá'!J367</f>
        <v>Cartagena</v>
      </c>
      <c r="C23" s="55">
        <f>+'[3]Población Bogotá'!K367</f>
        <v>101.91833333333334</v>
      </c>
      <c r="D23" s="55">
        <f>+'[3]Población Bogotá'!L367</f>
        <v>61.082666666666661</v>
      </c>
      <c r="E23" s="55">
        <f>+'[3]Población Bogotá'!M367</f>
        <v>89.222666666666669</v>
      </c>
      <c r="F23" s="55">
        <f>+'[3]Población Bogotá'!N367</f>
        <v>107.12333333333333</v>
      </c>
      <c r="G23" s="56">
        <f>+'[3]Población Bogotá'!O367</f>
        <v>75.77</v>
      </c>
      <c r="H23" s="28">
        <f t="shared" si="0"/>
        <v>-29.268444472103806</v>
      </c>
      <c r="I23" s="27">
        <f t="shared" si="3"/>
        <v>20.062913758835577</v>
      </c>
      <c r="J23" s="28">
        <f t="shared" si="1"/>
        <v>1.2415780686111846</v>
      </c>
      <c r="K23" s="27">
        <f t="shared" si="2"/>
        <v>1.6754616630160022</v>
      </c>
      <c r="L23" s="18"/>
    </row>
    <row r="24" spans="1:12">
      <c r="A24" s="16"/>
      <c r="B24" s="11" t="str">
        <f>+'[3]Población Bogotá'!J368</f>
        <v>Pasto</v>
      </c>
      <c r="C24" s="55">
        <f>+'[3]Población Bogotá'!K368</f>
        <v>58.990666666666662</v>
      </c>
      <c r="D24" s="55">
        <f>+'[3]Población Bogotá'!L368</f>
        <v>49.723666666666666</v>
      </c>
      <c r="E24" s="55">
        <f>+'[3]Población Bogotá'!M368</f>
        <v>56.203666666666663</v>
      </c>
      <c r="F24" s="55">
        <f>+'[3]Población Bogotá'!N368</f>
        <v>60.61633333333333</v>
      </c>
      <c r="G24" s="56">
        <f>+'[3]Población Bogotá'!O368</f>
        <v>61.502333333333333</v>
      </c>
      <c r="H24" s="28">
        <f t="shared" si="0"/>
        <v>1.4616522499436346</v>
      </c>
      <c r="I24" s="27">
        <f t="shared" si="3"/>
        <v>7.8512078096921289</v>
      </c>
      <c r="J24" s="28">
        <f t="shared" si="1"/>
        <v>1.0077860397925469</v>
      </c>
      <c r="K24" s="27">
        <f t="shared" si="2"/>
        <v>0.94806929071723223</v>
      </c>
      <c r="L24" s="18"/>
    </row>
    <row r="25" spans="1:12">
      <c r="A25" s="16"/>
      <c r="B25" s="11" t="str">
        <f>+'[3]Población Bogotá'!J369</f>
        <v>Santa Marta</v>
      </c>
      <c r="C25" s="55">
        <f>+'[3]Población Bogotá'!K369</f>
        <v>55.151666666666671</v>
      </c>
      <c r="D25" s="55">
        <f>+'[3]Población Bogotá'!L369</f>
        <v>53.885333333333335</v>
      </c>
      <c r="E25" s="55">
        <f>+'[3]Población Bogotá'!M369</f>
        <v>53.417666666666662</v>
      </c>
      <c r="F25" s="55">
        <f>+'[3]Población Bogotá'!N369</f>
        <v>59.764333333333333</v>
      </c>
      <c r="G25" s="56">
        <f>+'[3]Población Bogotá'!O369</f>
        <v>58.200333333333333</v>
      </c>
      <c r="H25" s="28">
        <f t="shared" si="0"/>
        <v>-2.6169454468384146</v>
      </c>
      <c r="I25" s="27">
        <f t="shared" si="3"/>
        <v>11.881212832209087</v>
      </c>
      <c r="J25" s="28">
        <f t="shared" si="1"/>
        <v>0.95367899501817543</v>
      </c>
      <c r="K25" s="27">
        <f t="shared" si="2"/>
        <v>0.9347435913343749</v>
      </c>
      <c r="L25" s="18"/>
    </row>
    <row r="26" spans="1:12">
      <c r="A26" s="16"/>
      <c r="B26" s="11" t="str">
        <f>+'[3]Población Bogotá'!J370</f>
        <v>Manizales</v>
      </c>
      <c r="C26" s="55">
        <f>+'[3]Población Bogotá'!K370</f>
        <v>49.461999999999996</v>
      </c>
      <c r="D26" s="55">
        <f>+'[3]Población Bogotá'!L370</f>
        <v>40.832666666666668</v>
      </c>
      <c r="E26" s="55">
        <f>+'[3]Población Bogotá'!M370</f>
        <v>42.090666666666664</v>
      </c>
      <c r="F26" s="55">
        <f>+'[3]Población Bogotá'!N370</f>
        <v>42.042666666666669</v>
      </c>
      <c r="G26" s="56">
        <f>+'[3]Población Bogotá'!O370</f>
        <v>55.659666666666659</v>
      </c>
      <c r="H26" s="28">
        <f t="shared" si="0"/>
        <v>32.388525941900269</v>
      </c>
      <c r="I26" s="27">
        <f t="shared" si="3"/>
        <v>-0.11403953370500153</v>
      </c>
      <c r="J26" s="28">
        <f t="shared" si="1"/>
        <v>0.91204726725012975</v>
      </c>
      <c r="K26" s="27">
        <f t="shared" si="2"/>
        <v>0.65756800147145755</v>
      </c>
      <c r="L26" s="18"/>
    </row>
    <row r="27" spans="1:12">
      <c r="A27" s="16"/>
      <c r="B27" s="11" t="str">
        <f>+'[3]Población Bogotá'!J371</f>
        <v>Neiva</v>
      </c>
      <c r="C27" s="55">
        <f>+'[3]Población Bogotá'!K371</f>
        <v>59.646999999999998</v>
      </c>
      <c r="D27" s="55">
        <f>+'[3]Población Bogotá'!L371</f>
        <v>49.748999999999995</v>
      </c>
      <c r="E27" s="55">
        <f>+'[3]Población Bogotá'!M371</f>
        <v>46.441666666666663</v>
      </c>
      <c r="F27" s="55">
        <f>+'[3]Población Bogotá'!N371</f>
        <v>51.917000000000002</v>
      </c>
      <c r="G27" s="56">
        <f>+'[3]Población Bogotá'!O371</f>
        <v>49.202666666666666</v>
      </c>
      <c r="H27" s="28">
        <f t="shared" si="0"/>
        <v>-5.2282168332787649</v>
      </c>
      <c r="I27" s="27">
        <f t="shared" si="3"/>
        <v>11.7897003409295</v>
      </c>
      <c r="J27" s="28">
        <f t="shared" si="1"/>
        <v>0.80624194074858013</v>
      </c>
      <c r="K27" s="27">
        <f t="shared" si="2"/>
        <v>0.81200743528146779</v>
      </c>
      <c r="L27" s="18"/>
    </row>
    <row r="28" spans="1:12">
      <c r="A28" s="16"/>
      <c r="B28" s="11" t="str">
        <f>+'[3]Población Bogotá'!J372</f>
        <v>Villavicencio</v>
      </c>
      <c r="C28" s="55">
        <f>+'[3]Población Bogotá'!K372</f>
        <v>55.414666666666669</v>
      </c>
      <c r="D28" s="55">
        <f>+'[3]Población Bogotá'!L372</f>
        <v>50.572333333333326</v>
      </c>
      <c r="E28" s="55">
        <f>+'[3]Población Bogotá'!M372</f>
        <v>58.634000000000007</v>
      </c>
      <c r="F28" s="55">
        <f>+'[3]Población Bogotá'!N372</f>
        <v>47.664666666666669</v>
      </c>
      <c r="G28" s="56">
        <f>+'[3]Población Bogotá'!O372</f>
        <v>42.295999999999999</v>
      </c>
      <c r="H28" s="28">
        <f t="shared" si="0"/>
        <v>-11.263409653551903</v>
      </c>
      <c r="I28" s="27">
        <f t="shared" si="3"/>
        <v>-18.70814430762584</v>
      </c>
      <c r="J28" s="28">
        <f t="shared" si="1"/>
        <v>0.69306831186457263</v>
      </c>
      <c r="K28" s="27">
        <f t="shared" si="2"/>
        <v>0.74549884880763662</v>
      </c>
      <c r="L28" s="18"/>
    </row>
    <row r="29" spans="1:12">
      <c r="A29" s="16"/>
      <c r="B29" s="11" t="str">
        <f>+'[3]Población Bogotá'!J373</f>
        <v>Montería</v>
      </c>
      <c r="C29" s="55">
        <f>+'[3]Población Bogotá'!K373</f>
        <v>54.336333333333336</v>
      </c>
      <c r="D29" s="55">
        <f>+'[3]Población Bogotá'!L373</f>
        <v>48.2</v>
      </c>
      <c r="E29" s="55">
        <f>+'[3]Población Bogotá'!M373</f>
        <v>48.738666666666667</v>
      </c>
      <c r="F29" s="55">
        <f>+'[3]Población Bogotá'!N373</f>
        <v>57.088333333333338</v>
      </c>
      <c r="G29" s="56">
        <f>+'[3]Población Bogotá'!O373</f>
        <v>40.192</v>
      </c>
      <c r="H29" s="28">
        <f t="shared" si="0"/>
        <v>-29.596823635885915</v>
      </c>
      <c r="I29" s="27">
        <f t="shared" si="3"/>
        <v>17.131504076161306</v>
      </c>
      <c r="J29" s="28">
        <f t="shared" si="1"/>
        <v>0.65859186661766833</v>
      </c>
      <c r="K29" s="27">
        <f t="shared" si="2"/>
        <v>0.89288963411779443</v>
      </c>
      <c r="L29" s="18"/>
    </row>
    <row r="30" spans="1:12">
      <c r="A30" s="16"/>
      <c r="B30" s="11" t="str">
        <f>+'[3]Población Bogotá'!J374</f>
        <v>Sincelejo</v>
      </c>
      <c r="C30" s="55">
        <f>+'[3]Población Bogotá'!K374</f>
        <v>41.599333333333334</v>
      </c>
      <c r="D30" s="55">
        <f>+'[3]Población Bogotá'!L374</f>
        <v>27.036999999999995</v>
      </c>
      <c r="E30" s="55">
        <f>+'[3]Población Bogotá'!M374</f>
        <v>31.602</v>
      </c>
      <c r="F30" s="55">
        <f>+'[3]Población Bogotá'!N374</f>
        <v>46.05766666666667</v>
      </c>
      <c r="G30" s="56">
        <f>+'[3]Población Bogotá'!O374</f>
        <v>38.245666666666665</v>
      </c>
      <c r="H30" s="28">
        <f t="shared" si="0"/>
        <v>-16.961345559552164</v>
      </c>
      <c r="I30" s="27">
        <f t="shared" si="3"/>
        <v>45.742885471383673</v>
      </c>
      <c r="J30" s="28">
        <f t="shared" si="1"/>
        <v>0.62669896994519159</v>
      </c>
      <c r="K30" s="27">
        <f t="shared" si="2"/>
        <v>0.72036457778856167</v>
      </c>
      <c r="L30" s="18"/>
    </row>
    <row r="31" spans="1:12">
      <c r="A31" s="16"/>
      <c r="B31" s="11" t="str">
        <f>+'[3]Población Bogotá'!J375</f>
        <v>Armenia</v>
      </c>
      <c r="C31" s="55">
        <f>+'[3]Población Bogotá'!K375</f>
        <v>36.402666666666669</v>
      </c>
      <c r="D31" s="55">
        <f>+'[3]Población Bogotá'!L375</f>
        <v>31.360333333333333</v>
      </c>
      <c r="E31" s="55">
        <f>+'[3]Población Bogotá'!M375</f>
        <v>34.49133333333333</v>
      </c>
      <c r="F31" s="55">
        <f>+'[3]Población Bogotá'!N375</f>
        <v>26.360666666666663</v>
      </c>
      <c r="G31" s="56">
        <f>+'[3]Población Bogotá'!O375</f>
        <v>32.57</v>
      </c>
      <c r="H31" s="28">
        <f t="shared" si="0"/>
        <v>23.555297033458956</v>
      </c>
      <c r="I31" s="27">
        <f t="shared" si="3"/>
        <v>-23.573071496221274</v>
      </c>
      <c r="J31" s="28">
        <f t="shared" si="1"/>
        <v>0.53369668331353148</v>
      </c>
      <c r="K31" s="27">
        <f t="shared" si="2"/>
        <v>0.41229380226726653</v>
      </c>
      <c r="L31" s="18"/>
    </row>
    <row r="32" spans="1:12">
      <c r="A32" s="16"/>
      <c r="B32" s="11" t="str">
        <f>+'[3]Población Bogotá'!J376</f>
        <v>Popayán</v>
      </c>
      <c r="C32" s="55">
        <f>+'[3]Población Bogotá'!K376</f>
        <v>47.25</v>
      </c>
      <c r="D32" s="55">
        <f>+'[3]Población Bogotá'!L376</f>
        <v>35.893333333333338</v>
      </c>
      <c r="E32" s="55">
        <f>+'[3]Población Bogotá'!M376</f>
        <v>36.431333333333328</v>
      </c>
      <c r="F32" s="55">
        <f>+'[3]Población Bogotá'!N376</f>
        <v>37.217333333333336</v>
      </c>
      <c r="G32" s="56">
        <f>+'[3]Población Bogotá'!O376</f>
        <v>32.56633333333334</v>
      </c>
      <c r="H32" s="28">
        <f t="shared" si="0"/>
        <v>-12.496865259914724</v>
      </c>
      <c r="I32" s="27">
        <f t="shared" si="3"/>
        <v>2.1574834849122704</v>
      </c>
      <c r="J32" s="28">
        <f t="shared" si="1"/>
        <v>0.53363660078854491</v>
      </c>
      <c r="K32" s="27">
        <f t="shared" si="2"/>
        <v>0.58209741294788764</v>
      </c>
      <c r="L32" s="18"/>
    </row>
    <row r="33" spans="1:14">
      <c r="A33" s="16"/>
      <c r="B33" s="11" t="str">
        <f>+'[3]Población Bogotá'!J377</f>
        <v>Valledupar</v>
      </c>
      <c r="C33" s="55">
        <f>+'[3]Población Bogotá'!K377</f>
        <v>48.461333333333336</v>
      </c>
      <c r="D33" s="55">
        <f>+'[3]Población Bogotá'!L377</f>
        <v>33.588666666666661</v>
      </c>
      <c r="E33" s="55">
        <f>+'[3]Población Bogotá'!M377</f>
        <v>34.300666666666665</v>
      </c>
      <c r="F33" s="55">
        <f>+'[3]Población Bogotá'!N377</f>
        <v>54.095333333333336</v>
      </c>
      <c r="G33" s="56">
        <f>+'[3]Población Bogotá'!O377</f>
        <v>28.998999999999999</v>
      </c>
      <c r="H33" s="28">
        <f t="shared" si="0"/>
        <v>-46.39278804086613</v>
      </c>
      <c r="I33" s="27">
        <f t="shared" si="3"/>
        <v>57.709276787623189</v>
      </c>
      <c r="J33" s="28">
        <f t="shared" si="1"/>
        <v>0.47518176602422785</v>
      </c>
      <c r="K33" s="27">
        <f t="shared" si="2"/>
        <v>0.84607764086322601</v>
      </c>
      <c r="L33" s="18"/>
    </row>
    <row r="34" spans="1:14">
      <c r="A34" s="16"/>
      <c r="B34" s="11" t="str">
        <f>+'[3]Población Bogotá'!J378</f>
        <v>Riohacha</v>
      </c>
      <c r="C34" s="55">
        <f>+'[3]Población Bogotá'!K378</f>
        <v>23.787000000000003</v>
      </c>
      <c r="D34" s="55">
        <f>+'[3]Población Bogotá'!L378</f>
        <v>20.287333333333333</v>
      </c>
      <c r="E34" s="55">
        <f>+'[3]Población Bogotá'!M378</f>
        <v>26.539333333333332</v>
      </c>
      <c r="F34" s="55">
        <f>+'[3]Población Bogotá'!N378</f>
        <v>32.700000000000003</v>
      </c>
      <c r="G34" s="56">
        <f>+'[3]Población Bogotá'!O378</f>
        <v>18.888666666666666</v>
      </c>
      <c r="H34" s="28">
        <f t="shared" si="0"/>
        <v>-42.236493374108065</v>
      </c>
      <c r="I34" s="27">
        <f t="shared" si="3"/>
        <v>23.213343716245085</v>
      </c>
      <c r="J34" s="28">
        <f t="shared" si="1"/>
        <v>0.30951239644503709</v>
      </c>
      <c r="K34" s="27">
        <f t="shared" si="2"/>
        <v>0.5114440960322052</v>
      </c>
      <c r="L34" s="18"/>
    </row>
    <row r="35" spans="1:14">
      <c r="A35" s="16"/>
      <c r="B35" s="11" t="str">
        <f>+'[3]Población Bogotá'!J379</f>
        <v>Tunja</v>
      </c>
      <c r="C35" s="55">
        <f>+'[3]Población Bogotá'!K379</f>
        <v>19.526666666666667</v>
      </c>
      <c r="D35" s="55">
        <f>+'[3]Población Bogotá'!L379</f>
        <v>13.452333333333334</v>
      </c>
      <c r="E35" s="55">
        <f>+'[3]Población Bogotá'!M379</f>
        <v>6.5746666666666664</v>
      </c>
      <c r="F35" s="55">
        <f>+'[3]Población Bogotá'!N379</f>
        <v>24.897000000000002</v>
      </c>
      <c r="G35" s="56">
        <f>+'[3]Población Bogotá'!O379</f>
        <v>14.578333333333333</v>
      </c>
      <c r="H35" s="28">
        <f t="shared" si="0"/>
        <v>-41.445421804501215</v>
      </c>
      <c r="I35" s="27">
        <f t="shared" si="3"/>
        <v>278.68079497059426</v>
      </c>
      <c r="J35" s="28">
        <f t="shared" si="1"/>
        <v>0.23888265729932762</v>
      </c>
      <c r="K35" s="27">
        <f t="shared" si="2"/>
        <v>0.38940133513497904</v>
      </c>
      <c r="L35" s="18"/>
    </row>
    <row r="36" spans="1:14">
      <c r="A36" s="16"/>
      <c r="B36" s="11" t="str">
        <f>+'[3]Población Bogotá'!J380</f>
        <v>Florencia</v>
      </c>
      <c r="C36" s="55">
        <f>+'[3]Población Bogotá'!K380</f>
        <v>20.939666666666668</v>
      </c>
      <c r="D36" s="55">
        <f>+'[3]Población Bogotá'!L380</f>
        <v>7.9036666666666662</v>
      </c>
      <c r="E36" s="55">
        <f>+'[3]Población Bogotá'!M380</f>
        <v>7.5123333333333333</v>
      </c>
      <c r="F36" s="55">
        <f>+'[3]Población Bogotá'!N380</f>
        <v>10.419666666666666</v>
      </c>
      <c r="G36" s="56">
        <f>+'[3]Población Bogotá'!O380</f>
        <v>12.048999999999999</v>
      </c>
      <c r="H36" s="28">
        <f t="shared" si="0"/>
        <v>15.63709651620333</v>
      </c>
      <c r="I36" s="27">
        <f t="shared" si="3"/>
        <v>38.700803123752038</v>
      </c>
      <c r="J36" s="28">
        <f t="shared" si="1"/>
        <v>0.19743663915396809</v>
      </c>
      <c r="K36" s="27">
        <f t="shared" si="2"/>
        <v>0.16296871557462489</v>
      </c>
      <c r="L36" s="18"/>
    </row>
    <row r="37" spans="1:14">
      <c r="A37" s="16"/>
      <c r="B37" s="11" t="str">
        <f>+'[3]Población Bogotá'!J381</f>
        <v>Quibdó</v>
      </c>
      <c r="C37" s="55">
        <f>+'[3]Población Bogotá'!K381</f>
        <v>8.3023333333333351</v>
      </c>
      <c r="D37" s="55">
        <f>+'[3]Población Bogotá'!L381</f>
        <v>6.2139999999999995</v>
      </c>
      <c r="E37" s="55">
        <f>+'[3]Población Bogotá'!M381</f>
        <v>8.1076666666666668</v>
      </c>
      <c r="F37" s="55">
        <f>+'[3]Población Bogotá'!N381</f>
        <v>8.2803333333333331</v>
      </c>
      <c r="G37" s="56">
        <f>+'[3]Población Bogotá'!O381</f>
        <v>8.4926666666666666</v>
      </c>
      <c r="H37" s="28">
        <f t="shared" si="0"/>
        <v>2.5643090052735351</v>
      </c>
      <c r="I37" s="27">
        <f t="shared" si="3"/>
        <v>2.1296715043374492</v>
      </c>
      <c r="J37" s="28">
        <f t="shared" si="1"/>
        <v>0.13916205196461115</v>
      </c>
      <c r="K37" s="27">
        <f t="shared" si="2"/>
        <v>0.12950848918996952</v>
      </c>
      <c r="L37" s="18"/>
    </row>
    <row r="38" spans="1:14">
      <c r="A38" s="16"/>
      <c r="B38" s="11" t="str">
        <f>+'[3]Población Bogotá'!J382</f>
        <v>San Andrés</v>
      </c>
      <c r="C38" s="55">
        <f>+'[3]Población Bogotá'!K382</f>
        <v>3.7159999999999997</v>
      </c>
      <c r="D38" s="55">
        <f>+'[3]Población Bogotá'!L382</f>
        <v>1.8393333333333333</v>
      </c>
      <c r="E38" s="55">
        <f>+'[3]Población Bogotá'!M382</f>
        <v>2.4043333333333332</v>
      </c>
      <c r="F38" s="55">
        <f>+'[3]Población Bogotá'!N382</f>
        <v>1.0256666666666667</v>
      </c>
      <c r="G38" s="56">
        <f>+'[3]Población Bogotá'!O382</f>
        <v>1.4346666666666668</v>
      </c>
      <c r="H38" s="28">
        <f t="shared" si="0"/>
        <v>39.876503087422812</v>
      </c>
      <c r="I38" s="27">
        <f t="shared" si="3"/>
        <v>-57.340912241785659</v>
      </c>
      <c r="J38" s="28">
        <f t="shared" si="1"/>
        <v>2.3508653412971443E-2</v>
      </c>
      <c r="K38" s="27">
        <f t="shared" si="2"/>
        <v>1.6041931534058061E-2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 codeName="Hoja29">
    <tabColor rgb="FF53722D"/>
  </sheetPr>
  <dimension ref="A1:O51"/>
  <sheetViews>
    <sheetView zoomScaleNormal="100" zoomScaleSheetLayoutView="100" workbookViewId="0">
      <pane ySplit="11" topLeftCell="A33" activePane="bottomLeft" state="frozen"/>
      <selection activeCell="C8" sqref="C8:K8"/>
      <selection pane="bottomLeft" activeCell="D33" sqref="D33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Bogotá'!J390</f>
        <v>Colombia</v>
      </c>
      <c r="C13" s="26">
        <f>+'[3]Población Bogotá'!K390</f>
        <v>1804.0613333333333</v>
      </c>
      <c r="D13" s="26">
        <f>+'[3]Población Bogotá'!L390</f>
        <v>1860.7533333333333</v>
      </c>
      <c r="E13" s="26">
        <f>+'[3]Población Bogotá'!M390</f>
        <v>2316.1776666666669</v>
      </c>
      <c r="F13" s="26">
        <f>+'[3]Población Bogotá'!N390</f>
        <v>2835.2916666666665</v>
      </c>
      <c r="G13" s="26">
        <f>+'[3]Población Bogotá'!O390</f>
        <v>2605.6166666666668</v>
      </c>
      <c r="H13" s="28">
        <f t="shared" ref="H13:H38" si="0">IF(OR(OR(G13=0,F13=0),G13=""),"",(G13/F13-1)*100)</f>
        <v>-8.1005775419930259</v>
      </c>
      <c r="I13" s="27">
        <f>IF(OR(OR(G13=0,F13=0),F13=""),"",(F13/E13-1)*100)</f>
        <v>22.412529378503333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723.92699999999968</v>
      </c>
      <c r="D14" s="25">
        <f>D13-SUM(D15:D38)</f>
        <v>636.82799999999997</v>
      </c>
      <c r="E14" s="25">
        <f>E13-SUM(E15:E38)</f>
        <v>966.94533333333356</v>
      </c>
      <c r="F14" s="25">
        <f>F13-SUM(F15:F38)</f>
        <v>1175.3349999999998</v>
      </c>
      <c r="G14" s="26">
        <f>G13-SUM(G15:G38)</f>
        <v>1089.6849999999999</v>
      </c>
      <c r="H14" s="28">
        <f t="shared" si="0"/>
        <v>-7.287284050930154</v>
      </c>
      <c r="I14" s="27">
        <f>IF(OR(OR(G14=0,F14=0),F14=""),"",(F14/E14-1)*100)</f>
        <v>21.551338993310853</v>
      </c>
      <c r="J14" s="28">
        <f t="shared" si="1"/>
        <v>41.820618279741836</v>
      </c>
      <c r="K14" s="27">
        <f t="shared" si="2"/>
        <v>41.453759901244723</v>
      </c>
      <c r="L14" s="18"/>
    </row>
    <row r="15" spans="1:15">
      <c r="A15" s="16"/>
      <c r="B15" s="12" t="str">
        <f>+'[3]Población Bogotá'!J391</f>
        <v>Bogotá</v>
      </c>
      <c r="C15" s="107">
        <f>+'[3]Población Bogotá'!K391</f>
        <v>348.30866666666662</v>
      </c>
      <c r="D15" s="107">
        <f>+'[3]Población Bogotá'!L391</f>
        <v>503.2906666666666</v>
      </c>
      <c r="E15" s="107">
        <f>+'[3]Población Bogotá'!M391</f>
        <v>397.67</v>
      </c>
      <c r="F15" s="107">
        <f>+'[3]Población Bogotá'!N391</f>
        <v>622.73300000000006</v>
      </c>
      <c r="G15" s="107">
        <f>+'[3]Población Bogotá'!O391</f>
        <v>576.29100000000005</v>
      </c>
      <c r="H15" s="50">
        <f t="shared" si="0"/>
        <v>-7.4577708263413029</v>
      </c>
      <c r="I15" s="36">
        <f t="shared" ref="I15:I38" si="3">IF(OR(OR(G15=0,F15=0),F15=""),"",(F15/E15-1)*100)</f>
        <v>56.595418311665455</v>
      </c>
      <c r="J15" s="50">
        <f t="shared" si="1"/>
        <v>22.117259509904883</v>
      </c>
      <c r="K15" s="36">
        <f t="shared" si="2"/>
        <v>21.963631019736361</v>
      </c>
      <c r="L15" s="18"/>
      <c r="N15" s="23" t="s">
        <v>4</v>
      </c>
      <c r="O15" s="34">
        <f>J15</f>
        <v>22.117259509904883</v>
      </c>
    </row>
    <row r="16" spans="1:15">
      <c r="A16" s="16"/>
      <c r="B16" s="11" t="str">
        <f>+'[3]Población Bogotá'!J392</f>
        <v>Medellín</v>
      </c>
      <c r="C16" s="55">
        <f>+'[3]Población Bogotá'!K392</f>
        <v>149.18266666666668</v>
      </c>
      <c r="D16" s="55">
        <f>+'[3]Población Bogotá'!L392</f>
        <v>175.14066666666668</v>
      </c>
      <c r="E16" s="55">
        <f>+'[3]Población Bogotá'!M392</f>
        <v>216.09333333333333</v>
      </c>
      <c r="F16" s="55">
        <f>+'[3]Población Bogotá'!N392</f>
        <v>247.36399999999995</v>
      </c>
      <c r="G16" s="56">
        <f>+'[3]Población Bogotá'!O392</f>
        <v>220.49</v>
      </c>
      <c r="H16" s="28">
        <f t="shared" si="0"/>
        <v>-10.864151614624584</v>
      </c>
      <c r="I16" s="27">
        <f t="shared" si="3"/>
        <v>14.470907632504449</v>
      </c>
      <c r="J16" s="28">
        <f t="shared" si="1"/>
        <v>8.4621043003255796</v>
      </c>
      <c r="K16" s="27">
        <f t="shared" si="2"/>
        <v>8.7244639734301277</v>
      </c>
      <c r="L16" s="18"/>
      <c r="N16" s="23" t="s">
        <v>35</v>
      </c>
      <c r="O16" s="34">
        <f>100-O15</f>
        <v>77.882740490095117</v>
      </c>
    </row>
    <row r="17" spans="1:12">
      <c r="A17" s="16"/>
      <c r="B17" s="11" t="str">
        <f>+'[3]Población Bogotá'!J393</f>
        <v>Cali</v>
      </c>
      <c r="C17" s="55">
        <f>+'[3]Población Bogotá'!K393</f>
        <v>153.45066666666665</v>
      </c>
      <c r="D17" s="55">
        <f>+'[3]Población Bogotá'!L393</f>
        <v>121.82666666666667</v>
      </c>
      <c r="E17" s="55">
        <f>+'[3]Población Bogotá'!M393</f>
        <v>212.68700000000001</v>
      </c>
      <c r="F17" s="55">
        <f>+'[3]Población Bogotá'!N393</f>
        <v>185.41533333333334</v>
      </c>
      <c r="G17" s="56">
        <f>+'[3]Población Bogotá'!O393</f>
        <v>140.06300000000002</v>
      </c>
      <c r="H17" s="28">
        <f t="shared" si="0"/>
        <v>-24.459861284395746</v>
      </c>
      <c r="I17" s="27">
        <f t="shared" si="3"/>
        <v>-12.822441741463598</v>
      </c>
      <c r="J17" s="28">
        <f t="shared" si="1"/>
        <v>5.3754261627126025</v>
      </c>
      <c r="K17" s="27">
        <f t="shared" si="2"/>
        <v>6.5395506047290848</v>
      </c>
      <c r="L17" s="18"/>
    </row>
    <row r="18" spans="1:12">
      <c r="A18" s="16"/>
      <c r="B18" s="11" t="str">
        <f>+'[3]Población Bogotá'!J394</f>
        <v>Barranquilla</v>
      </c>
      <c r="C18" s="55">
        <f>+'[3]Población Bogotá'!K394</f>
        <v>55.025333333333329</v>
      </c>
      <c r="D18" s="55">
        <f>+'[3]Población Bogotá'!L394</f>
        <v>39.647666666666666</v>
      </c>
      <c r="E18" s="55">
        <f>+'[3]Población Bogotá'!M394</f>
        <v>55.886333333333333</v>
      </c>
      <c r="F18" s="55">
        <f>+'[3]Población Bogotá'!N394</f>
        <v>76.526333333333341</v>
      </c>
      <c r="G18" s="56">
        <f>+'[3]Población Bogotá'!O394</f>
        <v>89.965666666666664</v>
      </c>
      <c r="H18" s="28">
        <f t="shared" si="0"/>
        <v>17.561710783651808</v>
      </c>
      <c r="I18" s="27">
        <f t="shared" si="3"/>
        <v>36.932106239450334</v>
      </c>
      <c r="J18" s="28">
        <f t="shared" si="1"/>
        <v>3.4527591037310423</v>
      </c>
      <c r="K18" s="27">
        <f t="shared" si="2"/>
        <v>2.6990638823166346</v>
      </c>
      <c r="L18" s="18"/>
    </row>
    <row r="19" spans="1:12">
      <c r="A19" s="16"/>
      <c r="B19" s="11" t="str">
        <f>+'[3]Población Bogotá'!J395</f>
        <v>Bucaramanga</v>
      </c>
      <c r="C19" s="55">
        <f>+'[3]Población Bogotá'!K395</f>
        <v>28.686000000000003</v>
      </c>
      <c r="D19" s="55">
        <f>+'[3]Población Bogotá'!L395</f>
        <v>34.640666666666668</v>
      </c>
      <c r="E19" s="55">
        <f>+'[3]Población Bogotá'!M395</f>
        <v>56.509666666666668</v>
      </c>
      <c r="F19" s="55">
        <f>+'[3]Población Bogotá'!N395</f>
        <v>79.153333333333322</v>
      </c>
      <c r="G19" s="56">
        <f>+'[3]Población Bogotá'!O395</f>
        <v>77.438666666666663</v>
      </c>
      <c r="H19" s="28">
        <f t="shared" si="0"/>
        <v>-2.1662595805609253</v>
      </c>
      <c r="I19" s="27">
        <f t="shared" si="3"/>
        <v>40.070430427832385</v>
      </c>
      <c r="J19" s="28">
        <f t="shared" si="1"/>
        <v>2.9719899959702434</v>
      </c>
      <c r="K19" s="27">
        <f t="shared" si="2"/>
        <v>2.7917174893823384</v>
      </c>
      <c r="L19" s="18"/>
    </row>
    <row r="20" spans="1:12">
      <c r="A20" s="16"/>
      <c r="B20" s="11" t="str">
        <f>+'[3]Población Bogotá'!J396</f>
        <v>Ibagué</v>
      </c>
      <c r="C20" s="55">
        <f>+'[3]Población Bogotá'!K396</f>
        <v>46.226666666666667</v>
      </c>
      <c r="D20" s="55">
        <f>+'[3]Población Bogotá'!L396</f>
        <v>46.172666666666665</v>
      </c>
      <c r="E20" s="55">
        <f>+'[3]Población Bogotá'!M396</f>
        <v>43.350999999999999</v>
      </c>
      <c r="F20" s="55">
        <f>+'[3]Población Bogotá'!N396</f>
        <v>38.676666666666669</v>
      </c>
      <c r="G20" s="56">
        <f>+'[3]Población Bogotá'!O396</f>
        <v>52.639333333333333</v>
      </c>
      <c r="H20" s="28">
        <f t="shared" si="0"/>
        <v>36.101008359906906</v>
      </c>
      <c r="I20" s="27">
        <f t="shared" si="3"/>
        <v>-10.782527123557307</v>
      </c>
      <c r="J20" s="28">
        <f t="shared" si="1"/>
        <v>2.0202255384202075</v>
      </c>
      <c r="K20" s="27">
        <f t="shared" si="2"/>
        <v>1.3641159786618073</v>
      </c>
      <c r="L20" s="18"/>
    </row>
    <row r="21" spans="1:12">
      <c r="A21" s="16"/>
      <c r="B21" s="11" t="str">
        <f>+'[3]Población Bogotá'!J397</f>
        <v>Cúcuta</v>
      </c>
      <c r="C21" s="55">
        <f>+'[3]Población Bogotá'!K397</f>
        <v>40.37233333333333</v>
      </c>
      <c r="D21" s="55">
        <f>+'[3]Población Bogotá'!L397</f>
        <v>31.823333333333334</v>
      </c>
      <c r="E21" s="55">
        <f>+'[3]Población Bogotá'!M397</f>
        <v>37.097666666666669</v>
      </c>
      <c r="F21" s="55">
        <f>+'[3]Población Bogotá'!N397</f>
        <v>49.990333333333332</v>
      </c>
      <c r="G21" s="56">
        <f>+'[3]Población Bogotá'!O397</f>
        <v>42.330333333333336</v>
      </c>
      <c r="H21" s="28">
        <f t="shared" si="0"/>
        <v>-15.322962439404941</v>
      </c>
      <c r="I21" s="27">
        <f t="shared" si="3"/>
        <v>34.753308833439654</v>
      </c>
      <c r="J21" s="28">
        <f t="shared" si="1"/>
        <v>1.6245802337258612</v>
      </c>
      <c r="K21" s="27">
        <f t="shared" si="2"/>
        <v>1.7631460608109102</v>
      </c>
      <c r="L21" s="18"/>
    </row>
    <row r="22" spans="1:12">
      <c r="A22" s="16"/>
      <c r="B22" s="11" t="str">
        <f>+'[3]Población Bogotá'!J398</f>
        <v>Pereira</v>
      </c>
      <c r="C22" s="55">
        <f>+'[3]Población Bogotá'!K398</f>
        <v>19.931333333333331</v>
      </c>
      <c r="D22" s="55">
        <f>+'[3]Población Bogotá'!L398</f>
        <v>28.66333333333333</v>
      </c>
      <c r="E22" s="55">
        <f>+'[3]Población Bogotá'!M398</f>
        <v>29.446666666666669</v>
      </c>
      <c r="F22" s="55">
        <f>+'[3]Población Bogotá'!N398</f>
        <v>38.919000000000004</v>
      </c>
      <c r="G22" s="56">
        <f>+'[3]Población Bogotá'!O398</f>
        <v>38.345666666666666</v>
      </c>
      <c r="H22" s="28">
        <f t="shared" si="0"/>
        <v>-1.4731450790959055</v>
      </c>
      <c r="I22" s="27">
        <f t="shared" si="3"/>
        <v>32.167760923703881</v>
      </c>
      <c r="J22" s="28">
        <f t="shared" si="1"/>
        <v>1.4716541829509329</v>
      </c>
      <c r="K22" s="27">
        <f t="shared" si="2"/>
        <v>1.3726630123297134</v>
      </c>
      <c r="L22" s="18"/>
    </row>
    <row r="23" spans="1:12">
      <c r="A23" s="16"/>
      <c r="B23" s="11" t="str">
        <f>+'[3]Población Bogotá'!J399</f>
        <v>Pasto</v>
      </c>
      <c r="C23" s="55">
        <f>+'[3]Población Bogotá'!K399</f>
        <v>20.364666666666665</v>
      </c>
      <c r="D23" s="55">
        <f>+'[3]Población Bogotá'!L399</f>
        <v>23.494333333333334</v>
      </c>
      <c r="E23" s="55">
        <f>+'[3]Población Bogotá'!M399</f>
        <v>32.870333333333335</v>
      </c>
      <c r="F23" s="55">
        <f>+'[3]Población Bogotá'!N399</f>
        <v>36.165666666666674</v>
      </c>
      <c r="G23" s="56">
        <f>+'[3]Población Bogotá'!O399</f>
        <v>31.738</v>
      </c>
      <c r="H23" s="28">
        <f t="shared" si="0"/>
        <v>-12.242734822160994</v>
      </c>
      <c r="I23" s="27">
        <f t="shared" si="3"/>
        <v>10.025250732676906</v>
      </c>
      <c r="J23" s="28">
        <f t="shared" si="1"/>
        <v>1.2180609836443068</v>
      </c>
      <c r="K23" s="27">
        <f t="shared" si="2"/>
        <v>1.2755536614398875</v>
      </c>
      <c r="L23" s="18"/>
    </row>
    <row r="24" spans="1:12">
      <c r="A24" s="16"/>
      <c r="B24" s="11" t="str">
        <f>+'[3]Población Bogotá'!J400</f>
        <v>Cartagena</v>
      </c>
      <c r="C24" s="55">
        <f>+'[3]Población Bogotá'!K400</f>
        <v>36.610999999999997</v>
      </c>
      <c r="D24" s="55">
        <f>+'[3]Población Bogotá'!L400</f>
        <v>32.437666666666665</v>
      </c>
      <c r="E24" s="55">
        <f>+'[3]Población Bogotá'!M400</f>
        <v>65.650666666666666</v>
      </c>
      <c r="F24" s="55">
        <f>+'[3]Población Bogotá'!N400</f>
        <v>51.461333333333336</v>
      </c>
      <c r="G24" s="56">
        <f>+'[3]Población Bogotá'!O400</f>
        <v>30.010999999999999</v>
      </c>
      <c r="H24" s="28">
        <f t="shared" si="0"/>
        <v>-41.682428230904769</v>
      </c>
      <c r="I24" s="27">
        <f t="shared" si="3"/>
        <v>-21.613388033632553</v>
      </c>
      <c r="J24" s="28">
        <f t="shared" si="1"/>
        <v>1.1517810882900401</v>
      </c>
      <c r="K24" s="27">
        <f t="shared" si="2"/>
        <v>1.8150278483989011</v>
      </c>
      <c r="L24" s="18"/>
    </row>
    <row r="25" spans="1:12">
      <c r="A25" s="16"/>
      <c r="B25" s="11" t="str">
        <f>+'[3]Población Bogotá'!J401</f>
        <v>Manizales</v>
      </c>
      <c r="C25" s="55">
        <f>+'[3]Población Bogotá'!K401</f>
        <v>18.895333333333333</v>
      </c>
      <c r="D25" s="55">
        <f>+'[3]Población Bogotá'!L401</f>
        <v>17.243333333333336</v>
      </c>
      <c r="E25" s="55">
        <f>+'[3]Población Bogotá'!M401</f>
        <v>21.765000000000001</v>
      </c>
      <c r="F25" s="55">
        <f>+'[3]Población Bogotá'!N401</f>
        <v>24.398</v>
      </c>
      <c r="G25" s="56">
        <f>+'[3]Población Bogotá'!O401</f>
        <v>27.099666666666668</v>
      </c>
      <c r="H25" s="28">
        <f t="shared" si="0"/>
        <v>11.073312020110947</v>
      </c>
      <c r="I25" s="27">
        <f t="shared" si="3"/>
        <v>12.097404089133935</v>
      </c>
      <c r="J25" s="28">
        <f t="shared" si="1"/>
        <v>1.0400481012172422</v>
      </c>
      <c r="K25" s="27">
        <f t="shared" si="2"/>
        <v>0.86051111731597285</v>
      </c>
      <c r="L25" s="18"/>
    </row>
    <row r="26" spans="1:12">
      <c r="A26" s="16"/>
      <c r="B26" s="11" t="str">
        <f>+'[3]Población Bogotá'!J402</f>
        <v>Montería</v>
      </c>
      <c r="C26" s="55">
        <f>+'[3]Población Bogotá'!K402</f>
        <v>22.071000000000002</v>
      </c>
      <c r="D26" s="55">
        <f>+'[3]Población Bogotá'!L402</f>
        <v>20.501333333333331</v>
      </c>
      <c r="E26" s="55">
        <f>+'[3]Población Bogotá'!M402</f>
        <v>19.850999999999999</v>
      </c>
      <c r="F26" s="55">
        <f>+'[3]Población Bogotá'!N402</f>
        <v>32.335666666666668</v>
      </c>
      <c r="G26" s="56">
        <f>+'[3]Población Bogotá'!O402</f>
        <v>26.803666666666668</v>
      </c>
      <c r="H26" s="28">
        <f t="shared" si="0"/>
        <v>-17.108043749420144</v>
      </c>
      <c r="I26" s="27">
        <f t="shared" si="3"/>
        <v>62.891877823115564</v>
      </c>
      <c r="J26" s="28">
        <f t="shared" si="1"/>
        <v>1.028688026506841</v>
      </c>
      <c r="K26" s="27">
        <f t="shared" si="2"/>
        <v>1.1404705571149354</v>
      </c>
      <c r="L26" s="18"/>
    </row>
    <row r="27" spans="1:12">
      <c r="A27" s="16"/>
      <c r="B27" s="11" t="str">
        <f>+'[3]Población Bogotá'!J403</f>
        <v>Villavicencio</v>
      </c>
      <c r="C27" s="55">
        <f>+'[3]Población Bogotá'!K403</f>
        <v>19.102666666666664</v>
      </c>
      <c r="D27" s="55">
        <f>+'[3]Población Bogotá'!L403</f>
        <v>24.117000000000001</v>
      </c>
      <c r="E27" s="55">
        <f>+'[3]Población Bogotá'!M403</f>
        <v>28.37166666666667</v>
      </c>
      <c r="F27" s="55">
        <f>+'[3]Población Bogotá'!N403</f>
        <v>26.430333333333333</v>
      </c>
      <c r="G27" s="56">
        <f>+'[3]Población Bogotá'!O403</f>
        <v>26.258666666666667</v>
      </c>
      <c r="H27" s="28">
        <f t="shared" si="0"/>
        <v>-0.6495062491329362</v>
      </c>
      <c r="I27" s="27">
        <f t="shared" si="3"/>
        <v>-6.8425071961463964</v>
      </c>
      <c r="J27" s="28">
        <f t="shared" si="1"/>
        <v>1.0077716727326225</v>
      </c>
      <c r="K27" s="27">
        <f t="shared" si="2"/>
        <v>0.93219098564227676</v>
      </c>
      <c r="L27" s="18"/>
    </row>
    <row r="28" spans="1:12">
      <c r="A28" s="16"/>
      <c r="B28" s="11" t="str">
        <f>+'[3]Población Bogotá'!J404</f>
        <v>Santa Marta</v>
      </c>
      <c r="C28" s="55">
        <f>+'[3]Población Bogotá'!K404</f>
        <v>21.84866666666667</v>
      </c>
      <c r="D28" s="55">
        <f>+'[3]Población Bogotá'!L404</f>
        <v>28.778333333333332</v>
      </c>
      <c r="E28" s="55">
        <f>+'[3]Población Bogotá'!M404</f>
        <v>27.308666666666667</v>
      </c>
      <c r="F28" s="55">
        <f>+'[3]Población Bogotá'!N404</f>
        <v>18.494333333333334</v>
      </c>
      <c r="G28" s="56">
        <f>+'[3]Población Bogotá'!O404</f>
        <v>23.72666666666667</v>
      </c>
      <c r="H28" s="28">
        <f t="shared" si="0"/>
        <v>28.291548762684094</v>
      </c>
      <c r="I28" s="27">
        <f t="shared" si="3"/>
        <v>-32.276688719087957</v>
      </c>
      <c r="J28" s="28">
        <f t="shared" si="1"/>
        <v>0.91059697960175789</v>
      </c>
      <c r="K28" s="27">
        <f t="shared" si="2"/>
        <v>0.65229032874336867</v>
      </c>
      <c r="L28" s="18"/>
    </row>
    <row r="29" spans="1:12">
      <c r="A29" s="16"/>
      <c r="B29" s="11" t="str">
        <f>+'[3]Población Bogotá'!J405</f>
        <v>Neiva</v>
      </c>
      <c r="C29" s="55">
        <f>+'[3]Población Bogotá'!K405</f>
        <v>20.312666666666669</v>
      </c>
      <c r="D29" s="55">
        <f>+'[3]Población Bogotá'!L405</f>
        <v>21.038333333333334</v>
      </c>
      <c r="E29" s="55">
        <f>+'[3]Población Bogotá'!M405</f>
        <v>23.651</v>
      </c>
      <c r="F29" s="55">
        <f>+'[3]Población Bogotá'!N405</f>
        <v>25.727333333333334</v>
      </c>
      <c r="G29" s="56">
        <f>+'[3]Población Bogotá'!O405</f>
        <v>23.285</v>
      </c>
      <c r="H29" s="28">
        <f t="shared" si="0"/>
        <v>-9.4931460703272847</v>
      </c>
      <c r="I29" s="27">
        <f t="shared" si="3"/>
        <v>8.7790509210322387</v>
      </c>
      <c r="J29" s="28">
        <f t="shared" si="1"/>
        <v>0.89364641767463859</v>
      </c>
      <c r="K29" s="27">
        <f t="shared" si="2"/>
        <v>0.90739635839934174</v>
      </c>
      <c r="L29" s="18"/>
    </row>
    <row r="30" spans="1:12">
      <c r="A30" s="16"/>
      <c r="B30" s="11" t="str">
        <f>+'[3]Población Bogotá'!J406</f>
        <v>Armenia</v>
      </c>
      <c r="C30" s="55">
        <f>+'[3]Población Bogotá'!K406</f>
        <v>12.094333333333333</v>
      </c>
      <c r="D30" s="55">
        <f>+'[3]Población Bogotá'!L406</f>
        <v>10.412999999999998</v>
      </c>
      <c r="E30" s="55">
        <f>+'[3]Población Bogotá'!M406</f>
        <v>16.257666666666669</v>
      </c>
      <c r="F30" s="55">
        <f>+'[3]Población Bogotá'!N406</f>
        <v>15.616999999999999</v>
      </c>
      <c r="G30" s="56">
        <f>+'[3]Población Bogotá'!O406</f>
        <v>20.678000000000001</v>
      </c>
      <c r="H30" s="28">
        <f t="shared" si="0"/>
        <v>32.406992380098629</v>
      </c>
      <c r="I30" s="27">
        <f t="shared" si="3"/>
        <v>-3.9407048982018966</v>
      </c>
      <c r="J30" s="28">
        <f t="shared" si="1"/>
        <v>0.79359332723539533</v>
      </c>
      <c r="K30" s="27">
        <f t="shared" si="2"/>
        <v>0.55080753008949701</v>
      </c>
      <c r="L30" s="18"/>
    </row>
    <row r="31" spans="1:12">
      <c r="A31" s="16"/>
      <c r="B31" s="11" t="str">
        <f>+'[3]Población Bogotá'!J407</f>
        <v>Popayán</v>
      </c>
      <c r="C31" s="55">
        <f>+'[3]Población Bogotá'!K407</f>
        <v>19.541333333333334</v>
      </c>
      <c r="D31" s="55">
        <f>+'[3]Población Bogotá'!L407</f>
        <v>19.894000000000002</v>
      </c>
      <c r="E31" s="55">
        <f>+'[3]Población Bogotá'!M407</f>
        <v>19.274999999999999</v>
      </c>
      <c r="F31" s="55">
        <f>+'[3]Población Bogotá'!N407</f>
        <v>20.948333333333334</v>
      </c>
      <c r="G31" s="56">
        <f>+'[3]Población Bogotá'!O407</f>
        <v>17.836000000000002</v>
      </c>
      <c r="H31" s="28">
        <f t="shared" si="0"/>
        <v>-14.857188320470993</v>
      </c>
      <c r="I31" s="27">
        <f t="shared" si="3"/>
        <v>8.6813661910938311</v>
      </c>
      <c r="J31" s="28">
        <f t="shared" si="1"/>
        <v>0.68452125856323198</v>
      </c>
      <c r="K31" s="27">
        <f t="shared" si="2"/>
        <v>0.73884227078342912</v>
      </c>
      <c r="L31" s="18"/>
    </row>
    <row r="32" spans="1:12">
      <c r="A32" s="16"/>
      <c r="B32" s="11" t="str">
        <f>+'[3]Población Bogotá'!J408</f>
        <v>Sincelejo</v>
      </c>
      <c r="C32" s="55">
        <f>+'[3]Población Bogotá'!K408</f>
        <v>11.892666666666665</v>
      </c>
      <c r="D32" s="55">
        <f>+'[3]Población Bogotá'!L408</f>
        <v>10.665333333333335</v>
      </c>
      <c r="E32" s="55">
        <f>+'[3]Población Bogotá'!M408</f>
        <v>8.1626666666666665</v>
      </c>
      <c r="F32" s="55">
        <f>+'[3]Población Bogotá'!N408</f>
        <v>14.302666666666667</v>
      </c>
      <c r="G32" s="56">
        <f>+'[3]Población Bogotá'!O408</f>
        <v>14.534333333333334</v>
      </c>
      <c r="H32" s="28">
        <f t="shared" si="0"/>
        <v>1.6197445697772039</v>
      </c>
      <c r="I32" s="27">
        <f t="shared" si="3"/>
        <v>75.220516171185906</v>
      </c>
      <c r="J32" s="28">
        <f t="shared" si="1"/>
        <v>0.55780781260993884</v>
      </c>
      <c r="K32" s="27">
        <f t="shared" si="2"/>
        <v>0.50445133510661744</v>
      </c>
      <c r="L32" s="18"/>
    </row>
    <row r="33" spans="1:14">
      <c r="A33" s="16"/>
      <c r="B33" s="11" t="str">
        <f>+'[3]Población Bogotá'!J409</f>
        <v>Valledupar</v>
      </c>
      <c r="C33" s="55">
        <f>+'[3]Población Bogotá'!K409</f>
        <v>12.738999999999999</v>
      </c>
      <c r="D33" s="55">
        <f>+'[3]Población Bogotá'!L409</f>
        <v>13.268333333333333</v>
      </c>
      <c r="E33" s="55">
        <f>+'[3]Población Bogotá'!M409</f>
        <v>15.963666666666667</v>
      </c>
      <c r="F33" s="55">
        <f>+'[3]Población Bogotá'!N409</f>
        <v>24.114999999999998</v>
      </c>
      <c r="G33" s="56">
        <f>+'[3]Población Bogotá'!O409</f>
        <v>14.238999999999999</v>
      </c>
      <c r="H33" s="28">
        <f t="shared" si="0"/>
        <v>-40.953763217914165</v>
      </c>
      <c r="I33" s="27">
        <f t="shared" si="3"/>
        <v>51.061786139358119</v>
      </c>
      <c r="J33" s="28">
        <f t="shared" si="1"/>
        <v>0.54647332365338974</v>
      </c>
      <c r="K33" s="27">
        <f t="shared" si="2"/>
        <v>0.85052978088674003</v>
      </c>
      <c r="L33" s="18"/>
    </row>
    <row r="34" spans="1:14">
      <c r="A34" s="16"/>
      <c r="B34" s="11" t="str">
        <f>+'[3]Población Bogotá'!J410</f>
        <v>Tunja</v>
      </c>
      <c r="C34" s="55">
        <f>+'[3]Población Bogotá'!K410</f>
        <v>7.0973333333333342</v>
      </c>
      <c r="D34" s="55">
        <f>+'[3]Población Bogotá'!L410</f>
        <v>7.0216666666666656</v>
      </c>
      <c r="E34" s="55">
        <f>+'[3]Población Bogotá'!M410</f>
        <v>3.0130000000000003</v>
      </c>
      <c r="F34" s="55">
        <f>+'[3]Población Bogotá'!N410</f>
        <v>10.945</v>
      </c>
      <c r="G34" s="56">
        <f>+'[3]Población Bogotá'!O410</f>
        <v>7.4716666666666667</v>
      </c>
      <c r="H34" s="28">
        <f t="shared" si="0"/>
        <v>-31.734429724379474</v>
      </c>
      <c r="I34" s="27">
        <f t="shared" si="3"/>
        <v>263.25921008961166</v>
      </c>
      <c r="J34" s="28">
        <f t="shared" si="1"/>
        <v>0.28675233629914859</v>
      </c>
      <c r="K34" s="27">
        <f t="shared" si="2"/>
        <v>0.3860273046570753</v>
      </c>
      <c r="L34" s="18"/>
    </row>
    <row r="35" spans="1:14">
      <c r="A35" s="16"/>
      <c r="B35" s="11" t="str">
        <f>+'[3]Población Bogotá'!J411</f>
        <v>Riohacha</v>
      </c>
      <c r="C35" s="55">
        <f>+'[3]Población Bogotá'!K411</f>
        <v>8.0103333333333335</v>
      </c>
      <c r="D35" s="55">
        <f>+'[3]Población Bogotá'!L411</f>
        <v>9.5966666666666658</v>
      </c>
      <c r="E35" s="55">
        <f>+'[3]Población Bogotá'!M411</f>
        <v>12.361666666666665</v>
      </c>
      <c r="F35" s="55">
        <f>+'[3]Población Bogotá'!N411</f>
        <v>13.243666666666664</v>
      </c>
      <c r="G35" s="56">
        <f>+'[3]Población Bogotá'!O411</f>
        <v>6.1296666666666679</v>
      </c>
      <c r="H35" s="28">
        <f t="shared" si="0"/>
        <v>-53.716241725604675</v>
      </c>
      <c r="I35" s="27">
        <f t="shared" si="3"/>
        <v>7.1349602265066814</v>
      </c>
      <c r="J35" s="28">
        <f t="shared" si="1"/>
        <v>0.23524821379455924</v>
      </c>
      <c r="K35" s="27">
        <f t="shared" si="2"/>
        <v>0.46710068041206809</v>
      </c>
      <c r="L35" s="18"/>
    </row>
    <row r="36" spans="1:14">
      <c r="A36" s="16"/>
      <c r="B36" s="11" t="str">
        <f>+'[3]Población Bogotá'!J412</f>
        <v>Florencia</v>
      </c>
      <c r="C36" s="55">
        <f>+'[3]Población Bogotá'!K412</f>
        <v>5.2973333333333334</v>
      </c>
      <c r="D36" s="55">
        <f>+'[3]Población Bogotá'!L412</f>
        <v>2.4260000000000002</v>
      </c>
      <c r="E36" s="55">
        <f>+'[3]Población Bogotá'!M412</f>
        <v>2.5876666666666668</v>
      </c>
      <c r="F36" s="55">
        <f>+'[3]Población Bogotá'!N412</f>
        <v>4.0333333333333341</v>
      </c>
      <c r="G36" s="56">
        <f>+'[3]Población Bogotá'!O412</f>
        <v>5.3626666666666667</v>
      </c>
      <c r="H36" s="28">
        <f t="shared" si="0"/>
        <v>32.958677685950398</v>
      </c>
      <c r="I36" s="27">
        <f t="shared" si="3"/>
        <v>55.867576967667155</v>
      </c>
      <c r="J36" s="28">
        <f t="shared" si="1"/>
        <v>0.2058118039875397</v>
      </c>
      <c r="K36" s="27">
        <f t="shared" si="2"/>
        <v>0.14225461813158555</v>
      </c>
      <c r="L36" s="18"/>
    </row>
    <row r="37" spans="1:14">
      <c r="A37" s="16"/>
      <c r="B37" s="11" t="str">
        <f>+'[3]Población Bogotá'!J413</f>
        <v>Quibdó</v>
      </c>
      <c r="C37" s="55">
        <f>+'[3]Población Bogotá'!K413</f>
        <v>1.5616666666666665</v>
      </c>
      <c r="D37" s="55">
        <f>+'[3]Población Bogotá'!L413</f>
        <v>1.1646666666666667</v>
      </c>
      <c r="E37" s="55">
        <f>+'[3]Población Bogotá'!M413</f>
        <v>2.1313333333333335</v>
      </c>
      <c r="F37" s="55">
        <f>+'[3]Población Bogotá'!N413</f>
        <v>2.0453333333333332</v>
      </c>
      <c r="G37" s="56">
        <f>+'[3]Población Bogotá'!O413</f>
        <v>2.569</v>
      </c>
      <c r="H37" s="28">
        <f t="shared" si="0"/>
        <v>25.602998696219046</v>
      </c>
      <c r="I37" s="27">
        <f t="shared" si="3"/>
        <v>-4.0350328432905975</v>
      </c>
      <c r="J37" s="28">
        <f t="shared" si="1"/>
        <v>9.8594702469664883E-2</v>
      </c>
      <c r="K37" s="27">
        <f t="shared" si="2"/>
        <v>7.2138374946727993E-2</v>
      </c>
      <c r="L37" s="18"/>
    </row>
    <row r="38" spans="1:14">
      <c r="A38" s="16"/>
      <c r="B38" s="11" t="str">
        <f>+'[3]Población Bogotá'!J414</f>
        <v>San Andrés</v>
      </c>
      <c r="C38" s="55">
        <f>+'[3]Población Bogotá'!K414</f>
        <v>1.5106666666666666</v>
      </c>
      <c r="D38" s="55">
        <f>+'[3]Población Bogotá'!L414</f>
        <v>0.65966666666666673</v>
      </c>
      <c r="E38" s="55">
        <f>+'[3]Población Bogotá'!M414</f>
        <v>1.2696666666666667</v>
      </c>
      <c r="F38" s="55">
        <f>+'[3]Población Bogotá'!N414</f>
        <v>0.91566666666666663</v>
      </c>
      <c r="G38" s="56">
        <f>+'[3]Población Bogotá'!O414</f>
        <v>0.625</v>
      </c>
      <c r="H38" s="28">
        <f t="shared" si="0"/>
        <v>-31.743720422278841</v>
      </c>
      <c r="I38" s="27">
        <f t="shared" si="3"/>
        <v>-27.88133368338147</v>
      </c>
      <c r="J38" s="28">
        <f t="shared" si="1"/>
        <v>2.3986644236489121E-2</v>
      </c>
      <c r="K38" s="27">
        <f t="shared" si="2"/>
        <v>3.2295325289873174E-2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 codeName="Hoja30">
    <tabColor rgb="FF53722D"/>
  </sheetPr>
  <dimension ref="A1:O51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Bogotá'!J422</f>
        <v>Colombia</v>
      </c>
      <c r="C13" s="26">
        <f>+'[3]Población Bogotá'!K422</f>
        <v>617.35733333333326</v>
      </c>
      <c r="D13" s="26">
        <f>+'[3]Población Bogotá'!L422</f>
        <v>606.61433333333332</v>
      </c>
      <c r="E13" s="26">
        <f>+'[3]Población Bogotá'!M422</f>
        <v>835.6823333333333</v>
      </c>
      <c r="F13" s="26">
        <f>+'[3]Población Bogotá'!N422</f>
        <v>1055.2486666666666</v>
      </c>
      <c r="G13" s="26">
        <f>+'[3]Población Bogotá'!O422</f>
        <v>938.6873333333333</v>
      </c>
      <c r="H13" s="28">
        <f t="shared" ref="H13:H39" si="0">IF(OR(OR(G13=0,F13=0),G13=""),"",(G13/F13-1)*100)</f>
        <v>-11.045864071217338</v>
      </c>
      <c r="I13" s="27">
        <f>IF(OR(OR(G13=0,F13=0),F13=""),"",(F13/E13-1)*100)</f>
        <v>26.273899133123546</v>
      </c>
      <c r="J13" s="28">
        <f t="shared" ref="J13:J39" si="1">IF(G13=0,"",G13/$G$13*100)</f>
        <v>100</v>
      </c>
      <c r="K13" s="27">
        <f t="shared" ref="K13:K39" si="2">IF(F13=0,"",F13/$F$13*100)</f>
        <v>100</v>
      </c>
      <c r="L13" s="18"/>
    </row>
    <row r="14" spans="1:15">
      <c r="A14" s="16"/>
      <c r="B14" s="11" t="s">
        <v>26</v>
      </c>
      <c r="C14" s="25">
        <f>C13-SUM(C15:C39)</f>
        <v>265.8143333333332</v>
      </c>
      <c r="D14" s="25">
        <f t="shared" ref="D14:G14" si="3">D13-SUM(D15:D39)</f>
        <v>237.24599999999992</v>
      </c>
      <c r="E14" s="25">
        <f t="shared" si="3"/>
        <v>389.5066666666666</v>
      </c>
      <c r="F14" s="25">
        <f t="shared" si="3"/>
        <v>409.27499999999998</v>
      </c>
      <c r="G14" s="26">
        <f t="shared" si="3"/>
        <v>425.55200000000002</v>
      </c>
      <c r="H14" s="28">
        <f t="shared" si="0"/>
        <v>3.9770325575713361</v>
      </c>
      <c r="I14" s="27">
        <f>IF(OR(OR(G14=0,F14=0),F14=""),"",(F14/E14-1)*100)</f>
        <v>5.0752233594632656</v>
      </c>
      <c r="J14" s="28">
        <f t="shared" si="1"/>
        <v>45.334797316252271</v>
      </c>
      <c r="K14" s="27">
        <f t="shared" si="2"/>
        <v>38.784697193015482</v>
      </c>
      <c r="L14" s="18"/>
    </row>
    <row r="15" spans="1:15">
      <c r="A15" s="16"/>
      <c r="B15" s="12" t="str">
        <f>+'[3]Población Bogotá'!J423</f>
        <v>Bogotá</v>
      </c>
      <c r="C15" s="107">
        <f>+'[3]Población Bogotá'!K423</f>
        <v>104.56066666666668</v>
      </c>
      <c r="D15" s="107">
        <f>+'[3]Población Bogotá'!L423</f>
        <v>139.77700000000002</v>
      </c>
      <c r="E15" s="107">
        <f>+'[3]Población Bogotá'!M423</f>
        <v>132.71833333333333</v>
      </c>
      <c r="F15" s="107">
        <f>+'[3]Población Bogotá'!N423</f>
        <v>273.33300000000003</v>
      </c>
      <c r="G15" s="107">
        <f>+'[3]Población Bogotá'!O423</f>
        <v>230.61</v>
      </c>
      <c r="H15" s="50">
        <f t="shared" si="0"/>
        <v>-15.630384915103557</v>
      </c>
      <c r="I15" s="36">
        <f t="shared" ref="I15:I39" si="4">IF(OR(OR(G15=0,F15=0),F15=""),"",(F15/E15-1)*100)</f>
        <v>105.94969295877235</v>
      </c>
      <c r="J15" s="50">
        <f t="shared" si="1"/>
        <v>24.567285805497182</v>
      </c>
      <c r="K15" s="36">
        <f t="shared" si="2"/>
        <v>25.902235997455264</v>
      </c>
      <c r="L15" s="18"/>
      <c r="N15" s="23" t="s">
        <v>4</v>
      </c>
      <c r="O15" s="34">
        <f>J15</f>
        <v>24.567285805497182</v>
      </c>
    </row>
    <row r="16" spans="1:15">
      <c r="A16" s="16"/>
      <c r="B16" s="11" t="str">
        <f>+'[3]Población Bogotá'!J424</f>
        <v>Medellín</v>
      </c>
      <c r="C16" s="55">
        <f>+'[3]Población Bogotá'!K424</f>
        <v>50.740333333333332</v>
      </c>
      <c r="D16" s="55">
        <f>+'[3]Población Bogotá'!L424</f>
        <v>67.846666666666664</v>
      </c>
      <c r="E16" s="55">
        <f>+'[3]Población Bogotá'!M424</f>
        <v>91.314999999999998</v>
      </c>
      <c r="F16" s="55">
        <f>+'[3]Población Bogotá'!N424</f>
        <v>116.28466666666667</v>
      </c>
      <c r="G16" s="56">
        <f>+'[3]Población Bogotá'!O424</f>
        <v>83.700999999999993</v>
      </c>
      <c r="H16" s="28">
        <f t="shared" si="0"/>
        <v>-28.020604608231526</v>
      </c>
      <c r="I16" s="27">
        <f t="shared" si="4"/>
        <v>27.344539962401203</v>
      </c>
      <c r="J16" s="28">
        <f t="shared" si="1"/>
        <v>8.9168136212910092</v>
      </c>
      <c r="K16" s="27">
        <f t="shared" si="2"/>
        <v>11.019645922319732</v>
      </c>
      <c r="L16" s="18"/>
      <c r="N16" s="23" t="s">
        <v>35</v>
      </c>
      <c r="O16" s="34">
        <f>100-O15</f>
        <v>75.432714194502822</v>
      </c>
    </row>
    <row r="17" spans="1:12">
      <c r="A17" s="16"/>
      <c r="B17" s="11" t="str">
        <f>+'[3]Población Bogotá'!J425</f>
        <v>Cali</v>
      </c>
      <c r="C17" s="55">
        <f>+'[3]Población Bogotá'!K425</f>
        <v>60.342999999999996</v>
      </c>
      <c r="D17" s="55">
        <f>+'[3]Población Bogotá'!L425</f>
        <v>52.035333333333334</v>
      </c>
      <c r="E17" s="55">
        <f>+'[3]Población Bogotá'!M425</f>
        <v>82.278333333333322</v>
      </c>
      <c r="F17" s="55">
        <f>+'[3]Población Bogotá'!N425</f>
        <v>67.427333333333337</v>
      </c>
      <c r="G17" s="56">
        <f>+'[3]Población Bogotá'!O425</f>
        <v>39.925333333333327</v>
      </c>
      <c r="H17" s="28">
        <f t="shared" si="0"/>
        <v>-40.787613331883222</v>
      </c>
      <c r="I17" s="27">
        <f t="shared" si="4"/>
        <v>-18.04970931999107</v>
      </c>
      <c r="J17" s="28">
        <f t="shared" si="1"/>
        <v>4.2533154454695952</v>
      </c>
      <c r="K17" s="27">
        <f t="shared" si="2"/>
        <v>6.3897103557897577</v>
      </c>
      <c r="L17" s="18"/>
    </row>
    <row r="18" spans="1:12">
      <c r="A18" s="16"/>
      <c r="B18" s="11" t="str">
        <f>+'[3]Población Bogotá'!J426</f>
        <v>Bucaramanga</v>
      </c>
      <c r="C18" s="55">
        <f>+'[3]Población Bogotá'!K426</f>
        <v>8.2889999999999997</v>
      </c>
      <c r="D18" s="55">
        <f>+'[3]Población Bogotá'!L426</f>
        <v>9.6696666666666662</v>
      </c>
      <c r="E18" s="55">
        <f>+'[3]Población Bogotá'!M426</f>
        <v>15.879</v>
      </c>
      <c r="F18" s="55">
        <f>+'[3]Población Bogotá'!N426</f>
        <v>24.786000000000001</v>
      </c>
      <c r="G18" s="56">
        <f>+'[3]Población Bogotá'!O426</f>
        <v>27.853666666666669</v>
      </c>
      <c r="H18" s="28">
        <f t="shared" si="0"/>
        <v>12.37661045213696</v>
      </c>
      <c r="I18" s="27">
        <f t="shared" si="4"/>
        <v>56.092952956735331</v>
      </c>
      <c r="J18" s="28">
        <f t="shared" si="1"/>
        <v>2.9672997256452454</v>
      </c>
      <c r="K18" s="27">
        <f t="shared" si="2"/>
        <v>2.3488302599134614</v>
      </c>
      <c r="L18" s="18"/>
    </row>
    <row r="19" spans="1:12">
      <c r="A19" s="16"/>
      <c r="B19" s="11" t="str">
        <f>+'[3]Población Bogotá'!J427</f>
        <v>Barranquilla</v>
      </c>
      <c r="C19" s="55">
        <f>+'[3]Población Bogotá'!K427</f>
        <v>10.712333333333333</v>
      </c>
      <c r="D19" s="55">
        <f>+'[3]Población Bogotá'!L427</f>
        <v>9.0476666666666663</v>
      </c>
      <c r="E19" s="55">
        <f>+'[3]Población Bogotá'!M427</f>
        <v>12.416333333333334</v>
      </c>
      <c r="F19" s="55">
        <f>+'[3]Población Bogotá'!N427</f>
        <v>22.390666666666664</v>
      </c>
      <c r="G19" s="56">
        <f>+'[3]Población Bogotá'!O427</f>
        <v>22.235666666666663</v>
      </c>
      <c r="H19" s="28">
        <f t="shared" si="0"/>
        <v>-0.6922527243494403</v>
      </c>
      <c r="I19" s="27">
        <f t="shared" si="4"/>
        <v>80.332357915648728</v>
      </c>
      <c r="J19" s="28">
        <f t="shared" si="1"/>
        <v>2.3688043800172012</v>
      </c>
      <c r="K19" s="27">
        <f t="shared" si="2"/>
        <v>2.1218379490963581</v>
      </c>
      <c r="L19" s="18"/>
    </row>
    <row r="20" spans="1:12">
      <c r="A20" s="16"/>
      <c r="B20" s="11" t="str">
        <f>+'[3]Población Bogotá'!J428</f>
        <v>Ibagué</v>
      </c>
      <c r="C20" s="55">
        <f>+'[3]Población Bogotá'!K428</f>
        <v>15.492333333333333</v>
      </c>
      <c r="D20" s="55">
        <f>+'[3]Población Bogotá'!L428</f>
        <v>14.964666666666666</v>
      </c>
      <c r="E20" s="55">
        <f>+'[3]Población Bogotá'!M428</f>
        <v>19.732333333333333</v>
      </c>
      <c r="F20" s="55">
        <f>+'[3]Población Bogotá'!N428</f>
        <v>15.231666666666664</v>
      </c>
      <c r="G20" s="56">
        <f>+'[3]Población Bogotá'!O428</f>
        <v>18.645</v>
      </c>
      <c r="H20" s="28">
        <f t="shared" si="0"/>
        <v>22.409453988401374</v>
      </c>
      <c r="I20" s="27">
        <f t="shared" si="4"/>
        <v>-22.808588273054387</v>
      </c>
      <c r="J20" s="28">
        <f t="shared" si="1"/>
        <v>1.9862843928862364</v>
      </c>
      <c r="K20" s="27">
        <f t="shared" si="2"/>
        <v>1.4434196552724063</v>
      </c>
      <c r="L20" s="18"/>
    </row>
    <row r="21" spans="1:12">
      <c r="A21" s="16"/>
      <c r="B21" s="11" t="str">
        <f>+'[3]Población Bogotá'!J429</f>
        <v>Cúcuta</v>
      </c>
      <c r="C21" s="55">
        <f>+'[3]Población Bogotá'!K429</f>
        <v>17.114000000000001</v>
      </c>
      <c r="D21" s="55">
        <f>+'[3]Población Bogotá'!L429</f>
        <v>8.8756666666666675</v>
      </c>
      <c r="E21" s="55">
        <f>+'[3]Población Bogotá'!M429</f>
        <v>11.763333333333334</v>
      </c>
      <c r="F21" s="55">
        <f>+'[3]Población Bogotá'!N429</f>
        <v>26.293000000000003</v>
      </c>
      <c r="G21" s="56">
        <f>+'[3]Población Bogotá'!O429</f>
        <v>14.585666666666668</v>
      </c>
      <c r="H21" s="28">
        <f t="shared" si="0"/>
        <v>-44.526426552060748</v>
      </c>
      <c r="I21" s="27">
        <f t="shared" si="4"/>
        <v>123.51657693397567</v>
      </c>
      <c r="J21" s="28">
        <f t="shared" si="1"/>
        <v>1.5538365277469035</v>
      </c>
      <c r="K21" s="27">
        <f t="shared" si="2"/>
        <v>2.4916402010774084</v>
      </c>
      <c r="L21" s="18"/>
    </row>
    <row r="22" spans="1:12">
      <c r="A22" s="16"/>
      <c r="B22" s="11" t="str">
        <f>+'[3]Población Bogotá'!J430</f>
        <v>Pasto</v>
      </c>
      <c r="C22" s="55">
        <f>+'[3]Población Bogotá'!K430</f>
        <v>6.7073333333333336</v>
      </c>
      <c r="D22" s="55">
        <f>+'[3]Población Bogotá'!L430</f>
        <v>8.9213333333333349</v>
      </c>
      <c r="E22" s="55">
        <f>+'[3]Población Bogotá'!M430</f>
        <v>10.710666666666668</v>
      </c>
      <c r="F22" s="55">
        <f>+'[3]Población Bogotá'!N430</f>
        <v>13.615333333333332</v>
      </c>
      <c r="G22" s="56">
        <f>+'[3]Población Bogotá'!O430</f>
        <v>11.243666666666664</v>
      </c>
      <c r="H22" s="28">
        <f t="shared" si="0"/>
        <v>-17.419086324242283</v>
      </c>
      <c r="I22" s="27">
        <f t="shared" si="4"/>
        <v>27.11938254699362</v>
      </c>
      <c r="J22" s="28">
        <f t="shared" si="1"/>
        <v>1.1978074346374474</v>
      </c>
      <c r="K22" s="27">
        <f t="shared" si="2"/>
        <v>1.2902488070742251</v>
      </c>
      <c r="L22" s="18"/>
    </row>
    <row r="23" spans="1:12">
      <c r="A23" s="16"/>
      <c r="B23" s="11" t="str">
        <f>+'[3]Población Bogotá'!J431</f>
        <v>Manizales</v>
      </c>
      <c r="C23" s="55">
        <f>+'[3]Población Bogotá'!K431</f>
        <v>7.3140000000000001</v>
      </c>
      <c r="D23" s="55">
        <f>+'[3]Población Bogotá'!L431</f>
        <v>6.833333333333333</v>
      </c>
      <c r="E23" s="55">
        <f>+'[3]Población Bogotá'!M431</f>
        <v>8.3640000000000008</v>
      </c>
      <c r="F23" s="55">
        <f>+'[3]Población Bogotá'!N431</f>
        <v>9.8800000000000008</v>
      </c>
      <c r="G23" s="56">
        <f>+'[3]Población Bogotá'!O431</f>
        <v>10.018666666666666</v>
      </c>
      <c r="H23" s="28">
        <f t="shared" si="0"/>
        <v>1.4035087719298067</v>
      </c>
      <c r="I23" s="27">
        <f t="shared" si="4"/>
        <v>18.125298900047817</v>
      </c>
      <c r="J23" s="28">
        <f t="shared" si="1"/>
        <v>1.0673060465288051</v>
      </c>
      <c r="K23" s="27">
        <f t="shared" si="2"/>
        <v>0.93627220882534479</v>
      </c>
      <c r="L23" s="18"/>
    </row>
    <row r="24" spans="1:12">
      <c r="A24" s="16"/>
      <c r="B24" s="11" t="str">
        <f>+'[3]Población Bogotá'!J432</f>
        <v>Neiva</v>
      </c>
      <c r="C24" s="55">
        <f>+'[3]Población Bogotá'!K432</f>
        <v>8.8070000000000004</v>
      </c>
      <c r="D24" s="55">
        <f>+'[3]Población Bogotá'!L432</f>
        <v>7.2376666666666667</v>
      </c>
      <c r="E24" s="55">
        <f>+'[3]Población Bogotá'!M432</f>
        <v>7.0763333333333334</v>
      </c>
      <c r="F24" s="55">
        <f>+'[3]Población Bogotá'!N432</f>
        <v>10.786999999999999</v>
      </c>
      <c r="G24" s="56">
        <f>+'[3]Población Bogotá'!O432</f>
        <v>8.5156666666666663</v>
      </c>
      <c r="H24" s="28">
        <f t="shared" si="0"/>
        <v>-21.056209635054536</v>
      </c>
      <c r="I24" s="27">
        <f t="shared" si="4"/>
        <v>52.43770314192848</v>
      </c>
      <c r="J24" s="28">
        <f t="shared" si="1"/>
        <v>0.90718883320040544</v>
      </c>
      <c r="K24" s="27">
        <f t="shared" si="2"/>
        <v>1.0222235138258091</v>
      </c>
      <c r="L24" s="18"/>
    </row>
    <row r="25" spans="1:12">
      <c r="A25" s="16"/>
      <c r="B25" s="11" t="str">
        <f>+'[3]Población Bogotá'!J433</f>
        <v>Pereira</v>
      </c>
      <c r="C25" s="55">
        <f>+'[3]Población Bogotá'!K433</f>
        <v>5.7073333333333336</v>
      </c>
      <c r="D25" s="55">
        <f>+'[3]Población Bogotá'!L433</f>
        <v>8.5116666666666667</v>
      </c>
      <c r="E25" s="55">
        <f>+'[3]Población Bogotá'!M433</f>
        <v>9.0693333333333328</v>
      </c>
      <c r="F25" s="55">
        <f>+'[3]Población Bogotá'!N433</f>
        <v>14.600999999999999</v>
      </c>
      <c r="G25" s="56">
        <f>+'[3]Población Bogotá'!O433</f>
        <v>8.4540000000000006</v>
      </c>
      <c r="H25" s="28">
        <f t="shared" si="0"/>
        <v>-42.099856174234631</v>
      </c>
      <c r="I25" s="27">
        <f t="shared" si="4"/>
        <v>60.993090267568363</v>
      </c>
      <c r="J25" s="28">
        <f t="shared" si="1"/>
        <v>0.90061937556772564</v>
      </c>
      <c r="K25" s="27">
        <f t="shared" si="2"/>
        <v>1.383654911038346</v>
      </c>
      <c r="L25" s="18"/>
    </row>
    <row r="26" spans="1:12">
      <c r="A26" s="16"/>
      <c r="B26" s="11" t="str">
        <f>+'[3]Población Bogotá'!J434</f>
        <v>Armenia</v>
      </c>
      <c r="C26" s="55">
        <f>+'[3]Población Bogotá'!K434</f>
        <v>4.726</v>
      </c>
      <c r="D26" s="55">
        <f>+'[3]Población Bogotá'!L434</f>
        <v>5.2706666666666671</v>
      </c>
      <c r="E26" s="55">
        <f>+'[3]Población Bogotá'!M434</f>
        <v>8.01</v>
      </c>
      <c r="F26" s="55">
        <f>+'[3]Población Bogotá'!N434</f>
        <v>7.3706666666666676</v>
      </c>
      <c r="G26" s="56">
        <f>+'[3]Población Bogotá'!O434</f>
        <v>7.562666666666666</v>
      </c>
      <c r="H26" s="28">
        <f t="shared" si="0"/>
        <v>2.6049204052098096</v>
      </c>
      <c r="I26" s="27">
        <f t="shared" si="4"/>
        <v>-7.981689554723248</v>
      </c>
      <c r="J26" s="28">
        <f t="shared" si="1"/>
        <v>0.80566407983915134</v>
      </c>
      <c r="K26" s="27">
        <f t="shared" si="2"/>
        <v>0.69847675713718038</v>
      </c>
      <c r="L26" s="18"/>
    </row>
    <row r="27" spans="1:12">
      <c r="A27" s="16"/>
      <c r="B27" s="11" t="str">
        <f>+'[3]Población Bogotá'!J435</f>
        <v>Popayán</v>
      </c>
      <c r="C27" s="55">
        <f>+'[3]Población Bogotá'!K435</f>
        <v>6.7783333333333333</v>
      </c>
      <c r="D27" s="55">
        <f>+'[3]Población Bogotá'!L435</f>
        <v>3.8496666666666663</v>
      </c>
      <c r="E27" s="55">
        <f>+'[3]Población Bogotá'!M435</f>
        <v>6.8373333333333335</v>
      </c>
      <c r="F27" s="55">
        <f>+'[3]Población Bogotá'!N435</f>
        <v>5.2869999999999999</v>
      </c>
      <c r="G27" s="56">
        <f>+'[3]Población Bogotá'!O435</f>
        <v>5.181</v>
      </c>
      <c r="H27" s="28">
        <f t="shared" si="0"/>
        <v>-2.004917722716093</v>
      </c>
      <c r="I27" s="27">
        <f t="shared" si="4"/>
        <v>-22.674531981279255</v>
      </c>
      <c r="J27" s="28">
        <f t="shared" si="1"/>
        <v>0.55194097289051169</v>
      </c>
      <c r="K27" s="27">
        <f t="shared" si="2"/>
        <v>0.50101934899388645</v>
      </c>
      <c r="L27" s="18"/>
    </row>
    <row r="28" spans="1:12">
      <c r="A28" s="16"/>
      <c r="B28" s="11" t="str">
        <f>+'[3]Población Bogotá'!J436</f>
        <v>Villavicencio</v>
      </c>
      <c r="C28" s="55">
        <f>+'[3]Población Bogotá'!K436</f>
        <v>6.8186666666666662</v>
      </c>
      <c r="D28" s="55">
        <f>+'[3]Población Bogotá'!L436</f>
        <v>4.5066666666666668</v>
      </c>
      <c r="E28" s="55">
        <f>+'[3]Población Bogotá'!M436</f>
        <v>8.26</v>
      </c>
      <c r="F28" s="55">
        <f>+'[3]Población Bogotá'!N436</f>
        <v>6.4920000000000009</v>
      </c>
      <c r="G28" s="56">
        <f>+'[3]Población Bogotá'!O436</f>
        <v>4.9493333333333327</v>
      </c>
      <c r="H28" s="28">
        <f t="shared" si="0"/>
        <v>-23.762579585130439</v>
      </c>
      <c r="I28" s="27">
        <f t="shared" si="4"/>
        <v>-21.404358353510887</v>
      </c>
      <c r="J28" s="28">
        <f t="shared" si="1"/>
        <v>0.52726111854071389</v>
      </c>
      <c r="K28" s="27">
        <f t="shared" si="2"/>
        <v>0.61521044328888053</v>
      </c>
      <c r="L28" s="18"/>
    </row>
    <row r="29" spans="1:12">
      <c r="A29" s="16"/>
      <c r="B29" s="11" t="str">
        <f>+'[3]Población Bogotá'!J437</f>
        <v>Cartagena</v>
      </c>
      <c r="C29" s="55">
        <f>+'[3]Población Bogotá'!K437</f>
        <v>9.2686666666666664</v>
      </c>
      <c r="D29" s="55">
        <f>+'[3]Población Bogotá'!L437</f>
        <v>5.6626666666666665</v>
      </c>
      <c r="E29" s="55">
        <f>+'[3]Población Bogotá'!M437</f>
        <v>5.0390000000000006</v>
      </c>
      <c r="F29" s="55">
        <f>+'[3]Población Bogotá'!N437</f>
        <v>5.9063333333333334</v>
      </c>
      <c r="G29" s="56">
        <f>+'[3]Población Bogotá'!O437</f>
        <v>3.8743333333333339</v>
      </c>
      <c r="H29" s="28">
        <f t="shared" si="0"/>
        <v>-34.403747389807549</v>
      </c>
      <c r="I29" s="27">
        <f t="shared" si="4"/>
        <v>17.212409869683132</v>
      </c>
      <c r="J29" s="28">
        <f t="shared" si="1"/>
        <v>0.41273949224129303</v>
      </c>
      <c r="K29" s="27">
        <f t="shared" si="2"/>
        <v>0.55971009676708117</v>
      </c>
      <c r="L29" s="18"/>
    </row>
    <row r="30" spans="1:12">
      <c r="A30" s="16"/>
      <c r="B30" s="11" t="str">
        <f>+'[3]Población Bogotá'!J438</f>
        <v>Santa Marta</v>
      </c>
      <c r="C30" s="55">
        <f>+'[3]Población Bogotá'!K438</f>
        <v>6.6353333333333326</v>
      </c>
      <c r="D30" s="55">
        <f>+'[3]Población Bogotá'!L438</f>
        <v>4.048</v>
      </c>
      <c r="E30" s="55">
        <f>+'[3]Población Bogotá'!M438</f>
        <v>4.7953333333333328</v>
      </c>
      <c r="F30" s="55">
        <f>+'[3]Población Bogotá'!N438</f>
        <v>4.0710000000000006</v>
      </c>
      <c r="G30" s="56">
        <f>+'[3]Población Bogotá'!O438</f>
        <v>3.6920000000000002</v>
      </c>
      <c r="H30" s="28">
        <f t="shared" si="0"/>
        <v>-9.3097519037091736</v>
      </c>
      <c r="I30" s="27">
        <f t="shared" si="4"/>
        <v>-15.104963158626417</v>
      </c>
      <c r="J30" s="28">
        <f t="shared" si="1"/>
        <v>0.39331520399763925</v>
      </c>
      <c r="K30" s="27">
        <f t="shared" si="2"/>
        <v>0.38578584636922869</v>
      </c>
      <c r="L30" s="18"/>
    </row>
    <row r="31" spans="1:12">
      <c r="A31" s="16"/>
      <c r="B31" s="11" t="str">
        <f>+'[3]Población Bogotá'!J439</f>
        <v>Montería</v>
      </c>
      <c r="C31" s="55">
        <f>+'[3]Población Bogotá'!K439</f>
        <v>6.730999999999999</v>
      </c>
      <c r="D31" s="55">
        <f>+'[3]Población Bogotá'!L439</f>
        <v>4.2610000000000001</v>
      </c>
      <c r="E31" s="55">
        <f>+'[3]Población Bogotá'!M439</f>
        <v>3.2866666666666666</v>
      </c>
      <c r="F31" s="55">
        <f>+'[3]Población Bogotá'!N439</f>
        <v>6.5036666666666667</v>
      </c>
      <c r="G31" s="56">
        <f>+'[3]Población Bogotá'!O439</f>
        <v>3.5333333333333332</v>
      </c>
      <c r="H31" s="28">
        <f t="shared" si="0"/>
        <v>-45.671672389933882</v>
      </c>
      <c r="I31" s="27">
        <f t="shared" si="4"/>
        <v>97.880324543610556</v>
      </c>
      <c r="J31" s="28">
        <f t="shared" si="1"/>
        <v>0.37641216706166269</v>
      </c>
      <c r="K31" s="27">
        <f t="shared" si="2"/>
        <v>0.61631602788094819</v>
      </c>
      <c r="L31" s="18"/>
    </row>
    <row r="32" spans="1:12">
      <c r="A32" s="16"/>
      <c r="B32" s="11" t="str">
        <f>+'[3]Población Bogotá'!J440</f>
        <v>Sincelejo</v>
      </c>
      <c r="C32" s="55">
        <f>+'[3]Población Bogotá'!K440</f>
        <v>3.5446666666666666</v>
      </c>
      <c r="D32" s="55">
        <f>+'[3]Población Bogotá'!L440</f>
        <v>2.0276666666666667</v>
      </c>
      <c r="E32" s="55">
        <f>+'[3]Población Bogotá'!M440</f>
        <v>1.4556666666666667</v>
      </c>
      <c r="F32" s="55">
        <f>+'[3]Población Bogotá'!N440</f>
        <v>3.0903333333333332</v>
      </c>
      <c r="G32" s="56">
        <f>+'[3]Población Bogotá'!O440</f>
        <v>1.9159999999999997</v>
      </c>
      <c r="H32" s="28">
        <f t="shared" si="0"/>
        <v>-38.000215726458855</v>
      </c>
      <c r="I32" s="27">
        <f t="shared" si="4"/>
        <v>112.2967712388367</v>
      </c>
      <c r="J32" s="28">
        <f t="shared" si="1"/>
        <v>0.20411482417645632</v>
      </c>
      <c r="K32" s="27">
        <f t="shared" si="2"/>
        <v>0.2928535643731367</v>
      </c>
      <c r="L32" s="18"/>
    </row>
    <row r="33" spans="1:15">
      <c r="A33" s="16"/>
      <c r="B33" s="11" t="str">
        <f>+'[3]Población Bogotá'!J441</f>
        <v>Valledupar</v>
      </c>
      <c r="C33" s="55">
        <f>+'[3]Población Bogotá'!K441</f>
        <v>3.0960000000000001</v>
      </c>
      <c r="D33" s="55">
        <f>+'[3]Población Bogotá'!L441</f>
        <v>0.64133333333333331</v>
      </c>
      <c r="E33" s="55">
        <f>+'[3]Población Bogotá'!M441</f>
        <v>1.9263333333333332</v>
      </c>
      <c r="F33" s="55">
        <f>+'[3]Población Bogotá'!N441</f>
        <v>5.63</v>
      </c>
      <c r="G33" s="56">
        <f>+'[3]Población Bogotá'!O441</f>
        <v>1.6416666666666668</v>
      </c>
      <c r="H33" s="28">
        <f t="shared" si="0"/>
        <v>-70.840734162226155</v>
      </c>
      <c r="I33" s="27">
        <f t="shared" si="4"/>
        <v>192.26509776777991</v>
      </c>
      <c r="J33" s="28">
        <f t="shared" si="1"/>
        <v>0.17488961535648009</v>
      </c>
      <c r="K33" s="27">
        <f t="shared" si="2"/>
        <v>0.53352353600067726</v>
      </c>
      <c r="L33" s="18"/>
    </row>
    <row r="34" spans="1:15">
      <c r="A34" s="16"/>
      <c r="B34" s="11" t="str">
        <f>+'[3]Población Bogotá'!J442</f>
        <v>Tunja</v>
      </c>
      <c r="C34" s="55">
        <f>+'[3]Población Bogotá'!K442</f>
        <v>2.5626666666666669</v>
      </c>
      <c r="D34" s="55">
        <f>+'[3]Población Bogotá'!L442</f>
        <v>1.7246666666666666</v>
      </c>
      <c r="E34" s="55">
        <f>+'[3]Población Bogotá'!M442</f>
        <v>0.68766666666666654</v>
      </c>
      <c r="F34" s="55">
        <f>+'[3]Población Bogotá'!N442</f>
        <v>2.65</v>
      </c>
      <c r="G34" s="56">
        <f>+'[3]Población Bogotá'!O442</f>
        <v>1.5616666666666668</v>
      </c>
      <c r="H34" s="28">
        <f t="shared" si="0"/>
        <v>-41.069182389937097</v>
      </c>
      <c r="I34" s="27">
        <f t="shared" si="4"/>
        <v>285.36112457586046</v>
      </c>
      <c r="J34" s="28">
        <f t="shared" si="1"/>
        <v>0.16636707572489526</v>
      </c>
      <c r="K34" s="27">
        <f t="shared" si="2"/>
        <v>0.25112564305538093</v>
      </c>
      <c r="L34" s="18"/>
    </row>
    <row r="35" spans="1:15">
      <c r="A35" s="16"/>
      <c r="B35" s="11" t="str">
        <f>+'[3]Población Bogotá'!J443</f>
        <v>Riohacha</v>
      </c>
      <c r="C35" s="55">
        <f>+'[3]Población Bogotá'!K443</f>
        <v>2.5553333333333335</v>
      </c>
      <c r="D35" s="55">
        <f>+'[3]Población Bogotá'!L443</f>
        <v>2.6646666666666667</v>
      </c>
      <c r="E35" s="55">
        <f>+'[3]Población Bogotá'!M443</f>
        <v>3.3003333333333331</v>
      </c>
      <c r="F35" s="55">
        <f>+'[3]Población Bogotá'!N443</f>
        <v>2.9826666666666668</v>
      </c>
      <c r="G35" s="56">
        <f>+'[3]Población Bogotá'!O443</f>
        <v>1.4086666666666667</v>
      </c>
      <c r="H35" s="28">
        <f t="shared" si="0"/>
        <v>-52.77156906571301</v>
      </c>
      <c r="I35" s="27">
        <f t="shared" si="4"/>
        <v>-9.6252903747096159</v>
      </c>
      <c r="J35" s="28">
        <f t="shared" si="1"/>
        <v>0.15006771867948931</v>
      </c>
      <c r="K35" s="27">
        <f t="shared" si="2"/>
        <v>0.28265059799491177</v>
      </c>
      <c r="L35" s="18"/>
    </row>
    <row r="36" spans="1:15">
      <c r="A36" s="16"/>
      <c r="B36" s="11" t="str">
        <f>+'[3]Población Bogotá'!J444</f>
        <v>Florencia</v>
      </c>
      <c r="C36" s="55">
        <f>+'[3]Población Bogotá'!K444</f>
        <v>2.2126666666666668</v>
      </c>
      <c r="D36" s="55">
        <f>+'[3]Población Bogotá'!L444</f>
        <v>0.58633333333333326</v>
      </c>
      <c r="E36" s="55">
        <f>+'[3]Población Bogotá'!M444</f>
        <v>0.57533333333333336</v>
      </c>
      <c r="F36" s="55">
        <f>+'[3]Población Bogotá'!N444</f>
        <v>0.66</v>
      </c>
      <c r="G36" s="56">
        <f>+'[3]Población Bogotá'!O444</f>
        <v>1.109</v>
      </c>
      <c r="H36" s="28">
        <f t="shared" si="0"/>
        <v>68.030303030303017</v>
      </c>
      <c r="I36" s="27">
        <f t="shared" si="4"/>
        <v>14.716106604866752</v>
      </c>
      <c r="J36" s="28">
        <f t="shared" si="1"/>
        <v>0.1181437056428445</v>
      </c>
      <c r="K36" s="27">
        <f t="shared" si="2"/>
        <v>6.2544499779830731E-2</v>
      </c>
      <c r="L36" s="18"/>
    </row>
    <row r="37" spans="1:15">
      <c r="A37" s="16"/>
      <c r="B37" s="11" t="str">
        <f>+'[3]Población Bogotá'!J445</f>
        <v>Quibdó</v>
      </c>
      <c r="C37" s="55">
        <f>+'[3]Población Bogotá'!K445</f>
        <v>0.36199999999999993</v>
      </c>
      <c r="D37" s="55">
        <f>+'[3]Población Bogotá'!L445</f>
        <v>0.28466666666666668</v>
      </c>
      <c r="E37" s="55">
        <f>+'[3]Población Bogotá'!M445</f>
        <v>0.35633333333333334</v>
      </c>
      <c r="F37" s="55">
        <f>+'[3]Población Bogotá'!N445</f>
        <v>0.42533333333333334</v>
      </c>
      <c r="G37" s="56">
        <f>+'[3]Población Bogotá'!O445</f>
        <v>0.78233333333333333</v>
      </c>
      <c r="H37" s="28">
        <f t="shared" si="0"/>
        <v>83.934169278996862</v>
      </c>
      <c r="I37" s="27">
        <f t="shared" si="4"/>
        <v>19.363891487371387</v>
      </c>
      <c r="J37" s="28">
        <f t="shared" si="1"/>
        <v>8.3343335480539849E-2</v>
      </c>
      <c r="K37" s="27">
        <f t="shared" si="2"/>
        <v>4.0306455413668688E-2</v>
      </c>
      <c r="L37" s="18"/>
    </row>
    <row r="38" spans="1:15">
      <c r="A38" s="16"/>
      <c r="B38" s="11" t="str">
        <f>+'[3]Población Bogotá'!J446</f>
        <v>San Andrés</v>
      </c>
      <c r="C38" s="55">
        <f>+'[3]Población Bogotá'!K446</f>
        <v>0.46433333333333326</v>
      </c>
      <c r="D38" s="55">
        <f>+'[3]Población Bogotá'!L446</f>
        <v>0.11966666666666666</v>
      </c>
      <c r="E38" s="55">
        <f>+'[3]Población Bogotá'!M446</f>
        <v>0.32266666666666671</v>
      </c>
      <c r="F38" s="55">
        <f>+'[3]Población Bogotá'!N446</f>
        <v>0.27500000000000002</v>
      </c>
      <c r="G38" s="56">
        <f>+'[3]Población Bogotá'!O446</f>
        <v>0.13500000000000001</v>
      </c>
      <c r="H38" s="140">
        <f t="shared" si="0"/>
        <v>-50.909090909090907</v>
      </c>
      <c r="I38" s="141">
        <f t="shared" si="4"/>
        <v>-14.772727272727282</v>
      </c>
      <c r="J38" s="140">
        <f t="shared" si="1"/>
        <v>1.4381785628299377E-2</v>
      </c>
      <c r="K38" s="141">
        <f t="shared" si="2"/>
        <v>2.606020824159614E-2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tr">
        <f t="shared" si="0"/>
        <v/>
      </c>
      <c r="I39" s="8" t="str">
        <f t="shared" si="4"/>
        <v/>
      </c>
      <c r="J39" s="6" t="str">
        <f t="shared" si="1"/>
        <v/>
      </c>
      <c r="K39" s="8" t="str">
        <f t="shared" si="2"/>
        <v/>
      </c>
      <c r="L39" s="18"/>
      <c r="M39" s="16"/>
      <c r="N39" s="63"/>
      <c r="O39" s="63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 codeName="Hoja31">
    <tabColor rgb="FF53722D"/>
  </sheetPr>
  <dimension ref="A1:O51"/>
  <sheetViews>
    <sheetView zoomScaleNormal="100" zoomScaleSheetLayoutView="100" workbookViewId="0">
      <pane ySplit="11" topLeftCell="A36" activePane="bottomLeft" state="frozen"/>
      <selection activeCell="C8" sqref="C8:K8"/>
      <selection pane="bottomLeft" activeCell="I37" sqref="I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Bogotá'!J454</f>
        <v>Colombia</v>
      </c>
      <c r="C13" s="26">
        <f>+'[3]Población Bogotá'!K454</f>
        <v>1025.9813333333334</v>
      </c>
      <c r="D13" s="26">
        <f>+'[3]Población Bogotá'!L454</f>
        <v>1080.1166666666668</v>
      </c>
      <c r="E13" s="26">
        <f>+'[3]Población Bogotá'!M454</f>
        <v>1212.4753333333335</v>
      </c>
      <c r="F13" s="26">
        <f>+'[3]Población Bogotá'!N454</f>
        <v>1559.3990000000001</v>
      </c>
      <c r="G13" s="26">
        <f>+'[3]Población Bogotá'!O454</f>
        <v>1463.4866666666667</v>
      </c>
      <c r="H13" s="28">
        <f t="shared" ref="H13:H38" si="0">IF(OR(OR(G13=0,F13=0),G13=""),"",(G13/F13-1)*100)</f>
        <v>-6.150596052282542</v>
      </c>
      <c r="I13" s="27">
        <f>IF(OR(OR(G13=0,F13=0),F13=""),"",(F13/E13-1)*100)</f>
        <v>28.612843257842215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364.19266666666658</v>
      </c>
      <c r="D14" s="25">
        <f>D13-SUM(D15:D38)</f>
        <v>341.88533333333316</v>
      </c>
      <c r="E14" s="25">
        <f>E13-SUM(E15:E38)</f>
        <v>435.53633333333335</v>
      </c>
      <c r="F14" s="25">
        <f>F13-SUM(F15:F38)</f>
        <v>596.40300000000025</v>
      </c>
      <c r="G14" s="26">
        <f>G13-SUM(G15:G38)</f>
        <v>543.40533333333315</v>
      </c>
      <c r="H14" s="28">
        <f t="shared" si="0"/>
        <v>-8.8862173172614902</v>
      </c>
      <c r="I14" s="27">
        <f>IF(OR(OR(G14=0,F14=0),F14=""),"",(F14/E14-1)*100)</f>
        <v>36.935303522323856</v>
      </c>
      <c r="J14" s="28">
        <f t="shared" si="1"/>
        <v>37.130870113837716</v>
      </c>
      <c r="K14" s="27">
        <f t="shared" si="2"/>
        <v>38.245695937986376</v>
      </c>
      <c r="L14" s="18"/>
    </row>
    <row r="15" spans="1:15">
      <c r="A15" s="16"/>
      <c r="B15" s="12" t="str">
        <f>+'[3]Población Bogotá'!J455</f>
        <v>Bogotá</v>
      </c>
      <c r="C15" s="107">
        <f>+'[3]Población Bogotá'!K455</f>
        <v>268.22900000000004</v>
      </c>
      <c r="D15" s="107">
        <f>+'[3]Población Bogotá'!L455</f>
        <v>362.87</v>
      </c>
      <c r="E15" s="107">
        <f>+'[3]Población Bogotá'!M455</f>
        <v>259.79599999999999</v>
      </c>
      <c r="F15" s="107">
        <f>+'[3]Población Bogotá'!N455</f>
        <v>392.39733333333334</v>
      </c>
      <c r="G15" s="107">
        <f>+'[3]Población Bogotá'!O455</f>
        <v>359.79899999999998</v>
      </c>
      <c r="H15" s="50">
        <f t="shared" si="0"/>
        <v>-8.3074808527411008</v>
      </c>
      <c r="I15" s="36">
        <f t="shared" ref="I15:I38" si="3">IF(OR(OR(G15=0,F15=0),F15=""),"",(F15/E15-1)*100)</f>
        <v>51.040560029151074</v>
      </c>
      <c r="J15" s="50">
        <f t="shared" si="1"/>
        <v>24.585054868965891</v>
      </c>
      <c r="K15" s="36">
        <f t="shared" si="2"/>
        <v>25.16336956310305</v>
      </c>
      <c r="L15" s="18"/>
      <c r="N15" s="23" t="s">
        <v>4</v>
      </c>
      <c r="O15" s="34">
        <f>J15</f>
        <v>24.585054868965891</v>
      </c>
    </row>
    <row r="16" spans="1:15">
      <c r="A16" s="16"/>
      <c r="B16" s="11" t="str">
        <f>+'[3]Población Bogotá'!J456</f>
        <v>Medellín</v>
      </c>
      <c r="C16" s="55">
        <f>+'[3]Población Bogotá'!K456</f>
        <v>73.75033333333333</v>
      </c>
      <c r="D16" s="55">
        <f>+'[3]Población Bogotá'!L456</f>
        <v>79.797666666666657</v>
      </c>
      <c r="E16" s="55">
        <f>+'[3]Población Bogotá'!M456</f>
        <v>118.479</v>
      </c>
      <c r="F16" s="55">
        <f>+'[3]Población Bogotá'!N456</f>
        <v>146.45099999999999</v>
      </c>
      <c r="G16" s="56">
        <f>+'[3]Población Bogotá'!O456</f>
        <v>131.95366666666669</v>
      </c>
      <c r="H16" s="28">
        <f t="shared" si="0"/>
        <v>-9.8991016335383879</v>
      </c>
      <c r="I16" s="27">
        <f t="shared" si="3"/>
        <v>23.609247208366035</v>
      </c>
      <c r="J16" s="28">
        <f t="shared" si="1"/>
        <v>9.0163900821326255</v>
      </c>
      <c r="K16" s="27">
        <f t="shared" si="2"/>
        <v>9.391502752021772</v>
      </c>
      <c r="L16" s="18"/>
      <c r="N16" s="23" t="s">
        <v>35</v>
      </c>
      <c r="O16" s="34">
        <f>100-O15</f>
        <v>75.414945131034102</v>
      </c>
    </row>
    <row r="17" spans="1:12">
      <c r="A17" s="16"/>
      <c r="B17" s="11" t="str">
        <f>+'[3]Población Bogotá'!J457</f>
        <v>Cali</v>
      </c>
      <c r="C17" s="55">
        <f>+'[3]Población Bogotá'!K457</f>
        <v>76.789333333333332</v>
      </c>
      <c r="D17" s="55">
        <f>+'[3]Población Bogotá'!L457</f>
        <v>70.599666666666664</v>
      </c>
      <c r="E17" s="55">
        <f>+'[3]Población Bogotá'!M457</f>
        <v>131.06266666666667</v>
      </c>
      <c r="F17" s="55">
        <f>+'[3]Población Bogotá'!N457</f>
        <v>101.53433333333334</v>
      </c>
      <c r="G17" s="56">
        <f>+'[3]Población Bogotá'!O457</f>
        <v>81.26966666666668</v>
      </c>
      <c r="H17" s="28">
        <f t="shared" si="0"/>
        <v>-19.95843770415917</v>
      </c>
      <c r="I17" s="27">
        <f t="shared" si="3"/>
        <v>-22.52993478946458</v>
      </c>
      <c r="J17" s="28">
        <f t="shared" si="1"/>
        <v>5.5531538836477283</v>
      </c>
      <c r="K17" s="27">
        <f t="shared" si="2"/>
        <v>6.5111195616601867</v>
      </c>
      <c r="L17" s="18"/>
    </row>
    <row r="18" spans="1:12">
      <c r="A18" s="16"/>
      <c r="B18" s="11" t="str">
        <f>+'[3]Población Bogotá'!J458</f>
        <v>Barranquilla</v>
      </c>
      <c r="C18" s="55">
        <f>+'[3]Población Bogotá'!K458</f>
        <v>26.265666666666664</v>
      </c>
      <c r="D18" s="55">
        <f>+'[3]Población Bogotá'!L458</f>
        <v>15.876333333333333</v>
      </c>
      <c r="E18" s="55">
        <f>+'[3]Población Bogotá'!M458</f>
        <v>33.341999999999999</v>
      </c>
      <c r="F18" s="55">
        <f>+'[3]Población Bogotá'!N458</f>
        <v>31.464333333333332</v>
      </c>
      <c r="G18" s="56">
        <f>+'[3]Población Bogotá'!O458</f>
        <v>69.699333333333342</v>
      </c>
      <c r="H18" s="28">
        <f t="shared" si="0"/>
        <v>121.51854480734805</v>
      </c>
      <c r="I18" s="27">
        <f t="shared" si="3"/>
        <v>-5.6315358006918226</v>
      </c>
      <c r="J18" s="28">
        <f t="shared" si="1"/>
        <v>4.7625533543182268</v>
      </c>
      <c r="K18" s="27">
        <f t="shared" si="2"/>
        <v>2.0177217846961124</v>
      </c>
      <c r="L18" s="18"/>
    </row>
    <row r="19" spans="1:12">
      <c r="A19" s="16"/>
      <c r="B19" s="11" t="str">
        <f>+'[3]Población Bogotá'!J459</f>
        <v>Bucaramanga</v>
      </c>
      <c r="C19" s="55">
        <f>+'[3]Población Bogotá'!K459</f>
        <v>16.230333333333334</v>
      </c>
      <c r="D19" s="55">
        <f>+'[3]Población Bogotá'!L459</f>
        <v>29.172666666666668</v>
      </c>
      <c r="E19" s="55">
        <f>+'[3]Población Bogotá'!M459</f>
        <v>33.24666666666667</v>
      </c>
      <c r="F19" s="55">
        <f>+'[3]Población Bogotá'!N459</f>
        <v>51.93933333333333</v>
      </c>
      <c r="G19" s="56">
        <f>+'[3]Población Bogotá'!O459</f>
        <v>43.43</v>
      </c>
      <c r="H19" s="28">
        <f t="shared" si="0"/>
        <v>-16.383216316471771</v>
      </c>
      <c r="I19" s="27">
        <f t="shared" si="3"/>
        <v>56.224182875476217</v>
      </c>
      <c r="J19" s="28">
        <f t="shared" si="1"/>
        <v>2.967570596247318</v>
      </c>
      <c r="K19" s="27">
        <f t="shared" si="2"/>
        <v>3.3307276286141856</v>
      </c>
      <c r="L19" s="18"/>
    </row>
    <row r="20" spans="1:12">
      <c r="A20" s="16"/>
      <c r="B20" s="11" t="str">
        <f>+'[3]Población Bogotá'!J460</f>
        <v>Ibagué</v>
      </c>
      <c r="C20" s="55">
        <f>+'[3]Población Bogotá'!K460</f>
        <v>28.335666666666668</v>
      </c>
      <c r="D20" s="55">
        <f>+'[3]Población Bogotá'!L460</f>
        <v>23.459666666666664</v>
      </c>
      <c r="E20" s="55">
        <f>+'[3]Población Bogotá'!M460</f>
        <v>27.961000000000002</v>
      </c>
      <c r="F20" s="55">
        <f>+'[3]Población Bogotá'!N460</f>
        <v>20.648333333333337</v>
      </c>
      <c r="G20" s="56">
        <f>+'[3]Población Bogotá'!O460</f>
        <v>34.949333333333335</v>
      </c>
      <c r="H20" s="28">
        <f t="shared" si="0"/>
        <v>69.259827266123168</v>
      </c>
      <c r="I20" s="27">
        <f t="shared" si="3"/>
        <v>-26.153094190718019</v>
      </c>
      <c r="J20" s="28">
        <f t="shared" si="1"/>
        <v>2.3880868975004899</v>
      </c>
      <c r="K20" s="27">
        <f t="shared" si="2"/>
        <v>1.3241212373057401</v>
      </c>
      <c r="L20" s="18"/>
    </row>
    <row r="21" spans="1:12">
      <c r="A21" s="16"/>
      <c r="B21" s="11" t="str">
        <f>+'[3]Población Bogotá'!J461</f>
        <v>Cúcuta</v>
      </c>
      <c r="C21" s="55">
        <f>+'[3]Población Bogotá'!K461</f>
        <v>20.206333333333333</v>
      </c>
      <c r="D21" s="55">
        <f>+'[3]Población Bogotá'!L461</f>
        <v>17.452666666666669</v>
      </c>
      <c r="E21" s="55">
        <f>+'[3]Población Bogotá'!M461</f>
        <v>18.219666666666665</v>
      </c>
      <c r="F21" s="55">
        <f>+'[3]Población Bogotá'!N461</f>
        <v>31.963333333333335</v>
      </c>
      <c r="G21" s="56">
        <f>+'[3]Población Bogotá'!O461</f>
        <v>23.807333333333332</v>
      </c>
      <c r="H21" s="28">
        <f t="shared" si="0"/>
        <v>-25.516737928876843</v>
      </c>
      <c r="I21" s="27">
        <f t="shared" si="3"/>
        <v>75.433140013538519</v>
      </c>
      <c r="J21" s="28">
        <f t="shared" si="1"/>
        <v>1.6267543719792457</v>
      </c>
      <c r="K21" s="27">
        <f t="shared" si="2"/>
        <v>2.0497212921986825</v>
      </c>
      <c r="L21" s="18"/>
    </row>
    <row r="22" spans="1:12">
      <c r="A22" s="16"/>
      <c r="B22" s="11" t="str">
        <f>+'[3]Población Bogotá'!J462</f>
        <v>Manizales</v>
      </c>
      <c r="C22" s="55">
        <f>+'[3]Población Bogotá'!K462</f>
        <v>11.572333333333333</v>
      </c>
      <c r="D22" s="55">
        <f>+'[3]Población Bogotá'!L462</f>
        <v>10.071</v>
      </c>
      <c r="E22" s="55">
        <f>+'[3]Población Bogotá'!M462</f>
        <v>15.057666666666668</v>
      </c>
      <c r="F22" s="55">
        <f>+'[3]Población Bogotá'!N462</f>
        <v>16.575333333333333</v>
      </c>
      <c r="G22" s="56">
        <f>+'[3]Población Bogotá'!O462</f>
        <v>19.318000000000001</v>
      </c>
      <c r="H22" s="28">
        <f t="shared" si="0"/>
        <v>16.546675783292454</v>
      </c>
      <c r="I22" s="27">
        <f t="shared" si="3"/>
        <v>10.079029508777349</v>
      </c>
      <c r="J22" s="28">
        <f t="shared" si="1"/>
        <v>1.3199983600807206</v>
      </c>
      <c r="K22" s="27">
        <f t="shared" si="2"/>
        <v>1.0629308684520979</v>
      </c>
      <c r="L22" s="18"/>
    </row>
    <row r="23" spans="1:12">
      <c r="A23" s="16"/>
      <c r="B23" s="11" t="str">
        <f>+'[3]Población Bogotá'!J463</f>
        <v>Villavicencio</v>
      </c>
      <c r="C23" s="55">
        <f>+'[3]Población Bogotá'!K463</f>
        <v>11.228333333333333</v>
      </c>
      <c r="D23" s="55">
        <f>+'[3]Población Bogotá'!L463</f>
        <v>14.719333333333333</v>
      </c>
      <c r="E23" s="55">
        <f>+'[3]Población Bogotá'!M463</f>
        <v>19.920333333333332</v>
      </c>
      <c r="F23" s="55">
        <f>+'[3]Población Bogotá'!N463</f>
        <v>15.007333333333333</v>
      </c>
      <c r="G23" s="56">
        <f>+'[3]Población Bogotá'!O463</f>
        <v>17.592333333333332</v>
      </c>
      <c r="H23" s="28">
        <f t="shared" si="0"/>
        <v>17.224912265114824</v>
      </c>
      <c r="I23" s="27">
        <f t="shared" si="3"/>
        <v>-24.663241913622592</v>
      </c>
      <c r="J23" s="28">
        <f t="shared" si="1"/>
        <v>1.2020836085512678</v>
      </c>
      <c r="K23" s="27">
        <f t="shared" si="2"/>
        <v>0.96237930980674813</v>
      </c>
      <c r="L23" s="18"/>
    </row>
    <row r="24" spans="1:12">
      <c r="A24" s="16"/>
      <c r="B24" s="11" t="str">
        <f>+'[3]Población Bogotá'!J464</f>
        <v>Pereira</v>
      </c>
      <c r="C24" s="55">
        <f>+'[3]Población Bogotá'!K464</f>
        <v>9.6696666666666662</v>
      </c>
      <c r="D24" s="55">
        <f>+'[3]Población Bogotá'!L464</f>
        <v>10.034666666666666</v>
      </c>
      <c r="E24" s="55">
        <f>+'[3]Población Bogotá'!M464</f>
        <v>7.4733333333333336</v>
      </c>
      <c r="F24" s="55">
        <f>+'[3]Población Bogotá'!N464</f>
        <v>14.394333333333334</v>
      </c>
      <c r="G24" s="56">
        <f>+'[3]Población Bogotá'!O464</f>
        <v>17.025333333333332</v>
      </c>
      <c r="H24" s="28">
        <f t="shared" si="0"/>
        <v>18.278026075075825</v>
      </c>
      <c r="I24" s="27">
        <f t="shared" si="3"/>
        <v>92.609277430865291</v>
      </c>
      <c r="J24" s="28">
        <f t="shared" si="1"/>
        <v>1.1633405155724001</v>
      </c>
      <c r="K24" s="27">
        <f t="shared" si="2"/>
        <v>0.92306929357613632</v>
      </c>
      <c r="L24" s="18"/>
    </row>
    <row r="25" spans="1:12">
      <c r="A25" s="16"/>
      <c r="B25" s="11" t="str">
        <f>+'[3]Población Bogotá'!J465</f>
        <v>Neiva</v>
      </c>
      <c r="C25" s="55">
        <f>+'[3]Población Bogotá'!K465</f>
        <v>12.594000000000001</v>
      </c>
      <c r="D25" s="55">
        <f>+'[3]Población Bogotá'!L465</f>
        <v>14.973333333333334</v>
      </c>
      <c r="E25" s="55">
        <f>+'[3]Población Bogotá'!M465</f>
        <v>17.419333333333338</v>
      </c>
      <c r="F25" s="55">
        <f>+'[3]Población Bogotá'!N465</f>
        <v>17.996666666666666</v>
      </c>
      <c r="G25" s="56">
        <f>+'[3]Población Bogotá'!O465</f>
        <v>16.141333333333332</v>
      </c>
      <c r="H25" s="28">
        <f t="shared" si="0"/>
        <v>-10.309316540100022</v>
      </c>
      <c r="I25" s="27">
        <f t="shared" si="3"/>
        <v>3.3143250794136492</v>
      </c>
      <c r="J25" s="28">
        <f t="shared" si="1"/>
        <v>1.102936822109756</v>
      </c>
      <c r="K25" s="27">
        <f t="shared" si="2"/>
        <v>1.1540770942309611</v>
      </c>
      <c r="L25" s="18"/>
    </row>
    <row r="26" spans="1:12">
      <c r="A26" s="16"/>
      <c r="B26" s="11" t="str">
        <f>+'[3]Población Bogotá'!J466</f>
        <v>Armenia</v>
      </c>
      <c r="C26" s="55">
        <f>+'[3]Población Bogotá'!K466</f>
        <v>7.0583333333333336</v>
      </c>
      <c r="D26" s="55">
        <f>+'[3]Población Bogotá'!L466</f>
        <v>5.9466666666666663</v>
      </c>
      <c r="E26" s="55">
        <f>+'[3]Población Bogotá'!M466</f>
        <v>9.0259999999999998</v>
      </c>
      <c r="F26" s="55">
        <f>+'[3]Población Bogotá'!N466</f>
        <v>11.671666666666667</v>
      </c>
      <c r="G26" s="56">
        <f>+'[3]Población Bogotá'!O466</f>
        <v>15.836666666666666</v>
      </c>
      <c r="H26" s="28">
        <f t="shared" si="0"/>
        <v>35.684706554333843</v>
      </c>
      <c r="I26" s="27">
        <f t="shared" si="3"/>
        <v>29.311618287909003</v>
      </c>
      <c r="J26" s="28">
        <f t="shared" si="1"/>
        <v>1.0821189579224044</v>
      </c>
      <c r="K26" s="27">
        <f t="shared" si="2"/>
        <v>0.74847211436371741</v>
      </c>
      <c r="L26" s="18"/>
    </row>
    <row r="27" spans="1:12">
      <c r="A27" s="16"/>
      <c r="B27" s="11" t="str">
        <f>+'[3]Población Bogotá'!J467</f>
        <v>Pasto</v>
      </c>
      <c r="C27" s="55">
        <f>+'[3]Población Bogotá'!K467</f>
        <v>9.2036666666666669</v>
      </c>
      <c r="D27" s="55">
        <f>+'[3]Población Bogotá'!L467</f>
        <v>9.961666666666666</v>
      </c>
      <c r="E27" s="55">
        <f>+'[3]Población Bogotá'!M467</f>
        <v>13.045999999999999</v>
      </c>
      <c r="F27" s="55">
        <f>+'[3]Población Bogotá'!N467</f>
        <v>14.283000000000001</v>
      </c>
      <c r="G27" s="56">
        <f>+'[3]Población Bogotá'!O467</f>
        <v>15.337666666666669</v>
      </c>
      <c r="H27" s="28">
        <f t="shared" si="0"/>
        <v>7.3840696398982608</v>
      </c>
      <c r="I27" s="27">
        <f t="shared" si="3"/>
        <v>9.481833512187654</v>
      </c>
      <c r="J27" s="28">
        <f t="shared" si="1"/>
        <v>1.0480223029022018</v>
      </c>
      <c r="K27" s="27">
        <f t="shared" si="2"/>
        <v>0.9159297909002122</v>
      </c>
      <c r="L27" s="18"/>
    </row>
    <row r="28" spans="1:12">
      <c r="A28" s="16"/>
      <c r="B28" s="11" t="str">
        <f>+'[3]Población Bogotá'!J468</f>
        <v>Valledupar</v>
      </c>
      <c r="C28" s="55">
        <f>+'[3]Población Bogotá'!K468</f>
        <v>9.0323333333333338</v>
      </c>
      <c r="D28" s="55">
        <f>+'[3]Población Bogotá'!L468</f>
        <v>11.097333333333333</v>
      </c>
      <c r="E28" s="55">
        <f>+'[3]Población Bogotá'!M468</f>
        <v>13.642000000000001</v>
      </c>
      <c r="F28" s="55">
        <f>+'[3]Población Bogotá'!N468</f>
        <v>21.172999999999998</v>
      </c>
      <c r="G28" s="56">
        <f>+'[3]Población Bogotá'!O468</f>
        <v>12.626666666666667</v>
      </c>
      <c r="H28" s="28">
        <f t="shared" si="0"/>
        <v>-40.364300445535974</v>
      </c>
      <c r="I28" s="27">
        <f t="shared" si="3"/>
        <v>55.204515466940293</v>
      </c>
      <c r="J28" s="28">
        <f t="shared" si="1"/>
        <v>0.86277975428542797</v>
      </c>
      <c r="K28" s="27">
        <f t="shared" si="2"/>
        <v>1.3577666780599447</v>
      </c>
      <c r="L28" s="18"/>
    </row>
    <row r="29" spans="1:12">
      <c r="A29" s="16"/>
      <c r="B29" s="11" t="str">
        <f>+'[3]Población Bogotá'!J469</f>
        <v>Cartagena</v>
      </c>
      <c r="C29" s="55">
        <f>+'[3]Población Bogotá'!K469</f>
        <v>26.407</v>
      </c>
      <c r="D29" s="55">
        <f>+'[3]Población Bogotá'!L469</f>
        <v>11.363333333333335</v>
      </c>
      <c r="E29" s="55">
        <f>+'[3]Población Bogotá'!M469</f>
        <v>13.453000000000001</v>
      </c>
      <c r="F29" s="55">
        <f>+'[3]Población Bogotá'!N469</f>
        <v>18.563666666666666</v>
      </c>
      <c r="G29" s="56">
        <f>+'[3]Población Bogotá'!O469</f>
        <v>11.822666666666668</v>
      </c>
      <c r="H29" s="28">
        <f t="shared" si="0"/>
        <v>-36.312869224829861</v>
      </c>
      <c r="I29" s="27">
        <f t="shared" si="3"/>
        <v>37.989048291583025</v>
      </c>
      <c r="J29" s="28">
        <f t="shared" si="1"/>
        <v>0.80784245842121338</v>
      </c>
      <c r="K29" s="27">
        <f t="shared" si="2"/>
        <v>1.1904372560625385</v>
      </c>
      <c r="L29" s="18"/>
    </row>
    <row r="30" spans="1:12">
      <c r="A30" s="16"/>
      <c r="B30" s="11" t="str">
        <f>+'[3]Población Bogotá'!J470</f>
        <v>Popayán</v>
      </c>
      <c r="C30" s="55">
        <f>+'[3]Población Bogotá'!K470</f>
        <v>10.063000000000001</v>
      </c>
      <c r="D30" s="55">
        <f>+'[3]Población Bogotá'!L470</f>
        <v>6.5023333333333335</v>
      </c>
      <c r="E30" s="55">
        <f>+'[3]Población Bogotá'!M470</f>
        <v>9.4079999999999995</v>
      </c>
      <c r="F30" s="55">
        <f>+'[3]Población Bogotá'!N470</f>
        <v>12.623666666666667</v>
      </c>
      <c r="G30" s="56">
        <f>+'[3]Población Bogotá'!O470</f>
        <v>10.199666666666667</v>
      </c>
      <c r="H30" s="28">
        <f t="shared" si="0"/>
        <v>-19.202027936943832</v>
      </c>
      <c r="I30" s="27">
        <f t="shared" si="3"/>
        <v>34.18013038548753</v>
      </c>
      <c r="J30" s="28">
        <f t="shared" si="1"/>
        <v>0.69694291714307843</v>
      </c>
      <c r="K30" s="27">
        <f t="shared" si="2"/>
        <v>0.80952127496982285</v>
      </c>
      <c r="L30" s="18"/>
    </row>
    <row r="31" spans="1:12">
      <c r="A31" s="16"/>
      <c r="B31" s="11" t="str">
        <f>+'[3]Población Bogotá'!J471</f>
        <v>Sincelejo</v>
      </c>
      <c r="C31" s="55">
        <f>+'[3]Población Bogotá'!K471</f>
        <v>7.7246666666666668</v>
      </c>
      <c r="D31" s="55">
        <f>+'[3]Población Bogotá'!L471</f>
        <v>6.7093333333333334</v>
      </c>
      <c r="E31" s="55">
        <f>+'[3]Población Bogotá'!M471</f>
        <v>3.9939999999999998</v>
      </c>
      <c r="F31" s="55">
        <f>+'[3]Población Bogotá'!N471</f>
        <v>10.645666666666665</v>
      </c>
      <c r="G31" s="56">
        <f>+'[3]Población Bogotá'!O471</f>
        <v>9.1043333333333329</v>
      </c>
      <c r="H31" s="28">
        <f t="shared" si="0"/>
        <v>-14.478504555844307</v>
      </c>
      <c r="I31" s="27">
        <f t="shared" si="3"/>
        <v>166.54147888499415</v>
      </c>
      <c r="J31" s="28">
        <f t="shared" si="1"/>
        <v>0.62209882335791689</v>
      </c>
      <c r="K31" s="27">
        <f t="shared" si="2"/>
        <v>0.68267753581133916</v>
      </c>
      <c r="L31" s="18"/>
    </row>
    <row r="32" spans="1:12">
      <c r="A32" s="16"/>
      <c r="B32" s="11" t="str">
        <f>+'[3]Población Bogotá'!J472</f>
        <v>Santa Marta</v>
      </c>
      <c r="C32" s="55">
        <f>+'[3]Población Bogotá'!K472</f>
        <v>13.895666666666665</v>
      </c>
      <c r="D32" s="55">
        <f>+'[3]Población Bogotá'!L472</f>
        <v>11.194666666666668</v>
      </c>
      <c r="E32" s="55">
        <f>+'[3]Población Bogotá'!M472</f>
        <v>13.026000000000002</v>
      </c>
      <c r="F32" s="55">
        <f>+'[3]Población Bogotá'!N472</f>
        <v>5.67</v>
      </c>
      <c r="G32" s="56">
        <f>+'[3]Población Bogotá'!O472</f>
        <v>8.2653333333333325</v>
      </c>
      <c r="H32" s="28">
        <f t="shared" si="0"/>
        <v>45.773074661963541</v>
      </c>
      <c r="I32" s="27">
        <f t="shared" si="3"/>
        <v>-56.471672040534315</v>
      </c>
      <c r="J32" s="28">
        <f t="shared" si="1"/>
        <v>0.56476997854438937</v>
      </c>
      <c r="K32" s="27">
        <f t="shared" si="2"/>
        <v>0.3636016183157742</v>
      </c>
      <c r="L32" s="18"/>
    </row>
    <row r="33" spans="1:14">
      <c r="A33" s="16"/>
      <c r="B33" s="11" t="str">
        <f>+'[3]Población Bogotá'!J473</f>
        <v>Montería</v>
      </c>
      <c r="C33" s="55">
        <f>+'[3]Población Bogotá'!K473</f>
        <v>7.9433333333333325</v>
      </c>
      <c r="D33" s="55">
        <f>+'[3]Población Bogotá'!L473</f>
        <v>9.9769999999999985</v>
      </c>
      <c r="E33" s="55">
        <f>+'[3]Población Bogotá'!M473</f>
        <v>5.3539999999999992</v>
      </c>
      <c r="F33" s="55">
        <f>+'[3]Población Bogotá'!N473</f>
        <v>9.982666666666665</v>
      </c>
      <c r="G33" s="56">
        <f>+'[3]Población Bogotá'!O473</f>
        <v>6.9210000000000003</v>
      </c>
      <c r="H33" s="28">
        <f t="shared" si="0"/>
        <v>-30.669827701348996</v>
      </c>
      <c r="I33" s="27">
        <f t="shared" si="3"/>
        <v>86.452496575768905</v>
      </c>
      <c r="J33" s="28">
        <f t="shared" si="1"/>
        <v>0.4729117222341167</v>
      </c>
      <c r="K33" s="27">
        <f t="shared" si="2"/>
        <v>0.64016115610351587</v>
      </c>
      <c r="L33" s="18"/>
    </row>
    <row r="34" spans="1:14">
      <c r="A34" s="16"/>
      <c r="B34" s="11" t="str">
        <f>+'[3]Población Bogotá'!J474</f>
        <v>Tunja</v>
      </c>
      <c r="C34" s="55">
        <f>+'[3]Población Bogotá'!K474</f>
        <v>4.426333333333333</v>
      </c>
      <c r="D34" s="55">
        <f>+'[3]Población Bogotá'!L474</f>
        <v>5.7183333333333337</v>
      </c>
      <c r="E34" s="55">
        <f>+'[3]Población Bogotá'!M474</f>
        <v>2.6196666666666668</v>
      </c>
      <c r="F34" s="55">
        <f>+'[3]Población Bogotá'!N474</f>
        <v>7.5326666666666666</v>
      </c>
      <c r="G34" s="56">
        <f>+'[3]Población Bogotá'!O474</f>
        <v>5.6546666666666665</v>
      </c>
      <c r="H34" s="28">
        <f t="shared" si="0"/>
        <v>-24.931409859279587</v>
      </c>
      <c r="I34" s="27">
        <f t="shared" si="3"/>
        <v>187.54294439496118</v>
      </c>
      <c r="J34" s="28">
        <f t="shared" si="1"/>
        <v>0.38638320358231254</v>
      </c>
      <c r="K34" s="27">
        <f t="shared" si="2"/>
        <v>0.48304934572015668</v>
      </c>
      <c r="L34" s="18"/>
    </row>
    <row r="35" spans="1:14">
      <c r="A35" s="16"/>
      <c r="B35" s="11" t="str">
        <f>+'[3]Población Bogotá'!J475</f>
        <v>Riohacha</v>
      </c>
      <c r="C35" s="55">
        <f>+'[3]Población Bogotá'!K475</f>
        <v>6.6386666666666665</v>
      </c>
      <c r="D35" s="55">
        <f>+'[3]Población Bogotá'!L475</f>
        <v>7.4213333333333331</v>
      </c>
      <c r="E35" s="55">
        <f>+'[3]Población Bogotá'!M475</f>
        <v>7.76</v>
      </c>
      <c r="F35" s="55">
        <f>+'[3]Población Bogotá'!N475</f>
        <v>7.5060000000000002</v>
      </c>
      <c r="G35" s="56">
        <f>+'[3]Población Bogotá'!O475</f>
        <v>5.1360000000000001</v>
      </c>
      <c r="H35" s="28">
        <f t="shared" si="0"/>
        <v>-31.574740207833727</v>
      </c>
      <c r="I35" s="27">
        <f t="shared" si="3"/>
        <v>-3.2731958762886593</v>
      </c>
      <c r="J35" s="28">
        <f t="shared" si="1"/>
        <v>0.35094272581916247</v>
      </c>
      <c r="K35" s="27">
        <f t="shared" si="2"/>
        <v>0.48133928519897728</v>
      </c>
      <c r="L35" s="18"/>
    </row>
    <row r="36" spans="1:14">
      <c r="A36" s="16"/>
      <c r="B36" s="11" t="str">
        <f>+'[3]Población Bogotá'!J476</f>
        <v>Florencia</v>
      </c>
      <c r="C36" s="55">
        <f>+'[3]Población Bogotá'!K476</f>
        <v>2.6703333333333337</v>
      </c>
      <c r="D36" s="55">
        <f>+'[3]Población Bogotá'!L476</f>
        <v>1.8293333333333333</v>
      </c>
      <c r="E36" s="55">
        <f>+'[3]Población Bogotá'!M476</f>
        <v>1.2633333333333334</v>
      </c>
      <c r="F36" s="55">
        <f>+'[3]Población Bogotá'!N476</f>
        <v>0.63266666666666671</v>
      </c>
      <c r="G36" s="56">
        <f>+'[3]Población Bogotá'!O476</f>
        <v>2.2706666666666666</v>
      </c>
      <c r="H36" s="28">
        <f t="shared" si="0"/>
        <v>258.90410958904107</v>
      </c>
      <c r="I36" s="27">
        <f t="shared" si="3"/>
        <v>-49.920844327176781</v>
      </c>
      <c r="J36" s="28">
        <f t="shared" si="1"/>
        <v>0.15515458516875225</v>
      </c>
      <c r="K36" s="27">
        <f t="shared" si="2"/>
        <v>4.0571185864981742E-2</v>
      </c>
      <c r="L36" s="18"/>
    </row>
    <row r="37" spans="1:14">
      <c r="A37" s="16"/>
      <c r="B37" s="11" t="str">
        <f>+'[3]Población Bogotá'!J477</f>
        <v>Quibdó</v>
      </c>
      <c r="C37" s="55">
        <f>+'[3]Población Bogotá'!K477</f>
        <v>1.0960000000000001</v>
      </c>
      <c r="D37" s="55">
        <f>+'[3]Población Bogotá'!L477</f>
        <v>1.0010000000000001</v>
      </c>
      <c r="E37" s="55">
        <f>+'[3]Población Bogotá'!M477</f>
        <v>1.7383333333333333</v>
      </c>
      <c r="F37" s="55">
        <f>+'[3]Población Bogotá'!N477</f>
        <v>1.5973333333333333</v>
      </c>
      <c r="G37" s="56">
        <f>+'[3]Población Bogotá'!O477</f>
        <v>1.73</v>
      </c>
      <c r="H37" s="28">
        <f t="shared" si="0"/>
        <v>8.3055091819699491</v>
      </c>
      <c r="I37" s="27">
        <f t="shared" si="3"/>
        <v>-8.1112176414189889</v>
      </c>
      <c r="J37" s="28">
        <f t="shared" si="1"/>
        <v>0.11821084806603407</v>
      </c>
      <c r="K37" s="27">
        <f t="shared" si="2"/>
        <v>0.10243262521864725</v>
      </c>
      <c r="L37" s="18"/>
    </row>
    <row r="38" spans="1:14">
      <c r="A38" s="16"/>
      <c r="B38" s="11" t="str">
        <f>+'[3]Población Bogotá'!J478</f>
        <v>San Andrés</v>
      </c>
      <c r="C38" s="55">
        <f>+'[3]Población Bogotá'!K478</f>
        <v>0.7583333333333333</v>
      </c>
      <c r="D38" s="55">
        <f>+'[3]Población Bogotá'!L478</f>
        <v>0.48200000000000004</v>
      </c>
      <c r="E38" s="55">
        <f>+'[3]Población Bogotá'!M478</f>
        <v>0.63100000000000001</v>
      </c>
      <c r="F38" s="55">
        <f>+'[3]Población Bogotá'!N478</f>
        <v>0.7423333333333334</v>
      </c>
      <c r="G38" s="56">
        <f>+'[3]Población Bogotá'!O478</f>
        <v>0.19066666666666668</v>
      </c>
      <c r="H38" s="28">
        <f t="shared" si="0"/>
        <v>-74.315222272114951</v>
      </c>
      <c r="I38" s="27">
        <f t="shared" si="3"/>
        <v>17.643951399894362</v>
      </c>
      <c r="J38" s="28">
        <f t="shared" si="1"/>
        <v>1.3028247609589885E-2</v>
      </c>
      <c r="K38" s="27">
        <f t="shared" si="2"/>
        <v>4.7603809758332109E-2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 codeName="Hoja32">
    <tabColor rgb="FF53722D"/>
  </sheetPr>
  <dimension ref="A1:O51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J37" sqref="J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78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>
      <c r="A13" s="16"/>
      <c r="B13" s="12" t="str">
        <f>+'[3]Población Bogotá'!J486</f>
        <v>Colombia</v>
      </c>
      <c r="C13" s="26">
        <f>+'[3]Población Bogotá'!K486</f>
        <v>1527.0546666666667</v>
      </c>
      <c r="D13" s="26">
        <f>+'[3]Población Bogotá'!L486</f>
        <v>1594.1476666666667</v>
      </c>
      <c r="E13" s="26">
        <f>+'[3]Población Bogotá'!M486</f>
        <v>1960.1603333333333</v>
      </c>
      <c r="F13" s="26">
        <f>+'[3]Población Bogotá'!N486</f>
        <v>2366.2636666666663</v>
      </c>
      <c r="G13" s="26">
        <f>+'[3]Población Bogotá'!O486</f>
        <v>2199.1116666666662</v>
      </c>
      <c r="H13" s="28">
        <f t="shared" ref="H13:H38" si="0">IF(OR(OR(G13=0,F13=0),G13=""),"",(G13/F13-1)*100)</f>
        <v>-7.063963427011732</v>
      </c>
      <c r="I13" s="27">
        <f>IF(OR(OR(G13=0,F13=0),F13=""),"",(F13/E13-1)*100)</f>
        <v>20.71786304555696</v>
      </c>
      <c r="J13" s="28">
        <f t="shared" ref="J13:J38" si="1">IF(G13=0,"",G13/$G$13*100)</f>
        <v>100</v>
      </c>
      <c r="K13" s="27">
        <f t="shared" ref="K13:K38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604.89366666666672</v>
      </c>
      <c r="D14" s="25">
        <f>D13-SUM(D15:D38)</f>
        <v>551.94733333333329</v>
      </c>
      <c r="E14" s="25">
        <f>E13-SUM(E15:E38)</f>
        <v>820.52999999999952</v>
      </c>
      <c r="F14" s="25">
        <f>F13-SUM(F15:F38)</f>
        <v>1005.9123333333328</v>
      </c>
      <c r="G14" s="26">
        <f>G13-SUM(G15:G38)</f>
        <v>921.99766666666574</v>
      </c>
      <c r="H14" s="28">
        <f t="shared" si="0"/>
        <v>-8.3421451239787068</v>
      </c>
      <c r="I14" s="27">
        <f>IF(OR(OR(G14=0,F14=0),F14=""),"",(F14/E14-1)*100)</f>
        <v>22.59299883408692</v>
      </c>
      <c r="J14" s="28">
        <f t="shared" si="1"/>
        <v>41.925914024374961</v>
      </c>
      <c r="K14" s="27">
        <f t="shared" si="2"/>
        <v>42.51057680103554</v>
      </c>
      <c r="L14" s="18"/>
    </row>
    <row r="15" spans="1:15">
      <c r="A15" s="16"/>
      <c r="B15" s="12" t="str">
        <f>+'[3]Población Bogotá'!J487</f>
        <v>Bogotá</v>
      </c>
      <c r="C15" s="107">
        <f>+'[3]Población Bogotá'!K487</f>
        <v>299.17366666666663</v>
      </c>
      <c r="D15" s="107">
        <f>+'[3]Población Bogotá'!L487</f>
        <v>428.14066666666668</v>
      </c>
      <c r="E15" s="107">
        <f>+'[3]Población Bogotá'!M487</f>
        <v>317.95866666666666</v>
      </c>
      <c r="F15" s="107">
        <f>+'[3]Población Bogotá'!N487</f>
        <v>495.35733333333332</v>
      </c>
      <c r="G15" s="107">
        <f>+'[3]Población Bogotá'!O487</f>
        <v>456.61200000000002</v>
      </c>
      <c r="H15" s="50">
        <f t="shared" si="0"/>
        <v>-7.821693699901477</v>
      </c>
      <c r="I15" s="36">
        <f t="shared" ref="I15:I38" si="3">IF(OR(OR(G15=0,F15=0),F15=""),"",(F15/E15-1)*100)</f>
        <v>55.792996154636441</v>
      </c>
      <c r="J15" s="50">
        <f t="shared" si="1"/>
        <v>20.763474948596674</v>
      </c>
      <c r="K15" s="36">
        <f t="shared" si="2"/>
        <v>20.934156252804179</v>
      </c>
      <c r="L15" s="18"/>
      <c r="N15" s="23" t="s">
        <v>4</v>
      </c>
      <c r="O15" s="34">
        <f>J15</f>
        <v>20.763474948596674</v>
      </c>
    </row>
    <row r="16" spans="1:15">
      <c r="A16" s="16"/>
      <c r="B16" s="11" t="str">
        <f>+'[3]Población Bogotá'!J488</f>
        <v>Medellín</v>
      </c>
      <c r="C16" s="55">
        <f>+'[3]Población Bogotá'!K488</f>
        <v>122.30466666666666</v>
      </c>
      <c r="D16" s="55">
        <f>+'[3]Población Bogotá'!L488</f>
        <v>141.85566666666668</v>
      </c>
      <c r="E16" s="55">
        <f>+'[3]Población Bogotá'!M488</f>
        <v>178.91566666666668</v>
      </c>
      <c r="F16" s="55">
        <f>+'[3]Población Bogotá'!N488</f>
        <v>188.58633333333333</v>
      </c>
      <c r="G16" s="56">
        <f>+'[3]Población Bogotá'!O488</f>
        <v>188.98966666666669</v>
      </c>
      <c r="H16" s="28">
        <f t="shared" si="0"/>
        <v>0.2138719843608472</v>
      </c>
      <c r="I16" s="27">
        <f t="shared" si="3"/>
        <v>5.4051536384926102</v>
      </c>
      <c r="J16" s="28">
        <f t="shared" si="1"/>
        <v>8.593909510431109</v>
      </c>
      <c r="K16" s="27">
        <f t="shared" si="2"/>
        <v>7.9697937296646719</v>
      </c>
      <c r="L16" s="18"/>
      <c r="N16" s="23" t="s">
        <v>35</v>
      </c>
      <c r="O16" s="34">
        <f>100-O15</f>
        <v>79.236525051403333</v>
      </c>
    </row>
    <row r="17" spans="1:12">
      <c r="A17" s="16"/>
      <c r="B17" s="11" t="str">
        <f>+'[3]Población Bogotá'!J489</f>
        <v>Cali</v>
      </c>
      <c r="C17" s="55">
        <f>+'[3]Población Bogotá'!K489</f>
        <v>128.64066666666668</v>
      </c>
      <c r="D17" s="55">
        <f>+'[3]Población Bogotá'!L489</f>
        <v>99.043000000000006</v>
      </c>
      <c r="E17" s="55">
        <f>+'[3]Población Bogotá'!M489</f>
        <v>179.28399999999999</v>
      </c>
      <c r="F17" s="55">
        <f>+'[3]Población Bogotá'!N489</f>
        <v>151.34299999999999</v>
      </c>
      <c r="G17" s="56">
        <f>+'[3]Población Bogotá'!O489</f>
        <v>118.11900000000001</v>
      </c>
      <c r="H17" s="28">
        <f t="shared" si="0"/>
        <v>-21.952782751762534</v>
      </c>
      <c r="I17" s="27">
        <f t="shared" si="3"/>
        <v>-15.584770531670422</v>
      </c>
      <c r="J17" s="28">
        <f t="shared" si="1"/>
        <v>5.3712142857684224</v>
      </c>
      <c r="K17" s="27">
        <f t="shared" si="2"/>
        <v>6.3958637463759684</v>
      </c>
      <c r="L17" s="18"/>
    </row>
    <row r="18" spans="1:12">
      <c r="A18" s="16"/>
      <c r="B18" s="11" t="str">
        <f>+'[3]Población Bogotá'!J490</f>
        <v>Barranquilla</v>
      </c>
      <c r="C18" s="55">
        <f>+'[3]Población Bogotá'!K490</f>
        <v>51.469333333333338</v>
      </c>
      <c r="D18" s="55">
        <f>+'[3]Población Bogotá'!L490</f>
        <v>34.58</v>
      </c>
      <c r="E18" s="55">
        <f>+'[3]Población Bogotá'!M490</f>
        <v>48.045666666666669</v>
      </c>
      <c r="F18" s="55">
        <f>+'[3]Población Bogotá'!N490</f>
        <v>68.132000000000005</v>
      </c>
      <c r="G18" s="56">
        <f>+'[3]Población Bogotá'!O490</f>
        <v>80.981666666666669</v>
      </c>
      <c r="H18" s="28">
        <f t="shared" si="0"/>
        <v>18.859958120511155</v>
      </c>
      <c r="I18" s="27">
        <f t="shared" si="3"/>
        <v>41.806753297210285</v>
      </c>
      <c r="J18" s="28">
        <f t="shared" si="1"/>
        <v>3.6824717859559963</v>
      </c>
      <c r="K18" s="27">
        <f t="shared" si="2"/>
        <v>2.8793071947040003</v>
      </c>
      <c r="L18" s="18"/>
    </row>
    <row r="19" spans="1:12">
      <c r="A19" s="16"/>
      <c r="B19" s="11" t="str">
        <f>+'[3]Población Bogotá'!J491</f>
        <v>Bucaramanga</v>
      </c>
      <c r="C19" s="55">
        <f>+'[3]Población Bogotá'!K491</f>
        <v>23.653666666666666</v>
      </c>
      <c r="D19" s="55">
        <f>+'[3]Población Bogotá'!L491</f>
        <v>29.889333333333337</v>
      </c>
      <c r="E19" s="55">
        <f>+'[3]Población Bogotá'!M491</f>
        <v>49.898666666666664</v>
      </c>
      <c r="F19" s="55">
        <f>+'[3]Población Bogotá'!N491</f>
        <v>69.24466666666666</v>
      </c>
      <c r="G19" s="56">
        <f>+'[3]Población Bogotá'!O491</f>
        <v>63.827333333333343</v>
      </c>
      <c r="H19" s="28">
        <f t="shared" si="0"/>
        <v>-7.8234665485668931</v>
      </c>
      <c r="I19" s="27">
        <f t="shared" si="3"/>
        <v>38.770575032064983</v>
      </c>
      <c r="J19" s="28">
        <f t="shared" si="1"/>
        <v>2.9024143839899001</v>
      </c>
      <c r="K19" s="27">
        <f t="shared" si="2"/>
        <v>2.9263292862122583</v>
      </c>
      <c r="L19" s="18"/>
    </row>
    <row r="20" spans="1:12">
      <c r="A20" s="16"/>
      <c r="B20" s="11" t="str">
        <f>+'[3]Población Bogotá'!J492</f>
        <v>Ibagué</v>
      </c>
      <c r="C20" s="55">
        <f>+'[3]Población Bogotá'!K492</f>
        <v>41.5</v>
      </c>
      <c r="D20" s="55">
        <f>+'[3]Población Bogotá'!L492</f>
        <v>39.222999999999999</v>
      </c>
      <c r="E20" s="55">
        <f>+'[3]Población Bogotá'!M492</f>
        <v>37.67766666666666</v>
      </c>
      <c r="F20" s="55">
        <f>+'[3]Población Bogotá'!N492</f>
        <v>33.996333333333332</v>
      </c>
      <c r="G20" s="56">
        <f>+'[3]Población Bogotá'!O492</f>
        <v>45.991999999999997</v>
      </c>
      <c r="H20" s="28">
        <f t="shared" si="0"/>
        <v>35.285177813293586</v>
      </c>
      <c r="I20" s="27">
        <f t="shared" si="3"/>
        <v>-9.7705979669653882</v>
      </c>
      <c r="J20" s="28">
        <f t="shared" si="1"/>
        <v>2.0913899324499972</v>
      </c>
      <c r="K20" s="27">
        <f t="shared" si="2"/>
        <v>1.4367094340430648</v>
      </c>
      <c r="L20" s="18"/>
    </row>
    <row r="21" spans="1:12">
      <c r="A21" s="16"/>
      <c r="B21" s="11" t="str">
        <f>+'[3]Población Bogotá'!J493</f>
        <v>Pereira</v>
      </c>
      <c r="C21" s="55">
        <f>+'[3]Población Bogotá'!K493</f>
        <v>17.519000000000002</v>
      </c>
      <c r="D21" s="55">
        <f>+'[3]Población Bogotá'!L493</f>
        <v>25.876333333333335</v>
      </c>
      <c r="E21" s="55">
        <f>+'[3]Población Bogotá'!M493</f>
        <v>26.302999999999997</v>
      </c>
      <c r="F21" s="55">
        <f>+'[3]Población Bogotá'!N493</f>
        <v>33.470999999999997</v>
      </c>
      <c r="G21" s="56">
        <f>+'[3]Población Bogotá'!O493</f>
        <v>36.432333333333332</v>
      </c>
      <c r="H21" s="28">
        <f t="shared" si="0"/>
        <v>8.8474599902403241</v>
      </c>
      <c r="I21" s="27">
        <f t="shared" si="3"/>
        <v>27.251644299129385</v>
      </c>
      <c r="J21" s="28">
        <f t="shared" si="1"/>
        <v>1.6566841004739037</v>
      </c>
      <c r="K21" s="27">
        <f t="shared" si="2"/>
        <v>1.4145084705268829</v>
      </c>
      <c r="L21" s="18"/>
    </row>
    <row r="22" spans="1:12">
      <c r="A22" s="16"/>
      <c r="B22" s="11" t="str">
        <f>+'[3]Población Bogotá'!J494</f>
        <v>Cúcuta</v>
      </c>
      <c r="C22" s="55">
        <f>+'[3]Población Bogotá'!K494</f>
        <v>31.645</v>
      </c>
      <c r="D22" s="55">
        <f>+'[3]Población Bogotá'!L494</f>
        <v>27.433000000000003</v>
      </c>
      <c r="E22" s="55">
        <f>+'[3]Población Bogotá'!M494</f>
        <v>30.223000000000003</v>
      </c>
      <c r="F22" s="55">
        <f>+'[3]Población Bogotá'!N494</f>
        <v>35.354999999999997</v>
      </c>
      <c r="G22" s="56">
        <f>+'[3]Población Bogotá'!O494</f>
        <v>34.018333333333331</v>
      </c>
      <c r="H22" s="28">
        <f t="shared" si="0"/>
        <v>-3.7807005138358551</v>
      </c>
      <c r="I22" s="27">
        <f t="shared" si="3"/>
        <v>16.980445356185658</v>
      </c>
      <c r="J22" s="28">
        <f t="shared" si="1"/>
        <v>1.5469125033062594</v>
      </c>
      <c r="K22" s="27">
        <f t="shared" si="2"/>
        <v>1.4941276620201949</v>
      </c>
      <c r="L22" s="18"/>
    </row>
    <row r="23" spans="1:12">
      <c r="A23" s="16"/>
      <c r="B23" s="11" t="str">
        <f>+'[3]Población Bogotá'!J495</f>
        <v>Cartagena</v>
      </c>
      <c r="C23" s="55">
        <f>+'[3]Población Bogotá'!K495</f>
        <v>33.198</v>
      </c>
      <c r="D23" s="55">
        <f>+'[3]Población Bogotá'!L495</f>
        <v>29.297000000000001</v>
      </c>
      <c r="E23" s="55">
        <f>+'[3]Población Bogotá'!M495</f>
        <v>64.333333333333329</v>
      </c>
      <c r="F23" s="55">
        <f>+'[3]Población Bogotá'!N495</f>
        <v>48.145999999999994</v>
      </c>
      <c r="G23" s="56">
        <f>+'[3]Población Bogotá'!O495</f>
        <v>29.587666666666667</v>
      </c>
      <c r="H23" s="28">
        <f t="shared" si="0"/>
        <v>-38.545950511638203</v>
      </c>
      <c r="I23" s="27">
        <f t="shared" si="3"/>
        <v>-25.161658031088084</v>
      </c>
      <c r="J23" s="28">
        <f t="shared" si="1"/>
        <v>1.3454372106312629</v>
      </c>
      <c r="K23" s="27">
        <f t="shared" si="2"/>
        <v>2.0346844976841831</v>
      </c>
      <c r="L23" s="18"/>
    </row>
    <row r="24" spans="1:12">
      <c r="A24" s="16"/>
      <c r="B24" s="11" t="str">
        <f>+'[3]Población Bogotá'!J496</f>
        <v>Pasto</v>
      </c>
      <c r="C24" s="55">
        <f>+'[3]Población Bogotá'!K496</f>
        <v>17.2</v>
      </c>
      <c r="D24" s="55">
        <f>+'[3]Población Bogotá'!L496</f>
        <v>19.931333333333331</v>
      </c>
      <c r="E24" s="55">
        <f>+'[3]Población Bogotá'!M496</f>
        <v>27.587</v>
      </c>
      <c r="F24" s="55">
        <f>+'[3]Población Bogotá'!N496</f>
        <v>28.798000000000002</v>
      </c>
      <c r="G24" s="56">
        <f>+'[3]Población Bogotá'!O496</f>
        <v>26.792666666666666</v>
      </c>
      <c r="H24" s="28">
        <f t="shared" si="0"/>
        <v>-6.9634465356390614</v>
      </c>
      <c r="I24" s="27">
        <f t="shared" si="3"/>
        <v>4.3897487947221592</v>
      </c>
      <c r="J24" s="28">
        <f t="shared" si="1"/>
        <v>1.2183404359487582</v>
      </c>
      <c r="K24" s="27">
        <f t="shared" si="2"/>
        <v>1.217024138335669</v>
      </c>
      <c r="L24" s="18"/>
    </row>
    <row r="25" spans="1:12">
      <c r="A25" s="16"/>
      <c r="B25" s="11" t="str">
        <f>+'[3]Población Bogotá'!J497</f>
        <v>Montería</v>
      </c>
      <c r="C25" s="55">
        <f>+'[3]Población Bogotá'!K497</f>
        <v>19.953333333333333</v>
      </c>
      <c r="D25" s="55">
        <f>+'[3]Población Bogotá'!L497</f>
        <v>18.121333333333332</v>
      </c>
      <c r="E25" s="55">
        <f>+'[3]Población Bogotá'!M497</f>
        <v>19.062333333333331</v>
      </c>
      <c r="F25" s="55">
        <f>+'[3]Población Bogotá'!N497</f>
        <v>30.281666666666666</v>
      </c>
      <c r="G25" s="56">
        <f>+'[3]Población Bogotá'!O497</f>
        <v>25.855333333333334</v>
      </c>
      <c r="H25" s="28">
        <f t="shared" si="0"/>
        <v>-14.617205129616373</v>
      </c>
      <c r="I25" s="27">
        <f t="shared" si="3"/>
        <v>58.856033713955981</v>
      </c>
      <c r="J25" s="28">
        <f t="shared" si="1"/>
        <v>1.1757171645823656</v>
      </c>
      <c r="K25" s="27">
        <f t="shared" si="2"/>
        <v>1.2797249559819412</v>
      </c>
      <c r="L25" s="18"/>
    </row>
    <row r="26" spans="1:12">
      <c r="A26" s="16"/>
      <c r="B26" s="11" t="str">
        <f>+'[3]Población Bogotá'!J498</f>
        <v>Manizales</v>
      </c>
      <c r="C26" s="55">
        <f>+'[3]Población Bogotá'!K498</f>
        <v>16.122999999999998</v>
      </c>
      <c r="D26" s="55">
        <f>+'[3]Población Bogotá'!L498</f>
        <v>14.045999999999999</v>
      </c>
      <c r="E26" s="55">
        <f>+'[3]Población Bogotá'!M498</f>
        <v>18.343333333333334</v>
      </c>
      <c r="F26" s="55">
        <f>+'[3]Población Bogotá'!N498</f>
        <v>20.751000000000001</v>
      </c>
      <c r="G26" s="56">
        <f>+'[3]Población Bogotá'!O498</f>
        <v>23.934333333333331</v>
      </c>
      <c r="H26" s="28">
        <f t="shared" si="0"/>
        <v>15.34062615456282</v>
      </c>
      <c r="I26" s="27">
        <f t="shared" si="3"/>
        <v>13.125567872069777</v>
      </c>
      <c r="J26" s="28">
        <f t="shared" si="1"/>
        <v>1.0883637104982544</v>
      </c>
      <c r="K26" s="27">
        <f t="shared" si="2"/>
        <v>0.87695214579496716</v>
      </c>
      <c r="L26" s="18"/>
    </row>
    <row r="27" spans="1:12">
      <c r="A27" s="16"/>
      <c r="B27" s="11" t="str">
        <f>+'[3]Población Bogotá'!J499</f>
        <v>Villavicencio</v>
      </c>
      <c r="C27" s="55">
        <f>+'[3]Población Bogotá'!K499</f>
        <v>15.476333333333335</v>
      </c>
      <c r="D27" s="55">
        <f>+'[3]Población Bogotá'!L499</f>
        <v>22.274333333333331</v>
      </c>
      <c r="E27" s="55">
        <f>+'[3]Población Bogotá'!M499</f>
        <v>24.512</v>
      </c>
      <c r="F27" s="55">
        <f>+'[3]Población Bogotá'!N499</f>
        <v>23.734333333333336</v>
      </c>
      <c r="G27" s="56">
        <f>+'[3]Población Bogotá'!O499</f>
        <v>23.361666666666665</v>
      </c>
      <c r="H27" s="28">
        <f t="shared" si="0"/>
        <v>-1.5701585607348134</v>
      </c>
      <c r="I27" s="27">
        <f t="shared" si="3"/>
        <v>-3.1725957354221013</v>
      </c>
      <c r="J27" s="28">
        <f t="shared" si="1"/>
        <v>1.0623228925012904</v>
      </c>
      <c r="K27" s="27">
        <f t="shared" si="2"/>
        <v>1.0030299525651625</v>
      </c>
      <c r="L27" s="18"/>
    </row>
    <row r="28" spans="1:12">
      <c r="A28" s="16"/>
      <c r="B28" s="11" t="str">
        <f>+'[3]Población Bogotá'!J500</f>
        <v>Santa Marta</v>
      </c>
      <c r="C28" s="55">
        <f>+'[3]Población Bogotá'!K500</f>
        <v>19.399333333333335</v>
      </c>
      <c r="D28" s="55">
        <f>+'[3]Población Bogotá'!L500</f>
        <v>27.111666666666668</v>
      </c>
      <c r="E28" s="55">
        <f>+'[3]Población Bogotá'!M500</f>
        <v>25.271666666666665</v>
      </c>
      <c r="F28" s="55">
        <f>+'[3]Población Bogotá'!N500</f>
        <v>16.761666666666667</v>
      </c>
      <c r="G28" s="56">
        <f>+'[3]Población Bogotá'!O500</f>
        <v>22.065333333333331</v>
      </c>
      <c r="H28" s="28">
        <f t="shared" si="0"/>
        <v>31.641642636969269</v>
      </c>
      <c r="I28" s="27">
        <f t="shared" si="3"/>
        <v>-33.674075051111252</v>
      </c>
      <c r="J28" s="28">
        <f t="shared" si="1"/>
        <v>1.0033748475710269</v>
      </c>
      <c r="K28" s="27">
        <f t="shared" si="2"/>
        <v>0.70836005736751528</v>
      </c>
      <c r="L28" s="18"/>
    </row>
    <row r="29" spans="1:12">
      <c r="A29" s="16"/>
      <c r="B29" s="11" t="str">
        <f>+'[3]Población Bogotá'!J501</f>
        <v>Neiva</v>
      </c>
      <c r="C29" s="55">
        <f>+'[3]Población Bogotá'!K501</f>
        <v>16.45</v>
      </c>
      <c r="D29" s="55">
        <f>+'[3]Población Bogotá'!L501</f>
        <v>17.644333333333332</v>
      </c>
      <c r="E29" s="55">
        <f>+'[3]Población Bogotá'!M501</f>
        <v>20.825999999999997</v>
      </c>
      <c r="F29" s="55">
        <f>+'[3]Población Bogotá'!N501</f>
        <v>20.835333333333335</v>
      </c>
      <c r="G29" s="56">
        <f>+'[3]Población Bogotá'!O501</f>
        <v>19.227333333333334</v>
      </c>
      <c r="H29" s="28">
        <f t="shared" si="0"/>
        <v>-7.7176591047259491</v>
      </c>
      <c r="I29" s="27">
        <f t="shared" si="3"/>
        <v>4.4815775152873272E-2</v>
      </c>
      <c r="J29" s="28">
        <f t="shared" si="1"/>
        <v>0.87432273789340709</v>
      </c>
      <c r="K29" s="27">
        <f t="shared" si="2"/>
        <v>0.88051613295841524</v>
      </c>
      <c r="L29" s="18"/>
    </row>
    <row r="30" spans="1:12">
      <c r="A30" s="16"/>
      <c r="B30" s="11" t="str">
        <f>+'[3]Población Bogotá'!J502</f>
        <v>Armenia</v>
      </c>
      <c r="C30" s="55">
        <f>+'[3]Población Bogotá'!K502</f>
        <v>9.8016666666666676</v>
      </c>
      <c r="D30" s="55">
        <f>+'[3]Población Bogotá'!L502</f>
        <v>8.2123333333333335</v>
      </c>
      <c r="E30" s="55">
        <f>+'[3]Población Bogotá'!M502</f>
        <v>12.316333333333333</v>
      </c>
      <c r="F30" s="55">
        <f>+'[3]Población Bogotá'!N502</f>
        <v>12.308999999999999</v>
      </c>
      <c r="G30" s="56">
        <f>+'[3]Población Bogotá'!O502</f>
        <v>18.063666666666666</v>
      </c>
      <c r="H30" s="28">
        <f t="shared" si="0"/>
        <v>46.751699298616202</v>
      </c>
      <c r="I30" s="27">
        <f t="shared" si="3"/>
        <v>-5.9541530217321892E-2</v>
      </c>
      <c r="J30" s="28">
        <f t="shared" si="1"/>
        <v>0.82140743194032162</v>
      </c>
      <c r="K30" s="27">
        <f t="shared" si="2"/>
        <v>0.52018716989977598</v>
      </c>
      <c r="L30" s="18"/>
    </row>
    <row r="31" spans="1:12">
      <c r="A31" s="16"/>
      <c r="B31" s="11" t="str">
        <f>+'[3]Población Bogotá'!J503</f>
        <v>Popayán</v>
      </c>
      <c r="C31" s="55">
        <f>+'[3]Población Bogotá'!K503</f>
        <v>16.698666666666668</v>
      </c>
      <c r="D31" s="55">
        <f>+'[3]Población Bogotá'!L503</f>
        <v>18.481666666666666</v>
      </c>
      <c r="E31" s="55">
        <f>+'[3]Población Bogotá'!M503</f>
        <v>17.324666666666669</v>
      </c>
      <c r="F31" s="55">
        <f>+'[3]Población Bogotá'!N503</f>
        <v>19.167666666666669</v>
      </c>
      <c r="G31" s="56">
        <f>+'[3]Población Bogotá'!O503</f>
        <v>15.92</v>
      </c>
      <c r="H31" s="28">
        <f t="shared" si="0"/>
        <v>-16.943463819279003</v>
      </c>
      <c r="I31" s="27">
        <f t="shared" si="3"/>
        <v>10.638011313348983</v>
      </c>
      <c r="J31" s="28">
        <f t="shared" si="1"/>
        <v>0.72392867726134891</v>
      </c>
      <c r="K31" s="27">
        <f t="shared" si="2"/>
        <v>0.81003934331916538</v>
      </c>
      <c r="L31" s="18"/>
    </row>
    <row r="32" spans="1:12">
      <c r="A32" s="16"/>
      <c r="B32" s="11" t="str">
        <f>+'[3]Población Bogotá'!J504</f>
        <v>Sincelejo</v>
      </c>
      <c r="C32" s="55">
        <f>+'[3]Población Bogotá'!K504</f>
        <v>10.403333333333334</v>
      </c>
      <c r="D32" s="55">
        <f>+'[3]Población Bogotá'!L504</f>
        <v>10.030666666666667</v>
      </c>
      <c r="E32" s="55">
        <f>+'[3]Población Bogotá'!M504</f>
        <v>7.5086666666666666</v>
      </c>
      <c r="F32" s="55">
        <f>+'[3]Población Bogotá'!N504</f>
        <v>13.483666666666666</v>
      </c>
      <c r="G32" s="56">
        <f>+'[3]Población Bogotá'!O504</f>
        <v>13.707666666666666</v>
      </c>
      <c r="H32" s="28">
        <f t="shared" si="0"/>
        <v>1.6612691898840515</v>
      </c>
      <c r="I32" s="27">
        <f t="shared" si="3"/>
        <v>79.57471366421025</v>
      </c>
      <c r="J32" s="28">
        <f t="shared" si="1"/>
        <v>0.62332744964443987</v>
      </c>
      <c r="K32" s="27">
        <f t="shared" si="2"/>
        <v>0.56982942588392871</v>
      </c>
      <c r="L32" s="18"/>
    </row>
    <row r="33" spans="1:14">
      <c r="A33" s="16"/>
      <c r="B33" s="11" t="str">
        <f>+'[3]Población Bogotá'!J505</f>
        <v>Valledupar</v>
      </c>
      <c r="C33" s="55">
        <f>+'[3]Población Bogotá'!K505</f>
        <v>11.699</v>
      </c>
      <c r="D33" s="55">
        <f>+'[3]Población Bogotá'!L505</f>
        <v>12.906333333333334</v>
      </c>
      <c r="E33" s="55">
        <f>+'[3]Población Bogotá'!M505</f>
        <v>15.001333333333333</v>
      </c>
      <c r="F33" s="55">
        <f>+'[3]Población Bogotá'!N505</f>
        <v>21.675666666666668</v>
      </c>
      <c r="G33" s="56">
        <f>+'[3]Población Bogotá'!O505</f>
        <v>13.313000000000001</v>
      </c>
      <c r="H33" s="28">
        <f t="shared" si="0"/>
        <v>-38.58089716579267</v>
      </c>
      <c r="I33" s="27">
        <f t="shared" si="3"/>
        <v>44.491600746600326</v>
      </c>
      <c r="J33" s="28">
        <f t="shared" si="1"/>
        <v>0.60538080906911673</v>
      </c>
      <c r="K33" s="27">
        <f t="shared" si="2"/>
        <v>0.91602922244083551</v>
      </c>
      <c r="L33" s="18"/>
    </row>
    <row r="34" spans="1:14">
      <c r="A34" s="16"/>
      <c r="B34" s="11" t="str">
        <f>+'[3]Población Bogotá'!J506</f>
        <v>Tunja</v>
      </c>
      <c r="C34" s="55">
        <f>+'[3]Población Bogotá'!K506</f>
        <v>5.8706666666666658</v>
      </c>
      <c r="D34" s="55">
        <f>+'[3]Población Bogotá'!L506</f>
        <v>6.2160000000000002</v>
      </c>
      <c r="E34" s="55">
        <f>+'[3]Población Bogotá'!M506</f>
        <v>2.7723333333333335</v>
      </c>
      <c r="F34" s="55">
        <f>+'[3]Población Bogotá'!N506</f>
        <v>10.190666666666667</v>
      </c>
      <c r="G34" s="56">
        <f>+'[3]Población Bogotá'!O506</f>
        <v>7.030666666666666</v>
      </c>
      <c r="H34" s="28">
        <f t="shared" si="0"/>
        <v>-31.008766191286153</v>
      </c>
      <c r="I34" s="27">
        <f t="shared" si="3"/>
        <v>267.58446555248281</v>
      </c>
      <c r="J34" s="28">
        <f t="shared" si="1"/>
        <v>0.31970485051918696</v>
      </c>
      <c r="K34" s="27">
        <f t="shared" si="2"/>
        <v>0.43066488364004529</v>
      </c>
      <c r="L34" s="18"/>
    </row>
    <row r="35" spans="1:14">
      <c r="A35" s="16"/>
      <c r="B35" s="11" t="str">
        <f>+'[3]Población Bogotá'!J507</f>
        <v>Riohacha</v>
      </c>
      <c r="C35" s="55">
        <f>+'[3]Población Bogotá'!K507</f>
        <v>7.0756666666666668</v>
      </c>
      <c r="D35" s="55">
        <f>+'[3]Población Bogotá'!L507</f>
        <v>8.1416666666666675</v>
      </c>
      <c r="E35" s="55">
        <f>+'[3]Población Bogotá'!M507</f>
        <v>11.183333333333332</v>
      </c>
      <c r="F35" s="55">
        <f>+'[3]Población Bogotá'!N507</f>
        <v>12.311999999999999</v>
      </c>
      <c r="G35" s="56">
        <f>+'[3]Población Bogotá'!O507</f>
        <v>5.6843333333333321</v>
      </c>
      <c r="H35" s="28">
        <f t="shared" si="0"/>
        <v>-53.830950833874816</v>
      </c>
      <c r="I35" s="27">
        <f t="shared" si="3"/>
        <v>10.092399403874829</v>
      </c>
      <c r="J35" s="28">
        <f t="shared" si="1"/>
        <v>0.2584831602457659</v>
      </c>
      <c r="K35" s="27">
        <f t="shared" si="2"/>
        <v>0.52031395205183539</v>
      </c>
      <c r="L35" s="18"/>
    </row>
    <row r="36" spans="1:14">
      <c r="A36" s="16"/>
      <c r="B36" s="11" t="str">
        <f>+'[3]Población Bogotá'!J508</f>
        <v>Florencia</v>
      </c>
      <c r="C36" s="55">
        <f>+'[3]Población Bogotá'!K508</f>
        <v>4.3103333333333333</v>
      </c>
      <c r="D36" s="55">
        <f>+'[3]Población Bogotá'!L508</f>
        <v>2.1033333333333335</v>
      </c>
      <c r="E36" s="55">
        <f>+'[3]Población Bogotá'!M508</f>
        <v>2.2146666666666666</v>
      </c>
      <c r="F36" s="55">
        <f>+'[3]Población Bogotá'!N508</f>
        <v>3.7643333333333331</v>
      </c>
      <c r="G36" s="56">
        <f>+'[3]Población Bogotá'!O508</f>
        <v>4.8739999999999997</v>
      </c>
      <c r="H36" s="28">
        <f t="shared" si="0"/>
        <v>29.478437970424153</v>
      </c>
      <c r="I36" s="27">
        <f t="shared" si="3"/>
        <v>69.972907886815165</v>
      </c>
      <c r="J36" s="28">
        <f t="shared" si="1"/>
        <v>0.22163494805099332</v>
      </c>
      <c r="K36" s="27">
        <f t="shared" si="2"/>
        <v>0.15908342702299591</v>
      </c>
      <c r="L36" s="18"/>
    </row>
    <row r="37" spans="1:14">
      <c r="A37" s="16"/>
      <c r="B37" s="11" t="str">
        <f>+'[3]Población Bogotá'!J509</f>
        <v>Quibdó</v>
      </c>
      <c r="C37" s="55">
        <f>+'[3]Población Bogotá'!K509</f>
        <v>1.37</v>
      </c>
      <c r="D37" s="55">
        <f>+'[3]Población Bogotá'!L509</f>
        <v>1.0563333333333333</v>
      </c>
      <c r="E37" s="55">
        <f>+'[3]Población Bogotá'!M509</f>
        <v>1.9410000000000001</v>
      </c>
      <c r="F37" s="55">
        <f>+'[3]Población Bogotá'!N509</f>
        <v>1.8333333333333333</v>
      </c>
      <c r="G37" s="56">
        <f>+'[3]Población Bogotá'!O509</f>
        <v>2.19</v>
      </c>
      <c r="H37" s="28">
        <f t="shared" si="0"/>
        <v>19.454545454545457</v>
      </c>
      <c r="I37" s="27">
        <f t="shared" si="3"/>
        <v>-5.5469689163661462</v>
      </c>
      <c r="J37" s="28">
        <f t="shared" si="1"/>
        <v>9.9585666030298614E-2</v>
      </c>
      <c r="K37" s="27">
        <f t="shared" si="2"/>
        <v>7.7477981814086383E-2</v>
      </c>
      <c r="L37" s="18"/>
    </row>
    <row r="38" spans="1:14">
      <c r="A38" s="16"/>
      <c r="B38" s="11" t="str">
        <f>+'[3]Población Bogotá'!J510</f>
        <v>San Andrés</v>
      </c>
      <c r="C38" s="55">
        <f>+'[3]Población Bogotá'!K510</f>
        <v>1.2256666666666665</v>
      </c>
      <c r="D38" s="55">
        <f>+'[3]Población Bogotá'!L510</f>
        <v>0.58499999999999996</v>
      </c>
      <c r="E38" s="55">
        <f>+'[3]Población Bogotá'!M510</f>
        <v>1.1260000000000001</v>
      </c>
      <c r="F38" s="55">
        <f>+'[3]Población Bogotá'!N510</f>
        <v>0.82133333333333336</v>
      </c>
      <c r="G38" s="56">
        <f>+'[3]Población Bogotá'!O510</f>
        <v>0.53400000000000003</v>
      </c>
      <c r="H38" s="28">
        <f t="shared" si="0"/>
        <v>-34.983766233766232</v>
      </c>
      <c r="I38" s="27">
        <f t="shared" si="3"/>
        <v>-27.057430432208406</v>
      </c>
      <c r="J38" s="28">
        <f t="shared" si="1"/>
        <v>2.4282532264922132E-2</v>
      </c>
      <c r="K38" s="27">
        <f t="shared" si="2"/>
        <v>3.4710135852710704E-2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tr">
        <f>IF(G40="","",1)</f>
        <v/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tr">
        <f>IF(G41="","",1)</f>
        <v/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74" t="s">
        <v>140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74" t="s">
        <v>81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74" t="s">
        <v>79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129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92" t="s">
        <v>124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 codeName="Hoja46">
    <tabColor rgb="FF53722D"/>
  </sheetPr>
  <dimension ref="A1:N50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152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153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134</v>
      </c>
      <c r="H10" s="168"/>
      <c r="I10" s="168" t="s">
        <v>133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75">
        <v>2011</v>
      </c>
      <c r="G11" s="76" t="s">
        <v>82</v>
      </c>
      <c r="H11" s="76" t="s">
        <v>83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</row>
    <row r="13" spans="1:13">
      <c r="A13" s="16"/>
      <c r="B13" s="11" t="s">
        <v>30</v>
      </c>
      <c r="C13" s="25">
        <f>+'[3]Resumen Bogotá'!K53</f>
        <v>3399.15</v>
      </c>
      <c r="D13" s="25">
        <f>+'[3]Resumen Bogotá'!L53</f>
        <v>3433.3343333333337</v>
      </c>
      <c r="E13" s="25">
        <f>+'[3]Resumen Bogotá'!M53</f>
        <v>3657.5310000000004</v>
      </c>
      <c r="F13" s="29">
        <f>+'[3]Resumen Bogotá'!N53</f>
        <v>3956.6709999999998</v>
      </c>
      <c r="G13" s="28">
        <f>IF(OR(OR(F13=0,E13=0),F13=""),"",(F13/E13-1)*100)</f>
        <v>8.1787413421786184</v>
      </c>
      <c r="H13" s="26">
        <f>F13-E13</f>
        <v>299.13999999999942</v>
      </c>
      <c r="I13" s="28">
        <f>IF(F13=0,"",F13/$F$13*100)</f>
        <v>100</v>
      </c>
      <c r="J13" s="18"/>
    </row>
    <row r="14" spans="1:13">
      <c r="A14" s="16"/>
      <c r="B14" s="11" t="s">
        <v>59</v>
      </c>
      <c r="C14" s="25">
        <f>+'[3]Resumen Bogotá'!K54</f>
        <v>1732.0023333333331</v>
      </c>
      <c r="D14" s="25">
        <f>+'[3]Resumen Bogotá'!L54</f>
        <v>1776.4756666666665</v>
      </c>
      <c r="E14" s="25">
        <f>+'[3]Resumen Bogotá'!M54</f>
        <v>1873.7393333333332</v>
      </c>
      <c r="F14" s="29">
        <f>+'[3]Resumen Bogotá'!N54</f>
        <v>1966.895</v>
      </c>
      <c r="G14" s="28">
        <f>IF(OR(OR(F14=0,E14=0),F14=""),"",(F14/E14-1)*100)</f>
        <v>4.9716449353147452</v>
      </c>
      <c r="H14" s="26">
        <f>F14-E14</f>
        <v>93.155666666666775</v>
      </c>
      <c r="I14" s="28">
        <f>IF(F14=0,"",F14/$F$13*100)</f>
        <v>49.710855413553467</v>
      </c>
      <c r="J14" s="18"/>
    </row>
    <row r="15" spans="1:13">
      <c r="A15" s="16"/>
      <c r="B15" s="11" t="s">
        <v>60</v>
      </c>
      <c r="C15" s="25">
        <f>+'[3]Resumen Bogotá'!K55</f>
        <v>179.84766666666667</v>
      </c>
      <c r="D15" s="25">
        <f>+'[3]Resumen Bogotá'!L55</f>
        <v>149.88333333333335</v>
      </c>
      <c r="E15" s="25">
        <f>+'[3]Resumen Bogotá'!M55</f>
        <v>148.01933333333332</v>
      </c>
      <c r="F15" s="29">
        <f>+'[3]Resumen Bogotá'!N55</f>
        <v>177.01133333333337</v>
      </c>
      <c r="G15" s="28">
        <f t="shared" ref="G15:G22" si="0">IF(OR(OR(F15=0,E15=0),F15=""),"",(F15/E15-1)*100)</f>
        <v>19.586630575285248</v>
      </c>
      <c r="H15" s="26">
        <f t="shared" ref="H15:H22" si="1">F15-E15</f>
        <v>28.992000000000047</v>
      </c>
      <c r="I15" s="28">
        <f>IF(F15=0,"",F15/$F$13*100)</f>
        <v>4.4737440472895873</v>
      </c>
      <c r="J15" s="18"/>
      <c r="M15" s="34"/>
    </row>
    <row r="16" spans="1:13">
      <c r="A16" s="16"/>
      <c r="B16" s="11" t="s">
        <v>61</v>
      </c>
      <c r="C16" s="25">
        <f>+'[3]Resumen Bogotá'!K56</f>
        <v>123.84333333333335</v>
      </c>
      <c r="D16" s="25">
        <f>+'[3]Resumen Bogotá'!L56</f>
        <v>143.89200000000002</v>
      </c>
      <c r="E16" s="25">
        <f>+'[3]Resumen Bogotá'!M56</f>
        <v>155.53533333333334</v>
      </c>
      <c r="F16" s="29">
        <f>+'[3]Resumen Bogotá'!N56</f>
        <v>136.25700000000001</v>
      </c>
      <c r="G16" s="28">
        <f t="shared" si="0"/>
        <v>-12.394825613043981</v>
      </c>
      <c r="H16" s="26">
        <f t="shared" si="1"/>
        <v>-19.278333333333336</v>
      </c>
      <c r="I16" s="28">
        <f t="shared" ref="I16:I22" si="2">IF(F16=0,"",F16/$F$13*100)</f>
        <v>3.4437283261610587</v>
      </c>
      <c r="J16" s="18"/>
      <c r="M16" s="34"/>
    </row>
    <row r="17" spans="1:12">
      <c r="A17" s="16"/>
      <c r="B17" s="11" t="s">
        <v>62</v>
      </c>
      <c r="C17" s="25">
        <f>+'[3]Resumen Bogotá'!K57</f>
        <v>1091.4066666666665</v>
      </c>
      <c r="D17" s="25">
        <f>+'[3]Resumen Bogotá'!L57</f>
        <v>1129.6163333333334</v>
      </c>
      <c r="E17" s="25">
        <f>+'[3]Resumen Bogotá'!M57</f>
        <v>1191.316</v>
      </c>
      <c r="F17" s="29">
        <f>+'[3]Resumen Bogotá'!N57</f>
        <v>1396.9146666666668</v>
      </c>
      <c r="G17" s="28">
        <f t="shared" si="0"/>
        <v>17.2581134364574</v>
      </c>
      <c r="H17" s="26">
        <f t="shared" si="1"/>
        <v>205.59866666666676</v>
      </c>
      <c r="I17" s="28">
        <f t="shared" si="2"/>
        <v>35.305302529997235</v>
      </c>
      <c r="J17" s="18"/>
    </row>
    <row r="18" spans="1:12">
      <c r="A18" s="16"/>
      <c r="B18" s="11" t="s">
        <v>63</v>
      </c>
      <c r="C18" s="25">
        <f>+'[3]Resumen Bogotá'!K58</f>
        <v>192.08733333333331</v>
      </c>
      <c r="D18" s="25">
        <f>+'[3]Resumen Bogotá'!L58</f>
        <v>170.3</v>
      </c>
      <c r="E18" s="25">
        <f>+'[3]Resumen Bogotá'!M58</f>
        <v>184.18600000000001</v>
      </c>
      <c r="F18" s="29">
        <f>+'[3]Resumen Bogotá'!N58</f>
        <v>183.97400000000002</v>
      </c>
      <c r="G18" s="28">
        <f t="shared" si="0"/>
        <v>-0.11510103916692049</v>
      </c>
      <c r="H18" s="26">
        <f t="shared" si="1"/>
        <v>-0.21199999999998909</v>
      </c>
      <c r="I18" s="28">
        <f t="shared" si="2"/>
        <v>4.6497168958450175</v>
      </c>
      <c r="J18" s="18"/>
    </row>
    <row r="19" spans="1:12">
      <c r="A19" s="16"/>
      <c r="B19" s="11" t="s">
        <v>64</v>
      </c>
      <c r="C19" s="25">
        <f>+'[3]Resumen Bogotá'!K59</f>
        <v>69.262666666666675</v>
      </c>
      <c r="D19" s="25">
        <f>+'[3]Resumen Bogotá'!L59</f>
        <v>57.676333333333332</v>
      </c>
      <c r="E19" s="25">
        <f>+'[3]Resumen Bogotá'!M59</f>
        <v>94.456999999999994</v>
      </c>
      <c r="F19" s="29">
        <f>+'[3]Resumen Bogotá'!N59</f>
        <v>83.256666666666675</v>
      </c>
      <c r="G19" s="28">
        <f t="shared" si="0"/>
        <v>-11.857600107279842</v>
      </c>
      <c r="H19" s="26">
        <f t="shared" si="1"/>
        <v>-11.200333333333319</v>
      </c>
      <c r="I19" s="28">
        <f t="shared" si="2"/>
        <v>2.1042099953892222</v>
      </c>
      <c r="J19" s="18"/>
    </row>
    <row r="20" spans="1:12">
      <c r="A20" s="16"/>
      <c r="B20" s="11" t="s">
        <v>65</v>
      </c>
      <c r="C20" s="25">
        <f>+'[3]Resumen Bogotá'!K60</f>
        <v>7.3180000000000005</v>
      </c>
      <c r="D20" s="25">
        <f>+'[3]Resumen Bogotá'!L60</f>
        <v>4.9753333333333334</v>
      </c>
      <c r="E20" s="25">
        <f>+'[3]Resumen Bogotá'!M60</f>
        <v>4.5376666666666665</v>
      </c>
      <c r="F20" s="29">
        <f>+'[3]Resumen Bogotá'!N60</f>
        <v>5.1836666666666664</v>
      </c>
      <c r="G20" s="28">
        <f t="shared" si="0"/>
        <v>14.236391684419303</v>
      </c>
      <c r="H20" s="26">
        <f t="shared" si="1"/>
        <v>0.64599999999999991</v>
      </c>
      <c r="I20" s="28">
        <f t="shared" si="2"/>
        <v>0.13101080849700839</v>
      </c>
      <c r="J20" s="18"/>
    </row>
    <row r="21" spans="1:12">
      <c r="A21" s="16"/>
      <c r="B21" s="11" t="s">
        <v>66</v>
      </c>
      <c r="C21" s="25">
        <f>+'[3]Resumen Bogotá'!K61</f>
        <v>2.5816666666666666</v>
      </c>
      <c r="D21" s="25">
        <f>+'[3]Resumen Bogotá'!L61</f>
        <v>0</v>
      </c>
      <c r="E21" s="25">
        <f>+'[3]Resumen Bogotá'!M61</f>
        <v>1.3606666666666667</v>
      </c>
      <c r="F21" s="29">
        <f>+'[3]Resumen Bogotá'!N61</f>
        <v>0.69733333333333336</v>
      </c>
      <c r="G21" s="28">
        <f t="shared" si="0"/>
        <v>-48.750612444879962</v>
      </c>
      <c r="H21" s="26">
        <f t="shared" si="1"/>
        <v>-0.66333333333333333</v>
      </c>
      <c r="I21" s="28">
        <f t="shared" si="2"/>
        <v>1.7624243545478847E-2</v>
      </c>
      <c r="J21" s="18"/>
      <c r="L21" s="23" t="s">
        <v>91</v>
      </c>
    </row>
    <row r="22" spans="1:12">
      <c r="A22" s="16"/>
      <c r="B22" s="11" t="s">
        <v>67</v>
      </c>
      <c r="C22" s="25">
        <f>+'[3]Resumen Bogotá'!K62</f>
        <v>0.80066666666666675</v>
      </c>
      <c r="D22" s="25">
        <f>+'[3]Resumen Bogotá'!L62</f>
        <v>0.51566666666666661</v>
      </c>
      <c r="E22" s="25">
        <f>+'[3]Resumen Bogotá'!M62</f>
        <v>4.3803333333333336</v>
      </c>
      <c r="F22" s="29">
        <f>+'[3]Resumen Bogotá'!N62</f>
        <v>6.4813333333333345</v>
      </c>
      <c r="G22" s="28">
        <f t="shared" si="0"/>
        <v>47.96438627197324</v>
      </c>
      <c r="H22" s="26">
        <f t="shared" si="1"/>
        <v>2.1010000000000009</v>
      </c>
      <c r="I22" s="28">
        <f t="shared" si="2"/>
        <v>0.16380773972193632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tr">
        <f>IF(F25="","",1)</f>
        <v/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tr">
        <f>IF(F27="","",1)</f>
        <v/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tr">
        <f>IF(F28="","",1)</f>
        <v/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tr">
        <f>IF(F32="","",1)</f>
        <v/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tr">
        <f>IF(F33="","",1)</f>
        <v/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tr">
        <f>IF(F34="","",1)</f>
        <v/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tr">
        <f>IF(F41="","",1)</f>
        <v/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74" t="s">
        <v>140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4"/>
    </row>
    <row r="50" spans="5:6">
      <c r="E50" s="23" t="s">
        <v>49</v>
      </c>
      <c r="F50" s="34">
        <f>F15-F16</f>
        <v>40.754333333333363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 codeName="Hoja33">
    <tabColor rgb="FF53722D"/>
  </sheetPr>
  <dimension ref="A1:O46"/>
  <sheetViews>
    <sheetView showWhiteSpace="0" zoomScaleNormal="100" zoomScaleSheetLayoutView="100" workbookViewId="0">
      <pane ySplit="11" topLeftCell="A18" activePane="bottomLeft" state="frozen"/>
      <selection activeCell="C8" sqref="C8:K8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Bogotá'!J518</f>
        <v>Colombia</v>
      </c>
      <c r="C13" s="26">
        <f>+'[3]Población Bogotá'!K518</f>
        <v>6847.6953333333331</v>
      </c>
      <c r="D13" s="26">
        <f>+'[3]Población Bogotá'!L518</f>
        <v>6246.6670000000004</v>
      </c>
      <c r="E13" s="26">
        <f>+'[3]Población Bogotá'!M518</f>
        <v>6396.3033333333333</v>
      </c>
      <c r="F13" s="26">
        <f>+'[3]Población Bogotá'!N518</f>
        <v>6690.9996666666675</v>
      </c>
      <c r="G13" s="26">
        <f>+'[3]Población Bogotá'!O518</f>
        <v>6929.6349999999993</v>
      </c>
      <c r="H13" s="28">
        <f t="shared" ref="H13:H27" si="0">IF(OR(OR(G13=0,F13=0),G13=""),"",(G13/F13-1)*100)</f>
        <v>3.5665124080362709</v>
      </c>
      <c r="I13" s="27">
        <f>IF(OR(OR(G13=0,F13=0),F13=""),"",(F13/E13-1)*100)</f>
        <v>4.6072913990424791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2568.8563333333332</v>
      </c>
      <c r="D14" s="25">
        <f t="shared" ref="D14:G14" si="3">D13-SUM(D15:D27)</f>
        <v>2288.6343333333339</v>
      </c>
      <c r="E14" s="25">
        <f t="shared" si="3"/>
        <v>2217.8013333333338</v>
      </c>
      <c r="F14" s="25">
        <f t="shared" si="3"/>
        <v>2364.6326666666682</v>
      </c>
      <c r="G14" s="26">
        <f t="shared" si="3"/>
        <v>2469.699333333333</v>
      </c>
      <c r="H14" s="54">
        <f t="shared" ref="H14" si="4">IF(OR(OR(G14=0,F14=0),G14=""),"",(G14/F14-1)*100)</f>
        <v>4.4432553160475896</v>
      </c>
      <c r="I14" s="53">
        <f t="shared" ref="I14" si="5">IF(OR(OR(G14=0,F14=0),F14=""),"",(F14/E14-1)*100)</f>
        <v>6.6205809838092433</v>
      </c>
      <c r="J14" s="54">
        <f t="shared" ref="J14" si="6">IF(G14=0,"",G14/$G$13*100)</f>
        <v>35.639674143491447</v>
      </c>
      <c r="K14" s="53">
        <f t="shared" ref="K14" si="7">IF(F14=0,"",F14/$F$13*100)</f>
        <v>35.340498945872532</v>
      </c>
      <c r="L14" s="18"/>
    </row>
    <row r="15" spans="1:15">
      <c r="A15" s="16"/>
      <c r="B15" s="12" t="str">
        <f>+'[3]Población Bogotá'!J519</f>
        <v>Bogotá</v>
      </c>
      <c r="C15" s="107">
        <f>+'[3]Población Bogotá'!K519</f>
        <v>1834.4373333333333</v>
      </c>
      <c r="D15" s="107">
        <f>+'[3]Población Bogotá'!L519</f>
        <v>1732.0023333333331</v>
      </c>
      <c r="E15" s="107">
        <f>+'[3]Población Bogotá'!M519</f>
        <v>1776.4756666666665</v>
      </c>
      <c r="F15" s="107">
        <f>+'[3]Población Bogotá'!N519</f>
        <v>1873.7393333333332</v>
      </c>
      <c r="G15" s="107">
        <f>+'[3]Población Bogotá'!O519</f>
        <v>1966.895</v>
      </c>
      <c r="H15" s="50">
        <f t="shared" si="0"/>
        <v>4.9716449353147452</v>
      </c>
      <c r="I15" s="36">
        <f>IF(OR(OR(G15=0,F15=0),F15=""),"",(F15/E15-1)*100)</f>
        <v>5.4750914122662753</v>
      </c>
      <c r="J15" s="50">
        <f t="shared" si="1"/>
        <v>28.383818195330633</v>
      </c>
      <c r="K15" s="36">
        <f t="shared" si="2"/>
        <v>28.003877248237792</v>
      </c>
      <c r="L15" s="18"/>
    </row>
    <row r="16" spans="1:15">
      <c r="A16" s="16"/>
      <c r="B16" s="11" t="str">
        <f>+'[3]Población Bogotá'!J520</f>
        <v>Medellín</v>
      </c>
      <c r="C16" s="55">
        <f>+'[3]Población Bogotá'!K520</f>
        <v>796.96900000000005</v>
      </c>
      <c r="D16" s="55">
        <f>+'[3]Población Bogotá'!L520</f>
        <v>729.7206666666666</v>
      </c>
      <c r="E16" s="55">
        <f>+'[3]Población Bogotá'!M520</f>
        <v>782.87133333333338</v>
      </c>
      <c r="F16" s="55">
        <f>+'[3]Población Bogotá'!N520</f>
        <v>799.57200000000012</v>
      </c>
      <c r="G16" s="56">
        <f>+'[3]Población Bogotá'!O520</f>
        <v>858.61099999999999</v>
      </c>
      <c r="H16" s="54">
        <f t="shared" si="0"/>
        <v>7.3838253465603909</v>
      </c>
      <c r="I16" s="53">
        <f t="shared" ref="I16:I27" si="8">IF(OR(OR(G16=0,F16=0),F16=""),"",(F16/E16-1)*100)</f>
        <v>2.1332581684346597</v>
      </c>
      <c r="J16" s="54">
        <f t="shared" si="1"/>
        <v>12.390421717738381</v>
      </c>
      <c r="K16" s="53">
        <f t="shared" si="2"/>
        <v>11.949963231702448</v>
      </c>
      <c r="L16" s="18"/>
      <c r="N16" s="23" t="s">
        <v>4</v>
      </c>
      <c r="O16" s="34">
        <f>J15</f>
        <v>28.383818195330633</v>
      </c>
    </row>
    <row r="17" spans="1:15">
      <c r="A17" s="16"/>
      <c r="B17" s="11" t="str">
        <f>+'[3]Población Bogotá'!J521</f>
        <v>Cali</v>
      </c>
      <c r="C17" s="55">
        <f>+'[3]Población Bogotá'!K521</f>
        <v>496.37</v>
      </c>
      <c r="D17" s="55">
        <f>+'[3]Población Bogotá'!L521</f>
        <v>448.83166666666665</v>
      </c>
      <c r="E17" s="55">
        <f>+'[3]Población Bogotá'!M521</f>
        <v>479.94233333333335</v>
      </c>
      <c r="F17" s="55">
        <f>+'[3]Población Bogotá'!N521</f>
        <v>486.22433333333328</v>
      </c>
      <c r="G17" s="56">
        <f>+'[3]Población Bogotá'!O521</f>
        <v>472.36133333333328</v>
      </c>
      <c r="H17" s="28">
        <f t="shared" si="0"/>
        <v>-2.8511530685767172</v>
      </c>
      <c r="I17" s="27">
        <f t="shared" si="8"/>
        <v>1.3089072506627275</v>
      </c>
      <c r="J17" s="28">
        <f t="shared" si="1"/>
        <v>6.8165398802871051</v>
      </c>
      <c r="K17" s="27">
        <f t="shared" si="2"/>
        <v>7.2668413922603179</v>
      </c>
      <c r="L17" s="18"/>
      <c r="N17" s="23" t="s">
        <v>35</v>
      </c>
      <c r="O17" s="34">
        <f>100-O16</f>
        <v>71.616181804669367</v>
      </c>
    </row>
    <row r="18" spans="1:15">
      <c r="A18" s="16"/>
      <c r="B18" s="11" t="str">
        <f>+'[3]Población Bogotá'!J522</f>
        <v>Barranquilla</v>
      </c>
      <c r="C18" s="55">
        <f>+'[3]Población Bogotá'!K522</f>
        <v>244.03566666666666</v>
      </c>
      <c r="D18" s="55">
        <f>+'[3]Población Bogotá'!L522</f>
        <v>237.58699999999999</v>
      </c>
      <c r="E18" s="55">
        <f>+'[3]Población Bogotá'!M522</f>
        <v>261.23899999999998</v>
      </c>
      <c r="F18" s="55">
        <f>+'[3]Población Bogotá'!N522</f>
        <v>282.55200000000008</v>
      </c>
      <c r="G18" s="56">
        <f>+'[3]Población Bogotá'!O522</f>
        <v>278.22033333333331</v>
      </c>
      <c r="H18" s="28">
        <f t="shared" si="0"/>
        <v>-1.5330511433883864</v>
      </c>
      <c r="I18" s="27">
        <f t="shared" si="8"/>
        <v>8.1584296372287923</v>
      </c>
      <c r="J18" s="28">
        <f t="shared" si="1"/>
        <v>4.0149348895480541</v>
      </c>
      <c r="K18" s="27">
        <f t="shared" si="2"/>
        <v>4.2228667475149084</v>
      </c>
      <c r="L18" s="18"/>
    </row>
    <row r="19" spans="1:15">
      <c r="A19" s="16"/>
      <c r="B19" s="11" t="str">
        <f>+'[3]Población Bogotá'!J523</f>
        <v>Bucaramanga</v>
      </c>
      <c r="C19" s="55">
        <f>+'[3]Población Bogotá'!K523</f>
        <v>209.09033333333332</v>
      </c>
      <c r="D19" s="55">
        <f>+'[3]Población Bogotá'!L523</f>
        <v>185.78100000000003</v>
      </c>
      <c r="E19" s="55">
        <f>+'[3]Población Bogotá'!M523</f>
        <v>187.49233333333333</v>
      </c>
      <c r="F19" s="55">
        <f>+'[3]Población Bogotá'!N523</f>
        <v>184.595</v>
      </c>
      <c r="G19" s="56">
        <f>+'[3]Población Bogotá'!O523</f>
        <v>193.7893333333333</v>
      </c>
      <c r="H19" s="28">
        <f t="shared" si="0"/>
        <v>4.9808138537518865</v>
      </c>
      <c r="I19" s="27">
        <f t="shared" si="8"/>
        <v>-1.5453076303564406</v>
      </c>
      <c r="J19" s="28">
        <f t="shared" si="1"/>
        <v>2.7965301683758712</v>
      </c>
      <c r="K19" s="27">
        <f t="shared" si="2"/>
        <v>2.7588553160392224</v>
      </c>
      <c r="L19" s="18"/>
    </row>
    <row r="20" spans="1:15">
      <c r="A20" s="16"/>
      <c r="B20" s="11" t="str">
        <f>+'[3]Población Bogotá'!J524</f>
        <v>Pereira</v>
      </c>
      <c r="C20" s="55">
        <f>+'[3]Población Bogotá'!K524</f>
        <v>115.73166666666667</v>
      </c>
      <c r="D20" s="55">
        <f>+'[3]Población Bogotá'!L524</f>
        <v>117.93733333333334</v>
      </c>
      <c r="E20" s="55">
        <f>+'[3]Población Bogotá'!M524</f>
        <v>117.21433333333334</v>
      </c>
      <c r="F20" s="55">
        <f>+'[3]Población Bogotá'!N524</f>
        <v>122.932</v>
      </c>
      <c r="G20" s="56">
        <f>+'[3]Población Bogotá'!O524</f>
        <v>118.71133333333334</v>
      </c>
      <c r="H20" s="28">
        <f t="shared" si="0"/>
        <v>-3.4333344179437897</v>
      </c>
      <c r="I20" s="27">
        <f t="shared" si="8"/>
        <v>4.877958611432609</v>
      </c>
      <c r="J20" s="28">
        <f t="shared" si="1"/>
        <v>1.713096481031589</v>
      </c>
      <c r="K20" s="27">
        <f t="shared" si="2"/>
        <v>1.8372740416118187</v>
      </c>
      <c r="L20" s="18"/>
    </row>
    <row r="21" spans="1:15">
      <c r="A21" s="16"/>
      <c r="B21" s="11" t="str">
        <f>+'[3]Población Bogotá'!J525</f>
        <v>Cúcuta</v>
      </c>
      <c r="C21" s="55">
        <f>+'[3]Población Bogotá'!K525</f>
        <v>142.75133333333335</v>
      </c>
      <c r="D21" s="55">
        <f>+'[3]Población Bogotá'!L525</f>
        <v>81.065666666666672</v>
      </c>
      <c r="E21" s="55">
        <f>+'[3]Población Bogotá'!M525</f>
        <v>121.99633333333334</v>
      </c>
      <c r="F21" s="55">
        <f>+'[3]Población Bogotá'!N525</f>
        <v>125.416</v>
      </c>
      <c r="G21" s="56">
        <f>+'[3]Población Bogotá'!O525</f>
        <v>105.83566666666667</v>
      </c>
      <c r="H21" s="28">
        <f t="shared" si="0"/>
        <v>-15.612308902638683</v>
      </c>
      <c r="I21" s="27">
        <f t="shared" si="8"/>
        <v>2.8030897103464847</v>
      </c>
      <c r="J21" s="28">
        <f t="shared" si="1"/>
        <v>1.5272906389249461</v>
      </c>
      <c r="K21" s="27">
        <f t="shared" si="2"/>
        <v>1.8743985390523854</v>
      </c>
      <c r="L21" s="18"/>
    </row>
    <row r="22" spans="1:15">
      <c r="A22" s="16"/>
      <c r="B22" s="11" t="str">
        <f>+'[3]Población Bogotá'!J526</f>
        <v>Cartagena</v>
      </c>
      <c r="C22" s="55">
        <f>+'[3]Población Bogotá'!K526</f>
        <v>108.687</v>
      </c>
      <c r="D22" s="55">
        <f>+'[3]Población Bogotá'!L526</f>
        <v>92.963333333333324</v>
      </c>
      <c r="E22" s="55">
        <f>+'[3]Población Bogotá'!M526</f>
        <v>122.57766666666667</v>
      </c>
      <c r="F22" s="55">
        <f>+'[3]Población Bogotá'!N526</f>
        <v>117.633</v>
      </c>
      <c r="G22" s="56">
        <f>+'[3]Población Bogotá'!O526</f>
        <v>103.938</v>
      </c>
      <c r="H22" s="28">
        <f t="shared" si="0"/>
        <v>-11.642141235877679</v>
      </c>
      <c r="I22" s="27">
        <f t="shared" si="8"/>
        <v>-4.0339050343591758</v>
      </c>
      <c r="J22" s="28">
        <f t="shared" si="1"/>
        <v>1.4999058391964371</v>
      </c>
      <c r="K22" s="27">
        <f t="shared" si="2"/>
        <v>1.7580781028285803</v>
      </c>
      <c r="L22" s="18"/>
    </row>
    <row r="23" spans="1:15">
      <c r="A23" s="16"/>
      <c r="B23" s="11" t="str">
        <f>+'[3]Población Bogotá'!J527</f>
        <v>Ibagué</v>
      </c>
      <c r="C23" s="55">
        <f>+'[3]Población Bogotá'!K527</f>
        <v>96.028666666666666</v>
      </c>
      <c r="D23" s="55">
        <f>+'[3]Población Bogotá'!L527</f>
        <v>92.402666666666661</v>
      </c>
      <c r="E23" s="55">
        <f>+'[3]Población Bogotá'!M527</f>
        <v>85.401666666666685</v>
      </c>
      <c r="F23" s="55">
        <f>+'[3]Población Bogotá'!N527</f>
        <v>87.065666666666672</v>
      </c>
      <c r="G23" s="56">
        <f>+'[3]Población Bogotá'!O527</f>
        <v>94.086666666666659</v>
      </c>
      <c r="H23" s="28">
        <f t="shared" si="0"/>
        <v>8.0640283004781654</v>
      </c>
      <c r="I23" s="27">
        <f t="shared" si="8"/>
        <v>1.9484397260006503</v>
      </c>
      <c r="J23" s="28">
        <f t="shared" si="1"/>
        <v>1.3577434694131318</v>
      </c>
      <c r="K23" s="27">
        <f t="shared" si="2"/>
        <v>1.3012355552849875</v>
      </c>
      <c r="L23" s="18"/>
    </row>
    <row r="24" spans="1:15">
      <c r="A24" s="16"/>
      <c r="B24" s="11" t="str">
        <f>+'[3]Población Bogotá'!J528</f>
        <v>Manizales</v>
      </c>
      <c r="C24" s="55">
        <f>+'[3]Población Bogotá'!K528</f>
        <v>79.418666666666667</v>
      </c>
      <c r="D24" s="55">
        <f>+'[3]Población Bogotá'!L528</f>
        <v>82.01133333333334</v>
      </c>
      <c r="E24" s="55">
        <f>+'[3]Población Bogotá'!M528</f>
        <v>79.163666666666657</v>
      </c>
      <c r="F24" s="55">
        <f>+'[3]Población Bogotá'!N528</f>
        <v>80.100999999999999</v>
      </c>
      <c r="G24" s="56">
        <f>+'[3]Población Bogotá'!O528</f>
        <v>91.206333333333347</v>
      </c>
      <c r="H24" s="28">
        <f t="shared" si="0"/>
        <v>13.864163160676334</v>
      </c>
      <c r="I24" s="27">
        <f t="shared" si="8"/>
        <v>1.1840448690687344</v>
      </c>
      <c r="J24" s="28">
        <f t="shared" si="1"/>
        <v>1.3161780286167073</v>
      </c>
      <c r="K24" s="27">
        <f t="shared" si="2"/>
        <v>1.1971454788594369</v>
      </c>
      <c r="L24" s="18"/>
    </row>
    <row r="25" spans="1:15">
      <c r="A25" s="16"/>
      <c r="B25" s="11" t="str">
        <f>+'[3]Población Bogotá'!J529</f>
        <v>Villavicencio</v>
      </c>
      <c r="C25" s="55">
        <f>+'[3]Población Bogotá'!K529</f>
        <v>64.63</v>
      </c>
      <c r="D25" s="55">
        <f>+'[3]Población Bogotá'!L529</f>
        <v>62.488999999999997</v>
      </c>
      <c r="E25" s="55">
        <f>+'[3]Población Bogotá'!M529</f>
        <v>68.265333333333331</v>
      </c>
      <c r="F25" s="55">
        <f>+'[3]Población Bogotá'!N529</f>
        <v>66.055000000000007</v>
      </c>
      <c r="G25" s="56">
        <f>+'[3]Población Bogotá'!O529</f>
        <v>70.411999999999992</v>
      </c>
      <c r="H25" s="28">
        <f t="shared" si="0"/>
        <v>6.5960184694572543</v>
      </c>
      <c r="I25" s="27">
        <f t="shared" si="8"/>
        <v>-3.2378562081290529</v>
      </c>
      <c r="J25" s="28">
        <f t="shared" si="1"/>
        <v>1.0160996935625035</v>
      </c>
      <c r="K25" s="27">
        <f t="shared" si="2"/>
        <v>0.9872216901918841</v>
      </c>
      <c r="L25" s="18"/>
    </row>
    <row r="26" spans="1:15">
      <c r="A26" s="16"/>
      <c r="B26" s="11" t="str">
        <f>+'[3]Población Bogotá'!J530</f>
        <v>Pasto</v>
      </c>
      <c r="C26" s="55">
        <f>+'[3]Población Bogotá'!K530</f>
        <v>48.621333333333325</v>
      </c>
      <c r="D26" s="55">
        <f>+'[3]Población Bogotá'!L530</f>
        <v>52.187333333333335</v>
      </c>
      <c r="E26" s="55">
        <f>+'[3]Población Bogotá'!M530</f>
        <v>54.138666666666666</v>
      </c>
      <c r="F26" s="55">
        <f>+'[3]Población Bogotá'!N530</f>
        <v>57.901333333333334</v>
      </c>
      <c r="G26" s="56">
        <f>+'[3]Población Bogotá'!O530</f>
        <v>59.98</v>
      </c>
      <c r="H26" s="28">
        <f t="shared" si="0"/>
        <v>3.5900151982683148</v>
      </c>
      <c r="I26" s="27">
        <f t="shared" si="8"/>
        <v>6.9500541818540151</v>
      </c>
      <c r="J26" s="28">
        <f t="shared" si="1"/>
        <v>0.86555785405724828</v>
      </c>
      <c r="K26" s="27">
        <f t="shared" si="2"/>
        <v>0.86536147388838103</v>
      </c>
      <c r="L26" s="18"/>
    </row>
    <row r="27" spans="1:15">
      <c r="A27" s="16"/>
      <c r="B27" s="11" t="str">
        <f>+'[3]Población Bogotá'!J531</f>
        <v>Montería</v>
      </c>
      <c r="C27" s="55">
        <f>+'[3]Población Bogotá'!K531</f>
        <v>42.068000000000005</v>
      </c>
      <c r="D27" s="55">
        <f>+'[3]Población Bogotá'!L531</f>
        <v>43.053333333333335</v>
      </c>
      <c r="E27" s="55">
        <f>+'[3]Población Bogotá'!M531</f>
        <v>41.723666666666666</v>
      </c>
      <c r="F27" s="55">
        <f>+'[3]Población Bogotá'!N531</f>
        <v>42.580333333333336</v>
      </c>
      <c r="G27" s="56">
        <f>+'[3]Población Bogotá'!O531</f>
        <v>45.888666666666666</v>
      </c>
      <c r="H27" s="28">
        <f t="shared" si="0"/>
        <v>7.769627605858731</v>
      </c>
      <c r="I27" s="27">
        <f t="shared" si="8"/>
        <v>2.0531912343913605</v>
      </c>
      <c r="J27" s="28">
        <f t="shared" si="1"/>
        <v>0.66220900042594844</v>
      </c>
      <c r="K27" s="27">
        <f t="shared" si="2"/>
        <v>0.63638223665531979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 codeName="Hoja34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K26" sqref="K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Bogotá'!J550</f>
        <v>Colombia</v>
      </c>
      <c r="C13" s="26">
        <f>+'[3]Población Bogotá'!K550</f>
        <v>985.2113333333333</v>
      </c>
      <c r="D13" s="26">
        <f>+'[3]Población Bogotá'!L550</f>
        <v>953.63966666666659</v>
      </c>
      <c r="E13" s="26">
        <f>+'[3]Población Bogotá'!M550</f>
        <v>871.01699999999994</v>
      </c>
      <c r="F13" s="26">
        <f>+'[3]Población Bogotá'!N550</f>
        <v>821.20833333333337</v>
      </c>
      <c r="G13" s="26">
        <f>+'[3]Población Bogotá'!O550</f>
        <v>855.86866666666663</v>
      </c>
      <c r="H13" s="28">
        <f t="shared" ref="H13:H27" si="0">IF(OR(OR(G13=0,F13=0),G13=""),"",(G13/F13-1)*100)</f>
        <v>4.2206504642549048</v>
      </c>
      <c r="I13" s="27">
        <f>IF(OR(OR(G13=0,F13=0),F13=""),"",(F13/E13-1)*100)</f>
        <v>-5.718449429421768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580.62966666666671</v>
      </c>
      <c r="D14" s="25">
        <f t="shared" ref="D14:G14" si="3">D13-SUM(D15:D27)</f>
        <v>533.61166666666668</v>
      </c>
      <c r="E14" s="25">
        <f t="shared" si="3"/>
        <v>489.5913333333333</v>
      </c>
      <c r="F14" s="25">
        <f t="shared" si="3"/>
        <v>442.9546666666667</v>
      </c>
      <c r="G14" s="26">
        <f t="shared" si="3"/>
        <v>451.43599999999998</v>
      </c>
      <c r="H14" s="54">
        <f t="shared" si="0"/>
        <v>1.9147181351891529</v>
      </c>
      <c r="I14" s="53">
        <f t="shared" ref="I14" si="4">IF(OR(OR(G14=0,F14=0),F14=""),"",(F14/E14-1)*100)</f>
        <v>-9.5256315811690477</v>
      </c>
      <c r="J14" s="54">
        <f t="shared" si="1"/>
        <v>52.745943108093684</v>
      </c>
      <c r="K14" s="53">
        <f t="shared" si="2"/>
        <v>53.939377949160281</v>
      </c>
      <c r="L14" s="18"/>
    </row>
    <row r="15" spans="1:15">
      <c r="A15" s="16"/>
      <c r="B15" s="12" t="str">
        <f>+'[3]Población Bogotá'!J551</f>
        <v>Bogotá</v>
      </c>
      <c r="C15" s="107">
        <f>+'[3]Población Bogotá'!K551</f>
        <v>155.73466666666664</v>
      </c>
      <c r="D15" s="107">
        <f>+'[3]Población Bogotá'!L551</f>
        <v>179.84766666666667</v>
      </c>
      <c r="E15" s="107">
        <f>+'[3]Población Bogotá'!M551</f>
        <v>149.88333333333335</v>
      </c>
      <c r="F15" s="107">
        <f>+'[3]Población Bogotá'!N551</f>
        <v>148.01933333333332</v>
      </c>
      <c r="G15" s="107">
        <f>+'[3]Población Bogotá'!O551</f>
        <v>177.01133333333337</v>
      </c>
      <c r="H15" s="50">
        <f t="shared" si="0"/>
        <v>19.586630575285248</v>
      </c>
      <c r="I15" s="36">
        <f>IF(OR(OR(G15=0,F15=0),F15=""),"",(F15/E15-1)*100)</f>
        <v>-1.2436339375069716</v>
      </c>
      <c r="J15" s="50">
        <f t="shared" si="1"/>
        <v>20.682067264214218</v>
      </c>
      <c r="K15" s="36">
        <f t="shared" si="2"/>
        <v>18.024577604140237</v>
      </c>
      <c r="L15" s="18"/>
    </row>
    <row r="16" spans="1:15">
      <c r="A16" s="16"/>
      <c r="B16" s="11" t="str">
        <f>+'[3]Población Bogotá'!J552</f>
        <v>Medellín</v>
      </c>
      <c r="C16" s="55">
        <f>+'[3]Población Bogotá'!K552</f>
        <v>60.589333333333336</v>
      </c>
      <c r="D16" s="55">
        <f>+'[3]Población Bogotá'!L552</f>
        <v>60.118666666666662</v>
      </c>
      <c r="E16" s="55">
        <f>+'[3]Población Bogotá'!M552</f>
        <v>59.668666666666667</v>
      </c>
      <c r="F16" s="55">
        <f>+'[3]Población Bogotá'!N552</f>
        <v>57.048999999999999</v>
      </c>
      <c r="G16" s="56">
        <f>+'[3]Población Bogotá'!O552</f>
        <v>61.478333333333332</v>
      </c>
      <c r="H16" s="54">
        <f t="shared" si="0"/>
        <v>7.7640858443326577</v>
      </c>
      <c r="I16" s="53">
        <f t="shared" ref="I16:I27" si="5">IF(OR(OR(G16=0,F16=0),F16=""),"",(F16/E16-1)*100)</f>
        <v>-4.390355630537524</v>
      </c>
      <c r="J16" s="54">
        <f t="shared" si="1"/>
        <v>7.1831503743175551</v>
      </c>
      <c r="K16" s="53">
        <f t="shared" si="2"/>
        <v>6.9469582424273177</v>
      </c>
      <c r="L16" s="18"/>
      <c r="N16" s="23" t="s">
        <v>4</v>
      </c>
      <c r="O16" s="34">
        <f>J15</f>
        <v>20.682067264214218</v>
      </c>
    </row>
    <row r="17" spans="1:15">
      <c r="A17" s="16"/>
      <c r="B17" s="11" t="str">
        <f>+'[3]Población Bogotá'!J553</f>
        <v>Cali</v>
      </c>
      <c r="C17" s="55">
        <f>+'[3]Población Bogotá'!K553</f>
        <v>34.68533333333334</v>
      </c>
      <c r="D17" s="55">
        <f>+'[3]Población Bogotá'!L553</f>
        <v>28.073999999999998</v>
      </c>
      <c r="E17" s="55">
        <f>+'[3]Población Bogotá'!M553</f>
        <v>26.443333333333332</v>
      </c>
      <c r="F17" s="55">
        <f>+'[3]Población Bogotá'!N553</f>
        <v>34.058</v>
      </c>
      <c r="G17" s="56">
        <f>+'[3]Población Bogotá'!O553</f>
        <v>29.346333333333334</v>
      </c>
      <c r="H17" s="28">
        <f t="shared" si="0"/>
        <v>-13.834243545324643</v>
      </c>
      <c r="I17" s="27">
        <f t="shared" si="5"/>
        <v>28.796167906214553</v>
      </c>
      <c r="J17" s="28">
        <f t="shared" si="1"/>
        <v>3.4288360441594237</v>
      </c>
      <c r="K17" s="27">
        <f t="shared" si="2"/>
        <v>4.1473032624689221</v>
      </c>
      <c r="L17" s="18"/>
      <c r="N17" s="23" t="s">
        <v>35</v>
      </c>
      <c r="O17" s="34">
        <f>100-O16</f>
        <v>79.317932735785774</v>
      </c>
    </row>
    <row r="18" spans="1:15">
      <c r="A18" s="16"/>
      <c r="B18" s="11" t="str">
        <f>+'[3]Población Bogotá'!J554</f>
        <v>Barranquilla</v>
      </c>
      <c r="C18" s="55">
        <f>+'[3]Población Bogotá'!K554</f>
        <v>28.234333333333336</v>
      </c>
      <c r="D18" s="55">
        <f>+'[3]Población Bogotá'!L554</f>
        <v>27.722333333333335</v>
      </c>
      <c r="E18" s="55">
        <f>+'[3]Población Bogotá'!M554</f>
        <v>25.997</v>
      </c>
      <c r="F18" s="55">
        <f>+'[3]Población Bogotá'!N554</f>
        <v>26.23233333333333</v>
      </c>
      <c r="G18" s="56">
        <f>+'[3]Población Bogotá'!O554</f>
        <v>20.442666666666664</v>
      </c>
      <c r="H18" s="28">
        <f t="shared" si="0"/>
        <v>-22.070726965449762</v>
      </c>
      <c r="I18" s="27">
        <f t="shared" si="5"/>
        <v>0.90523265504993677</v>
      </c>
      <c r="J18" s="28">
        <f t="shared" si="1"/>
        <v>2.3885284580266597</v>
      </c>
      <c r="K18" s="27">
        <f t="shared" si="2"/>
        <v>3.1943579075549233</v>
      </c>
      <c r="L18" s="18"/>
    </row>
    <row r="19" spans="1:15">
      <c r="A19" s="16"/>
      <c r="B19" s="11" t="str">
        <f>+'[3]Población Bogotá'!J555</f>
        <v>Cartagena</v>
      </c>
      <c r="C19" s="55">
        <f>+'[3]Población Bogotá'!K555</f>
        <v>22.843666666666667</v>
      </c>
      <c r="D19" s="55">
        <f>+'[3]Población Bogotá'!L555</f>
        <v>21.8</v>
      </c>
      <c r="E19" s="55">
        <f>+'[3]Población Bogotá'!M555</f>
        <v>24.09866666666667</v>
      </c>
      <c r="F19" s="55">
        <f>+'[3]Población Bogotá'!N555</f>
        <v>19.510333333333332</v>
      </c>
      <c r="G19" s="56">
        <f>+'[3]Población Bogotá'!O555</f>
        <v>17.491</v>
      </c>
      <c r="H19" s="28">
        <f t="shared" si="0"/>
        <v>-10.350070902598619</v>
      </c>
      <c r="I19" s="27">
        <f t="shared" si="5"/>
        <v>-19.039780900741409</v>
      </c>
      <c r="J19" s="28">
        <f t="shared" si="1"/>
        <v>2.0436546728742648</v>
      </c>
      <c r="K19" s="27">
        <f t="shared" si="2"/>
        <v>2.3758080064944944</v>
      </c>
      <c r="L19" s="18"/>
    </row>
    <row r="20" spans="1:15">
      <c r="A20" s="16"/>
      <c r="B20" s="11" t="str">
        <f>+'[3]Población Bogotá'!J556</f>
        <v>Cúcuta</v>
      </c>
      <c r="C20" s="55">
        <f>+'[3]Población Bogotá'!K556</f>
        <v>12.507666666666665</v>
      </c>
      <c r="D20" s="55">
        <f>+'[3]Población Bogotá'!L556</f>
        <v>14.866</v>
      </c>
      <c r="E20" s="55">
        <f>+'[3]Población Bogotá'!M556</f>
        <v>13.230333333333334</v>
      </c>
      <c r="F20" s="55">
        <f>+'[3]Población Bogotá'!N556</f>
        <v>14.411666666666667</v>
      </c>
      <c r="G20" s="56">
        <f>+'[3]Población Bogotá'!O556</f>
        <v>16.993333333333336</v>
      </c>
      <c r="H20" s="28">
        <f t="shared" si="0"/>
        <v>17.91372730426739</v>
      </c>
      <c r="I20" s="27">
        <f t="shared" si="5"/>
        <v>8.928976342243832</v>
      </c>
      <c r="J20" s="28">
        <f t="shared" si="1"/>
        <v>1.9855071221986555</v>
      </c>
      <c r="K20" s="27">
        <f t="shared" si="2"/>
        <v>1.7549342939773707</v>
      </c>
      <c r="L20" s="18"/>
    </row>
    <row r="21" spans="1:15">
      <c r="A21" s="16"/>
      <c r="B21" s="11" t="str">
        <f>+'[3]Población Bogotá'!J557</f>
        <v>Bucaramanga</v>
      </c>
      <c r="C21" s="55">
        <f>+'[3]Población Bogotá'!K557</f>
        <v>23.410666666666668</v>
      </c>
      <c r="D21" s="55">
        <f>+'[3]Población Bogotá'!L557</f>
        <v>18.073666666666668</v>
      </c>
      <c r="E21" s="55">
        <f>+'[3]Población Bogotá'!M557</f>
        <v>20.193000000000001</v>
      </c>
      <c r="F21" s="55">
        <f>+'[3]Población Bogotá'!N557</f>
        <v>20.480999999999998</v>
      </c>
      <c r="G21" s="56">
        <f>+'[3]Población Bogotá'!O557</f>
        <v>15.915333333333335</v>
      </c>
      <c r="H21" s="28">
        <f t="shared" si="0"/>
        <v>-22.292205784222762</v>
      </c>
      <c r="I21" s="27">
        <f t="shared" si="5"/>
        <v>1.4262368147377691</v>
      </c>
      <c r="J21" s="28">
        <f t="shared" si="1"/>
        <v>1.8595532180560415</v>
      </c>
      <c r="K21" s="27">
        <f t="shared" si="2"/>
        <v>2.4940078136891772</v>
      </c>
      <c r="L21" s="18"/>
    </row>
    <row r="22" spans="1:15">
      <c r="A22" s="16"/>
      <c r="B22" s="11" t="str">
        <f>+'[3]Población Bogotá'!J558</f>
        <v>Pereira</v>
      </c>
      <c r="C22" s="55">
        <f>+'[3]Población Bogotá'!K558</f>
        <v>13.178000000000003</v>
      </c>
      <c r="D22" s="55">
        <f>+'[3]Población Bogotá'!L558</f>
        <v>18.417000000000002</v>
      </c>
      <c r="E22" s="55">
        <f>+'[3]Población Bogotá'!M558</f>
        <v>11.428333333333333</v>
      </c>
      <c r="F22" s="55">
        <f>+'[3]Población Bogotá'!N558</f>
        <v>10.593999999999999</v>
      </c>
      <c r="G22" s="56">
        <f>+'[3]Población Bogotá'!O558</f>
        <v>14.083999999999998</v>
      </c>
      <c r="H22" s="28">
        <f t="shared" si="0"/>
        <v>32.943175382291855</v>
      </c>
      <c r="I22" s="27">
        <f t="shared" si="5"/>
        <v>-7.3005687618492026</v>
      </c>
      <c r="J22" s="28">
        <f t="shared" si="1"/>
        <v>1.6455795787983045</v>
      </c>
      <c r="K22" s="27">
        <f t="shared" si="2"/>
        <v>1.2900502308589983</v>
      </c>
      <c r="L22" s="18"/>
    </row>
    <row r="23" spans="1:15">
      <c r="A23" s="16"/>
      <c r="B23" s="11" t="str">
        <f>+'[3]Población Bogotá'!J559</f>
        <v>Ibagué</v>
      </c>
      <c r="C23" s="55">
        <f>+'[3]Población Bogotá'!K559</f>
        <v>11.573</v>
      </c>
      <c r="D23" s="55">
        <f>+'[3]Población Bogotá'!L559</f>
        <v>11.630666666666668</v>
      </c>
      <c r="E23" s="55">
        <f>+'[3]Población Bogotá'!M559</f>
        <v>12.981999999999999</v>
      </c>
      <c r="F23" s="55">
        <f>+'[3]Población Bogotá'!N559</f>
        <v>11.449</v>
      </c>
      <c r="G23" s="56">
        <f>+'[3]Población Bogotá'!O559</f>
        <v>11.308999999999999</v>
      </c>
      <c r="H23" s="28">
        <f t="shared" si="0"/>
        <v>-1.222814219582502</v>
      </c>
      <c r="I23" s="27">
        <f t="shared" si="5"/>
        <v>-11.808658142042827</v>
      </c>
      <c r="J23" s="28">
        <f t="shared" si="1"/>
        <v>1.3213475899339695</v>
      </c>
      <c r="K23" s="27">
        <f t="shared" si="2"/>
        <v>1.3941651022375565</v>
      </c>
      <c r="L23" s="18"/>
    </row>
    <row r="24" spans="1:15">
      <c r="A24" s="16"/>
      <c r="B24" s="11" t="str">
        <f>+'[3]Población Bogotá'!J560</f>
        <v>Manizales</v>
      </c>
      <c r="C24" s="55">
        <f>+'[3]Población Bogotá'!K560</f>
        <v>9.4049999999999994</v>
      </c>
      <c r="D24" s="55">
        <f>+'[3]Población Bogotá'!L560</f>
        <v>10.189</v>
      </c>
      <c r="E24" s="55">
        <f>+'[3]Población Bogotá'!M560</f>
        <v>12.171333333333331</v>
      </c>
      <c r="F24" s="55">
        <f>+'[3]Población Bogotá'!N560</f>
        <v>9.6576666666666657</v>
      </c>
      <c r="G24" s="56">
        <f>+'[3]Población Bogotá'!O560</f>
        <v>11.110999999999999</v>
      </c>
      <c r="H24" s="28">
        <f t="shared" si="0"/>
        <v>15.048493424912856</v>
      </c>
      <c r="I24" s="27">
        <f t="shared" si="5"/>
        <v>-20.652352522320207</v>
      </c>
      <c r="J24" s="28">
        <f t="shared" si="1"/>
        <v>1.2982131993771631</v>
      </c>
      <c r="K24" s="27">
        <f t="shared" si="2"/>
        <v>1.17603125475671</v>
      </c>
      <c r="L24" s="18"/>
    </row>
    <row r="25" spans="1:15">
      <c r="A25" s="16"/>
      <c r="B25" s="11" t="str">
        <f>+'[3]Población Bogotá'!J561</f>
        <v>Villavicencio</v>
      </c>
      <c r="C25" s="55">
        <f>+'[3]Población Bogotá'!K561</f>
        <v>12.712000000000002</v>
      </c>
      <c r="D25" s="55">
        <f>+'[3]Población Bogotá'!L561</f>
        <v>11.478333333333333</v>
      </c>
      <c r="E25" s="55">
        <f>+'[3]Población Bogotá'!M561</f>
        <v>9.3263333333333325</v>
      </c>
      <c r="F25" s="55">
        <f>+'[3]Población Bogotá'!N561</f>
        <v>9.5953333333333344</v>
      </c>
      <c r="G25" s="56">
        <f>+'[3]Población Bogotá'!O561</f>
        <v>10.885666666666667</v>
      </c>
      <c r="H25" s="28">
        <f t="shared" si="0"/>
        <v>13.44750920586395</v>
      </c>
      <c r="I25" s="27">
        <f t="shared" si="5"/>
        <v>2.8843060867079107</v>
      </c>
      <c r="J25" s="28">
        <f t="shared" si="1"/>
        <v>1.2718851724135247</v>
      </c>
      <c r="K25" s="27">
        <f t="shared" si="2"/>
        <v>1.1684408138413922</v>
      </c>
      <c r="L25" s="18"/>
    </row>
    <row r="26" spans="1:15">
      <c r="A26" s="16"/>
      <c r="B26" s="11" t="str">
        <f>+'[3]Población Bogotá'!J562</f>
        <v>Pasto</v>
      </c>
      <c r="C26" s="55">
        <f>+'[3]Población Bogotá'!K562</f>
        <v>11.151000000000002</v>
      </c>
      <c r="D26" s="55">
        <f>+'[3]Población Bogotá'!L562</f>
        <v>10.741</v>
      </c>
      <c r="E26" s="55">
        <f>+'[3]Población Bogotá'!M562</f>
        <v>8.1726666666666663</v>
      </c>
      <c r="F26" s="55">
        <f>+'[3]Población Bogotá'!N562</f>
        <v>8.7330000000000005</v>
      </c>
      <c r="G26" s="56">
        <f>+'[3]Población Bogotá'!O562</f>
        <v>10.064</v>
      </c>
      <c r="H26" s="28">
        <f t="shared" si="0"/>
        <v>15.241039734340989</v>
      </c>
      <c r="I26" s="27">
        <f t="shared" si="5"/>
        <v>6.8561872909699062</v>
      </c>
      <c r="J26" s="28">
        <f t="shared" si="1"/>
        <v>1.175881346281322</v>
      </c>
      <c r="K26" s="27">
        <f t="shared" si="2"/>
        <v>1.0634329494139734</v>
      </c>
      <c r="L26" s="18"/>
    </row>
    <row r="27" spans="1:15">
      <c r="A27" s="16"/>
      <c r="B27" s="11" t="str">
        <f>+'[3]Población Bogotá'!J563</f>
        <v>Montería</v>
      </c>
      <c r="C27" s="55">
        <f>+'[3]Población Bogotá'!K563</f>
        <v>8.5570000000000004</v>
      </c>
      <c r="D27" s="55">
        <f>+'[3]Población Bogotá'!L563</f>
        <v>7.0696666666666674</v>
      </c>
      <c r="E27" s="55">
        <f>+'[3]Población Bogotá'!M563</f>
        <v>7.8306666666666658</v>
      </c>
      <c r="F27" s="55">
        <f>+'[3]Población Bogotá'!N563</f>
        <v>8.463000000000001</v>
      </c>
      <c r="G27" s="56">
        <f>+'[3]Población Bogotá'!O563</f>
        <v>8.3006666666666664</v>
      </c>
      <c r="H27" s="28">
        <f t="shared" si="0"/>
        <v>-1.9181535310567766</v>
      </c>
      <c r="I27" s="27">
        <f t="shared" si="5"/>
        <v>8.0750893921335276</v>
      </c>
      <c r="J27" s="28">
        <f t="shared" si="1"/>
        <v>0.96985285125521603</v>
      </c>
      <c r="K27" s="27">
        <f t="shared" si="2"/>
        <v>1.0305545689786393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 codeName="Hoja35">
    <tabColor rgb="FF53722D"/>
  </sheetPr>
  <dimension ref="A1:P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8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Bogotá'!J582</f>
        <v>Colombia</v>
      </c>
      <c r="C13" s="26">
        <f>+'[3]Población Bogotá'!K582</f>
        <v>615.33500000000004</v>
      </c>
      <c r="D13" s="26">
        <f>+'[3]Población Bogotá'!L582</f>
        <v>582.59633333333329</v>
      </c>
      <c r="E13" s="26">
        <f>+'[3]Población Bogotá'!M582</f>
        <v>688.51533333333339</v>
      </c>
      <c r="F13" s="26">
        <f>+'[3]Población Bogotá'!N582</f>
        <v>709.3223333333334</v>
      </c>
      <c r="G13" s="26">
        <f>+'[3]Población Bogotá'!O582</f>
        <v>670.58333333333326</v>
      </c>
      <c r="H13" s="28">
        <f t="shared" ref="H13:H27" si="0">IF(OR(OR(G13=0,F13=0),G13=""),"",(G13/F13-1)*100)</f>
        <v>-5.4614098808863254</v>
      </c>
      <c r="I13" s="27">
        <f>IF(OR(OR(G13=0,F13=0),F13=""),"",(F13/E13-1)*100)</f>
        <v>3.02200967686026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260.75200000000001</v>
      </c>
      <c r="D14" s="25">
        <f t="shared" ref="D14:G14" si="3">D13-SUM(D15:D27)</f>
        <v>226.67999999999995</v>
      </c>
      <c r="E14" s="25">
        <f t="shared" si="3"/>
        <v>313.81166666666672</v>
      </c>
      <c r="F14" s="25">
        <f t="shared" si="3"/>
        <v>314.98333333333335</v>
      </c>
      <c r="G14" s="26">
        <f t="shared" si="3"/>
        <v>306.43133333333327</v>
      </c>
      <c r="H14" s="54">
        <f t="shared" si="0"/>
        <v>-2.7150642891158538</v>
      </c>
      <c r="I14" s="53">
        <f t="shared" ref="I14" si="4">IF(OR(OR(G14=0,F14=0),F14=""),"",(F14/E14-1)*100)</f>
        <v>0.37336619097441126</v>
      </c>
      <c r="J14" s="54">
        <f t="shared" si="1"/>
        <v>45.696234621598109</v>
      </c>
      <c r="K14" s="53">
        <f t="shared" si="2"/>
        <v>44.406233743286435</v>
      </c>
      <c r="L14" s="18"/>
    </row>
    <row r="15" spans="1:15">
      <c r="A15" s="16"/>
      <c r="B15" s="12" t="str">
        <f>+'[3]Población Bogotá'!J583</f>
        <v>Bogotá</v>
      </c>
      <c r="C15" s="107">
        <f>+'[3]Población Bogotá'!K583</f>
        <v>122.92966666666666</v>
      </c>
      <c r="D15" s="107">
        <f>+'[3]Población Bogotá'!L583</f>
        <v>123.84333333333335</v>
      </c>
      <c r="E15" s="107">
        <f>+'[3]Población Bogotá'!M583</f>
        <v>143.89200000000002</v>
      </c>
      <c r="F15" s="107">
        <f>+'[3]Población Bogotá'!N583</f>
        <v>155.53533333333334</v>
      </c>
      <c r="G15" s="107">
        <f>+'[3]Población Bogotá'!O583</f>
        <v>136.25700000000001</v>
      </c>
      <c r="H15" s="50">
        <f t="shared" si="0"/>
        <v>-12.394825613043981</v>
      </c>
      <c r="I15" s="36">
        <f>IF(OR(OR(G15=0,F15=0),F15=""),"",(F15/E15-1)*100)</f>
        <v>8.0917169358500232</v>
      </c>
      <c r="J15" s="50">
        <f t="shared" si="1"/>
        <v>20.319174847769357</v>
      </c>
      <c r="K15" s="36">
        <f t="shared" si="2"/>
        <v>21.927313722440246</v>
      </c>
      <c r="L15" s="18"/>
    </row>
    <row r="16" spans="1:15">
      <c r="A16" s="16"/>
      <c r="B16" s="11" t="str">
        <f>+'[3]Población Bogotá'!J584</f>
        <v>Medellín</v>
      </c>
      <c r="C16" s="25">
        <f>+'[3]Población Bogotá'!K584</f>
        <v>55.161000000000001</v>
      </c>
      <c r="D16" s="25">
        <f>+'[3]Población Bogotá'!L584</f>
        <v>56.548000000000002</v>
      </c>
      <c r="E16" s="25">
        <f>+'[3]Población Bogotá'!M584</f>
        <v>50.152999999999999</v>
      </c>
      <c r="F16" s="25">
        <f>+'[3]Población Bogotá'!N584</f>
        <v>69.116</v>
      </c>
      <c r="G16" s="26">
        <f>+'[3]Población Bogotá'!O584</f>
        <v>58.493333333333339</v>
      </c>
      <c r="H16" s="28">
        <f t="shared" si="0"/>
        <v>-15.369330786889668</v>
      </c>
      <c r="I16" s="27">
        <f t="shared" ref="I16:I27" si="5">IF(OR(OR(G16=0,F16=0),F16=""),"",(F16/E16-1)*100)</f>
        <v>37.810300480529577</v>
      </c>
      <c r="J16" s="28">
        <f t="shared" si="1"/>
        <v>8.7227538212998645</v>
      </c>
      <c r="K16" s="27">
        <f t="shared" si="2"/>
        <v>9.7439480969394729</v>
      </c>
      <c r="L16" s="18"/>
      <c r="N16" s="23" t="s">
        <v>4</v>
      </c>
      <c r="O16" s="34">
        <f>J15</f>
        <v>20.319174847769357</v>
      </c>
    </row>
    <row r="17" spans="1:15">
      <c r="A17" s="16"/>
      <c r="B17" s="11" t="str">
        <f>+'[3]Población Bogotá'!J585</f>
        <v>Cali</v>
      </c>
      <c r="C17" s="25">
        <f>+'[3]Población Bogotá'!K585</f>
        <v>48.774666666666661</v>
      </c>
      <c r="D17" s="25">
        <f>+'[3]Población Bogotá'!L585</f>
        <v>51.223999999999997</v>
      </c>
      <c r="E17" s="25">
        <f>+'[3]Población Bogotá'!M585</f>
        <v>57.326666666666661</v>
      </c>
      <c r="F17" s="25">
        <f>+'[3]Población Bogotá'!N585</f>
        <v>42.628</v>
      </c>
      <c r="G17" s="26">
        <f>+'[3]Población Bogotá'!O585</f>
        <v>42.761333333333333</v>
      </c>
      <c r="H17" s="28">
        <f t="shared" si="0"/>
        <v>0.31278346001062385</v>
      </c>
      <c r="I17" s="27">
        <f t="shared" si="5"/>
        <v>-25.640190719851141</v>
      </c>
      <c r="J17" s="28">
        <f t="shared" si="1"/>
        <v>6.3767366720516971</v>
      </c>
      <c r="K17" s="27">
        <f t="shared" si="2"/>
        <v>6.009679661385726</v>
      </c>
      <c r="L17" s="18"/>
      <c r="N17" s="23" t="s">
        <v>35</v>
      </c>
      <c r="O17" s="34">
        <f>100-O16</f>
        <v>79.680825152230639</v>
      </c>
    </row>
    <row r="18" spans="1:15">
      <c r="A18" s="16"/>
      <c r="B18" s="11" t="str">
        <f>+'[3]Población Bogotá'!J586</f>
        <v>Barranquilla</v>
      </c>
      <c r="C18" s="25">
        <f>+'[3]Población Bogotá'!K586</f>
        <v>32.511000000000003</v>
      </c>
      <c r="D18" s="25">
        <f>+'[3]Población Bogotá'!L586</f>
        <v>32.896999999999998</v>
      </c>
      <c r="E18" s="25">
        <f>+'[3]Población Bogotá'!M586</f>
        <v>28.22</v>
      </c>
      <c r="F18" s="25">
        <f>+'[3]Población Bogotá'!N586</f>
        <v>31.507666666666665</v>
      </c>
      <c r="G18" s="26">
        <f>+'[3]Población Bogotá'!O586</f>
        <v>32.716666666666669</v>
      </c>
      <c r="H18" s="28">
        <f t="shared" si="0"/>
        <v>3.8371613258148862</v>
      </c>
      <c r="I18" s="27">
        <f t="shared" si="5"/>
        <v>11.65012993149066</v>
      </c>
      <c r="J18" s="28">
        <f t="shared" si="1"/>
        <v>4.8788368336025858</v>
      </c>
      <c r="K18" s="27">
        <f t="shared" si="2"/>
        <v>4.4419391842072731</v>
      </c>
      <c r="L18" s="18"/>
    </row>
    <row r="19" spans="1:15">
      <c r="A19" s="16"/>
      <c r="B19" s="11" t="str">
        <f>+'[3]Población Bogotá'!J587</f>
        <v>Cartagena</v>
      </c>
      <c r="C19" s="25">
        <f>+'[3]Población Bogotá'!K587</f>
        <v>19.66</v>
      </c>
      <c r="D19" s="25">
        <f>+'[3]Población Bogotá'!L587</f>
        <v>17.587333333333333</v>
      </c>
      <c r="E19" s="25">
        <f>+'[3]Población Bogotá'!M587</f>
        <v>17.537000000000003</v>
      </c>
      <c r="F19" s="25">
        <f>+'[3]Población Bogotá'!N587</f>
        <v>19.035</v>
      </c>
      <c r="G19" s="26">
        <f>+'[3]Población Bogotá'!O587</f>
        <v>17.750666666666667</v>
      </c>
      <c r="H19" s="28">
        <f t="shared" si="0"/>
        <v>-6.7472200332720389</v>
      </c>
      <c r="I19" s="27">
        <f t="shared" si="5"/>
        <v>8.5419398985002957</v>
      </c>
      <c r="J19" s="28">
        <f t="shared" si="1"/>
        <v>2.6470485895364737</v>
      </c>
      <c r="K19" s="27">
        <f t="shared" si="2"/>
        <v>2.6835472542572325</v>
      </c>
      <c r="L19" s="18"/>
    </row>
    <row r="20" spans="1:15">
      <c r="A20" s="16"/>
      <c r="B20" s="11" t="str">
        <f>+'[3]Población Bogotá'!J588</f>
        <v>Bucaramanga</v>
      </c>
      <c r="C20" s="25">
        <f>+'[3]Población Bogotá'!K588</f>
        <v>15.566666666666668</v>
      </c>
      <c r="D20" s="25">
        <f>+'[3]Población Bogotá'!L588</f>
        <v>17.498333333333335</v>
      </c>
      <c r="E20" s="25">
        <f>+'[3]Población Bogotá'!M588</f>
        <v>14.790333333333331</v>
      </c>
      <c r="F20" s="25">
        <f>+'[3]Población Bogotá'!N588</f>
        <v>19.403666666666666</v>
      </c>
      <c r="G20" s="26">
        <f>+'[3]Población Bogotá'!O588</f>
        <v>16.356333333333335</v>
      </c>
      <c r="H20" s="28">
        <f t="shared" si="0"/>
        <v>-15.704935493291639</v>
      </c>
      <c r="I20" s="27">
        <f t="shared" si="5"/>
        <v>31.191544026503813</v>
      </c>
      <c r="J20" s="28">
        <f t="shared" si="1"/>
        <v>2.4391201690070838</v>
      </c>
      <c r="K20" s="27">
        <f t="shared" si="2"/>
        <v>2.7355217444631421</v>
      </c>
      <c r="L20" s="18"/>
    </row>
    <row r="21" spans="1:15">
      <c r="A21" s="16"/>
      <c r="B21" s="11" t="str">
        <f>+'[3]Población Bogotá'!J589</f>
        <v>Montería</v>
      </c>
      <c r="C21" s="25">
        <f>+'[3]Población Bogotá'!K589</f>
        <v>10.191333333333334</v>
      </c>
      <c r="D21" s="25">
        <f>+'[3]Población Bogotá'!L589</f>
        <v>9.5516666666666659</v>
      </c>
      <c r="E21" s="25">
        <f>+'[3]Población Bogotá'!M589</f>
        <v>11.728999999999999</v>
      </c>
      <c r="F21" s="25">
        <f>+'[3]Población Bogotá'!N589</f>
        <v>10.272</v>
      </c>
      <c r="G21" s="26">
        <f>+'[3]Población Bogotá'!O589</f>
        <v>12.088333333333333</v>
      </c>
      <c r="H21" s="28">
        <f t="shared" si="0"/>
        <v>17.682372793354094</v>
      </c>
      <c r="I21" s="27">
        <f t="shared" si="5"/>
        <v>-12.422201381191911</v>
      </c>
      <c r="J21" s="28">
        <f t="shared" si="1"/>
        <v>1.8026593761650305</v>
      </c>
      <c r="K21" s="27">
        <f t="shared" si="2"/>
        <v>1.4481427578529178</v>
      </c>
      <c r="L21" s="18"/>
    </row>
    <row r="22" spans="1:15">
      <c r="A22" s="16"/>
      <c r="B22" s="11" t="str">
        <f>+'[3]Población Bogotá'!J590</f>
        <v>Pereira</v>
      </c>
      <c r="C22" s="25">
        <f>+'[3]Población Bogotá'!K590</f>
        <v>10.170333333333334</v>
      </c>
      <c r="D22" s="25">
        <f>+'[3]Población Bogotá'!L590</f>
        <v>9.325333333333333</v>
      </c>
      <c r="E22" s="25">
        <f>+'[3]Población Bogotá'!M590</f>
        <v>9.4426666666666659</v>
      </c>
      <c r="F22" s="25">
        <f>+'[3]Población Bogotá'!N590</f>
        <v>9.2146666666666679</v>
      </c>
      <c r="G22" s="26">
        <f>+'[3]Población Bogotá'!O590</f>
        <v>9.2783333333333342</v>
      </c>
      <c r="H22" s="28">
        <f t="shared" si="0"/>
        <v>0.69092750687309579</v>
      </c>
      <c r="I22" s="27">
        <f t="shared" si="5"/>
        <v>-2.4145721547585208</v>
      </c>
      <c r="J22" s="28">
        <f t="shared" si="1"/>
        <v>1.3836212253013549</v>
      </c>
      <c r="K22" s="27">
        <f t="shared" si="2"/>
        <v>1.2990802958880472</v>
      </c>
      <c r="L22" s="18"/>
    </row>
    <row r="23" spans="1:15">
      <c r="A23" s="16"/>
      <c r="B23" s="11" t="str">
        <f>+'[3]Población Bogotá'!J591</f>
        <v>Cúcuta</v>
      </c>
      <c r="C23" s="25">
        <f>+'[3]Población Bogotá'!K591</f>
        <v>11.877000000000001</v>
      </c>
      <c r="D23" s="25">
        <f>+'[3]Población Bogotá'!L591</f>
        <v>9.2106666666666666</v>
      </c>
      <c r="E23" s="25">
        <f>+'[3]Población Bogotá'!M591</f>
        <v>10.669666666666666</v>
      </c>
      <c r="F23" s="25">
        <f>+'[3]Población Bogotá'!N591</f>
        <v>10.293666666666667</v>
      </c>
      <c r="G23" s="26">
        <f>+'[3]Población Bogotá'!O591</f>
        <v>9.1513333333333335</v>
      </c>
      <c r="H23" s="28">
        <f t="shared" si="0"/>
        <v>-11.097438554450957</v>
      </c>
      <c r="I23" s="27">
        <f t="shared" si="5"/>
        <v>-3.5240088725046026</v>
      </c>
      <c r="J23" s="28">
        <f t="shared" si="1"/>
        <v>1.364682490369082</v>
      </c>
      <c r="K23" s="27">
        <f t="shared" si="2"/>
        <v>1.4511973164997389</v>
      </c>
      <c r="L23" s="18"/>
    </row>
    <row r="24" spans="1:15">
      <c r="A24" s="16"/>
      <c r="B24" s="11" t="str">
        <f>+'[3]Población Bogotá'!J592</f>
        <v>Ibagué</v>
      </c>
      <c r="C24" s="25">
        <f>+'[3]Población Bogotá'!K592</f>
        <v>9.3983333333333334</v>
      </c>
      <c r="D24" s="25">
        <f>+'[3]Población Bogotá'!L592</f>
        <v>7.7056666666666667</v>
      </c>
      <c r="E24" s="25">
        <f>+'[3]Población Bogotá'!M592</f>
        <v>8.9646666666666661</v>
      </c>
      <c r="F24" s="25">
        <f>+'[3]Población Bogotá'!N592</f>
        <v>7.0376666666666665</v>
      </c>
      <c r="G24" s="26">
        <f>+'[3]Población Bogotá'!O592</f>
        <v>8.1533333333333324</v>
      </c>
      <c r="H24" s="28">
        <f t="shared" si="0"/>
        <v>15.852792118599911</v>
      </c>
      <c r="I24" s="27">
        <f t="shared" si="5"/>
        <v>-21.495500855209336</v>
      </c>
      <c r="J24" s="28">
        <f t="shared" si="1"/>
        <v>1.2158568410587796</v>
      </c>
      <c r="K24" s="27">
        <f t="shared" si="2"/>
        <v>0.99216764169745097</v>
      </c>
      <c r="L24" s="18"/>
    </row>
    <row r="25" spans="1:15">
      <c r="A25" s="16"/>
      <c r="B25" s="11" t="str">
        <f>+'[3]Población Bogotá'!J593</f>
        <v>Pasto</v>
      </c>
      <c r="C25" s="25">
        <f>+'[3]Población Bogotá'!K593</f>
        <v>6.5643333333333329</v>
      </c>
      <c r="D25" s="25">
        <f>+'[3]Población Bogotá'!L593</f>
        <v>7.4379999999999997</v>
      </c>
      <c r="E25" s="25">
        <f>+'[3]Población Bogotá'!M593</f>
        <v>7.5706666666666669</v>
      </c>
      <c r="F25" s="25">
        <f>+'[3]Población Bogotá'!N593</f>
        <v>8.299666666666667</v>
      </c>
      <c r="G25" s="26">
        <f>+'[3]Población Bogotá'!O593</f>
        <v>8.1396666666666668</v>
      </c>
      <c r="H25" s="28">
        <f t="shared" si="0"/>
        <v>-1.9277882645889366</v>
      </c>
      <c r="I25" s="27">
        <f t="shared" si="5"/>
        <v>9.6292708700246532</v>
      </c>
      <c r="J25" s="28">
        <f t="shared" si="1"/>
        <v>1.2138188144650182</v>
      </c>
      <c r="K25" s="27">
        <f t="shared" si="2"/>
        <v>1.1700839345722935</v>
      </c>
      <c r="L25" s="18"/>
    </row>
    <row r="26" spans="1:15">
      <c r="A26" s="16"/>
      <c r="B26" s="11" t="str">
        <f>+'[3]Población Bogotá'!J594</f>
        <v>Manizales</v>
      </c>
      <c r="C26" s="25">
        <f>+'[3]Población Bogotá'!K594</f>
        <v>7.2949999999999999</v>
      </c>
      <c r="D26" s="25">
        <f>+'[3]Población Bogotá'!L594</f>
        <v>8.4376666666666669</v>
      </c>
      <c r="E26" s="25">
        <f>+'[3]Población Bogotá'!M594</f>
        <v>8.7780000000000005</v>
      </c>
      <c r="F26" s="25">
        <f>+'[3]Población Bogotá'!N594</f>
        <v>6.5236666666666663</v>
      </c>
      <c r="G26" s="26">
        <f>+'[3]Población Bogotá'!O594</f>
        <v>7.98</v>
      </c>
      <c r="H26" s="28">
        <f t="shared" si="0"/>
        <v>22.323846507587763</v>
      </c>
      <c r="I26" s="27">
        <f t="shared" si="5"/>
        <v>-25.681628313207273</v>
      </c>
      <c r="J26" s="28">
        <f t="shared" si="1"/>
        <v>1.190008698893998</v>
      </c>
      <c r="K26" s="27">
        <f t="shared" si="2"/>
        <v>0.91970411195286383</v>
      </c>
      <c r="L26" s="18"/>
    </row>
    <row r="27" spans="1:15">
      <c r="A27" s="16"/>
      <c r="B27" s="11" t="str">
        <f>+'[3]Población Bogotá'!J595</f>
        <v>Villavicencio</v>
      </c>
      <c r="C27" s="25">
        <f>+'[3]Población Bogotá'!K595</f>
        <v>4.4836666666666671</v>
      </c>
      <c r="D27" s="25">
        <f>+'[3]Población Bogotá'!L595</f>
        <v>4.6493333333333338</v>
      </c>
      <c r="E27" s="25">
        <f>+'[3]Población Bogotá'!M595</f>
        <v>5.63</v>
      </c>
      <c r="F27" s="25">
        <f>+'[3]Población Bogotá'!N595</f>
        <v>5.4720000000000004</v>
      </c>
      <c r="G27" s="26">
        <f>+'[3]Población Bogotá'!O595</f>
        <v>5.0256666666666669</v>
      </c>
      <c r="H27" s="28">
        <f t="shared" si="0"/>
        <v>-8.1566764132553597</v>
      </c>
      <c r="I27" s="27">
        <f t="shared" si="5"/>
        <v>-2.8063943161633964</v>
      </c>
      <c r="J27" s="28">
        <f t="shared" si="1"/>
        <v>0.74944699888157096</v>
      </c>
      <c r="K27" s="27">
        <f t="shared" si="2"/>
        <v>0.77144053455716177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 codeName="Hoja36">
    <tabColor rgb="FF53722D"/>
  </sheetPr>
  <dimension ref="A1:O46"/>
  <sheetViews>
    <sheetView topLeftCell="A10" zoomScaleNormal="100" zoomScaleSheetLayoutView="100" workbookViewId="0">
      <selection activeCell="K27" sqref="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Bogotá'!J614</f>
        <v>Colombia</v>
      </c>
      <c r="C13" s="26">
        <f>+'[3]Población Bogotá'!K614</f>
        <v>6180.4</v>
      </c>
      <c r="D13" s="26">
        <f>+'[3]Población Bogotá'!L614</f>
        <v>7373.4850000000006</v>
      </c>
      <c r="E13" s="26">
        <f>+'[3]Población Bogotá'!M614</f>
        <v>7745.7033333333338</v>
      </c>
      <c r="F13" s="26">
        <f>+'[3]Población Bogotá'!N614</f>
        <v>8252.9063333333324</v>
      </c>
      <c r="G13" s="26">
        <f>+'[3]Población Bogotá'!O614</f>
        <v>8681.4706666666661</v>
      </c>
      <c r="H13" s="28">
        <f t="shared" ref="H13:H27" si="0">IF(OR(OR(G13=0,F13=0),G13=""),"",(G13/F13-1)*100)</f>
        <v>5.192889826004321</v>
      </c>
      <c r="I13" s="27">
        <f>IF(OR(OR(G13=0,F13=0),F13=""),"",(F13/E13-1)*100)</f>
        <v>6.548185208917956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3429.768333333333</v>
      </c>
      <c r="D14" s="25">
        <f t="shared" ref="D14:G14" si="3">D13-SUM(D15:D27)</f>
        <v>4123.6830000000009</v>
      </c>
      <c r="E14" s="25">
        <f t="shared" si="3"/>
        <v>4473.6980000000003</v>
      </c>
      <c r="F14" s="25">
        <f t="shared" si="3"/>
        <v>4800.5166666666664</v>
      </c>
      <c r="G14" s="26">
        <f t="shared" si="3"/>
        <v>4905.264666666666</v>
      </c>
      <c r="H14" s="54">
        <f t="shared" si="0"/>
        <v>2.1820151303158175</v>
      </c>
      <c r="I14" s="53">
        <f t="shared" ref="I14" si="4">IF(OR(OR(G14=0,F14=0),F14=""),"",(F14/E14-1)*100)</f>
        <v>7.3053359137488894</v>
      </c>
      <c r="J14" s="54">
        <f t="shared" si="1"/>
        <v>56.502692400964925</v>
      </c>
      <c r="K14" s="53">
        <f t="shared" si="2"/>
        <v>58.167589365184845</v>
      </c>
      <c r="L14" s="18"/>
    </row>
    <row r="15" spans="1:15">
      <c r="A15" s="16"/>
      <c r="B15" s="12" t="str">
        <f>+'[3]Población Bogotá'!J615</f>
        <v>Bogotá</v>
      </c>
      <c r="C15" s="107">
        <f>+'[3]Población Bogotá'!K615</f>
        <v>855.85566666666671</v>
      </c>
      <c r="D15" s="107">
        <f>+'[3]Población Bogotá'!L615</f>
        <v>1091.4066666666665</v>
      </c>
      <c r="E15" s="107">
        <f>+'[3]Población Bogotá'!M615</f>
        <v>1129.6163333333334</v>
      </c>
      <c r="F15" s="107">
        <f>+'[3]Población Bogotá'!N615</f>
        <v>1191.316</v>
      </c>
      <c r="G15" s="107">
        <f>+'[3]Población Bogotá'!O615</f>
        <v>1396.9146666666668</v>
      </c>
      <c r="H15" s="50">
        <f t="shared" si="0"/>
        <v>17.2581134364574</v>
      </c>
      <c r="I15" s="36">
        <f>IF(OR(OR(G15=0,F15=0),F15=""),"",(F15/E15-1)*100)</f>
        <v>5.462001995367749</v>
      </c>
      <c r="J15" s="50">
        <f t="shared" si="1"/>
        <v>16.090760659138709</v>
      </c>
      <c r="K15" s="36">
        <f t="shared" si="2"/>
        <v>14.435108698475071</v>
      </c>
      <c r="L15" s="18"/>
    </row>
    <row r="16" spans="1:15">
      <c r="A16" s="16"/>
      <c r="B16" s="11" t="str">
        <f>+'[3]Población Bogotá'!J616</f>
        <v>Medellín</v>
      </c>
      <c r="C16" s="55">
        <f>+'[3]Población Bogotá'!K616</f>
        <v>409.61400000000003</v>
      </c>
      <c r="D16" s="55">
        <f>+'[3]Población Bogotá'!L616</f>
        <v>507.63600000000002</v>
      </c>
      <c r="E16" s="55">
        <f>+'[3]Población Bogotá'!M616</f>
        <v>471.76766666666663</v>
      </c>
      <c r="F16" s="55">
        <f>+'[3]Población Bogotá'!N616</f>
        <v>522.86466666666661</v>
      </c>
      <c r="G16" s="56">
        <f>+'[3]Población Bogotá'!O616</f>
        <v>533.07100000000003</v>
      </c>
      <c r="H16" s="54">
        <f t="shared" si="0"/>
        <v>1.9520028764613562</v>
      </c>
      <c r="I16" s="53">
        <f t="shared" ref="I16:I27" si="5">IF(OR(OR(G16=0,F16=0),F16=""),"",(F16/E16-1)*100)</f>
        <v>10.830966937821795</v>
      </c>
      <c r="J16" s="54">
        <f t="shared" si="1"/>
        <v>6.1403306014357328</v>
      </c>
      <c r="K16" s="53">
        <f t="shared" si="2"/>
        <v>6.3355216398715939</v>
      </c>
      <c r="L16" s="18"/>
      <c r="N16" s="23" t="s">
        <v>4</v>
      </c>
      <c r="O16" s="34">
        <f>J15</f>
        <v>16.090760659138709</v>
      </c>
    </row>
    <row r="17" spans="1:15">
      <c r="A17" s="16"/>
      <c r="B17" s="11" t="str">
        <f>+'[3]Población Bogotá'!J617</f>
        <v>Cali</v>
      </c>
      <c r="C17" s="55">
        <f>+'[3]Población Bogotá'!K617</f>
        <v>368.44699999999995</v>
      </c>
      <c r="D17" s="55">
        <f>+'[3]Población Bogotá'!L617</f>
        <v>410.84633333333335</v>
      </c>
      <c r="E17" s="55">
        <f>+'[3]Población Bogotá'!M617</f>
        <v>428.46199999999999</v>
      </c>
      <c r="F17" s="55">
        <f>+'[3]Población Bogotá'!N617</f>
        <v>424.51066666666674</v>
      </c>
      <c r="G17" s="56">
        <f>+'[3]Población Bogotá'!O617</f>
        <v>412.89566666666661</v>
      </c>
      <c r="H17" s="28">
        <f t="shared" si="0"/>
        <v>-2.7360914370428313</v>
      </c>
      <c r="I17" s="27">
        <f t="shared" si="5"/>
        <v>-0.92221324956081041</v>
      </c>
      <c r="J17" s="28">
        <f t="shared" si="1"/>
        <v>4.7560566926986096</v>
      </c>
      <c r="K17" s="27">
        <f t="shared" si="2"/>
        <v>5.1437717759145789</v>
      </c>
      <c r="L17" s="18"/>
      <c r="N17" s="23" t="s">
        <v>35</v>
      </c>
      <c r="O17" s="34">
        <f>100-O16</f>
        <v>83.909239340861291</v>
      </c>
    </row>
    <row r="18" spans="1:15">
      <c r="A18" s="16"/>
      <c r="B18" s="11" t="str">
        <f>+'[3]Población Bogotá'!J618</f>
        <v>Barranquilla</v>
      </c>
      <c r="C18" s="55">
        <f>+'[3]Población Bogotá'!K618</f>
        <v>300.01933333333335</v>
      </c>
      <c r="D18" s="55">
        <f>+'[3]Población Bogotá'!L618</f>
        <v>301.03399999999999</v>
      </c>
      <c r="E18" s="55">
        <f>+'[3]Población Bogotá'!M618</f>
        <v>311.20133333333331</v>
      </c>
      <c r="F18" s="55">
        <f>+'[3]Población Bogotá'!N618</f>
        <v>323.69866666666667</v>
      </c>
      <c r="G18" s="56">
        <f>+'[3]Población Bogotá'!O618</f>
        <v>352.45766666666668</v>
      </c>
      <c r="H18" s="28">
        <f t="shared" si="0"/>
        <v>8.8844975162085014</v>
      </c>
      <c r="I18" s="27">
        <f t="shared" si="5"/>
        <v>4.0158354077317604</v>
      </c>
      <c r="J18" s="28">
        <f t="shared" si="1"/>
        <v>4.0598843237466831</v>
      </c>
      <c r="K18" s="27">
        <f t="shared" si="2"/>
        <v>3.9222384647606372</v>
      </c>
      <c r="L18" s="18"/>
    </row>
    <row r="19" spans="1:15">
      <c r="A19" s="16"/>
      <c r="B19" s="11" t="str">
        <f>+'[3]Población Bogotá'!J619</f>
        <v>Bucaramanga</v>
      </c>
      <c r="C19" s="55">
        <f>+'[3]Población Bogotá'!K619</f>
        <v>156.667</v>
      </c>
      <c r="D19" s="55">
        <f>+'[3]Población Bogotá'!L619</f>
        <v>203.04899999999998</v>
      </c>
      <c r="E19" s="55">
        <f>+'[3]Población Bogotá'!M619</f>
        <v>212.14933333333332</v>
      </c>
      <c r="F19" s="55">
        <f>+'[3]Población Bogotá'!N619</f>
        <v>227.59066666666669</v>
      </c>
      <c r="G19" s="56">
        <f>+'[3]Población Bogotá'!O619</f>
        <v>241.42100000000002</v>
      </c>
      <c r="H19" s="28">
        <f t="shared" si="0"/>
        <v>6.0768455648444908</v>
      </c>
      <c r="I19" s="27">
        <f t="shared" si="5"/>
        <v>7.2785207903866667</v>
      </c>
      <c r="J19" s="28">
        <f t="shared" si="1"/>
        <v>2.7808767577474973</v>
      </c>
      <c r="K19" s="27">
        <f t="shared" si="2"/>
        <v>2.7577032559721695</v>
      </c>
      <c r="L19" s="18"/>
    </row>
    <row r="20" spans="1:15">
      <c r="A20" s="16"/>
      <c r="B20" s="11" t="str">
        <f>+'[3]Población Bogotá'!J620</f>
        <v>Cartagena</v>
      </c>
      <c r="C20" s="55">
        <f>+'[3]Población Bogotá'!K620</f>
        <v>173.44633333333331</v>
      </c>
      <c r="D20" s="55">
        <f>+'[3]Población Bogotá'!L620</f>
        <v>170.40900000000002</v>
      </c>
      <c r="E20" s="55">
        <f>+'[3]Población Bogotá'!M620</f>
        <v>159.86533333333333</v>
      </c>
      <c r="F20" s="55">
        <f>+'[3]Población Bogotá'!N620</f>
        <v>184.53466666666668</v>
      </c>
      <c r="G20" s="56">
        <f>+'[3]Población Bogotá'!O620</f>
        <v>208.45400000000004</v>
      </c>
      <c r="H20" s="28">
        <f t="shared" si="0"/>
        <v>12.961972818115486</v>
      </c>
      <c r="I20" s="27">
        <f t="shared" si="5"/>
        <v>15.431321362146488</v>
      </c>
      <c r="J20" s="28">
        <f t="shared" si="1"/>
        <v>2.4011369502217987</v>
      </c>
      <c r="K20" s="27">
        <f t="shared" si="2"/>
        <v>2.2359961353412512</v>
      </c>
      <c r="L20" s="18"/>
    </row>
    <row r="21" spans="1:15">
      <c r="A21" s="16"/>
      <c r="B21" s="11" t="str">
        <f>+'[3]Población Bogotá'!J621</f>
        <v>Cúcuta</v>
      </c>
      <c r="C21" s="55">
        <f>+'[3]Población Bogotá'!K621</f>
        <v>119.45733333333334</v>
      </c>
      <c r="D21" s="55">
        <f>+'[3]Población Bogotá'!L621</f>
        <v>190.54566666666665</v>
      </c>
      <c r="E21" s="55">
        <f>+'[3]Población Bogotá'!M621</f>
        <v>141.15866666666668</v>
      </c>
      <c r="F21" s="55">
        <f>+'[3]Población Bogotá'!N621</f>
        <v>142.87733333333333</v>
      </c>
      <c r="G21" s="56">
        <f>+'[3]Población Bogotá'!O621</f>
        <v>165.51933333333332</v>
      </c>
      <c r="H21" s="28">
        <f t="shared" si="0"/>
        <v>15.847160268015447</v>
      </c>
      <c r="I21" s="27">
        <f t="shared" si="5"/>
        <v>1.2175424345181263</v>
      </c>
      <c r="J21" s="28">
        <f t="shared" si="1"/>
        <v>1.9065817266291134</v>
      </c>
      <c r="K21" s="27">
        <f t="shared" si="2"/>
        <v>1.7312365797277316</v>
      </c>
      <c r="L21" s="18"/>
    </row>
    <row r="22" spans="1:15">
      <c r="A22" s="16"/>
      <c r="B22" s="11" t="str">
        <f>+'[3]Población Bogotá'!J622</f>
        <v>Pereira</v>
      </c>
      <c r="C22" s="55">
        <f>+'[3]Población Bogotá'!K622</f>
        <v>72.939333333333337</v>
      </c>
      <c r="D22" s="55">
        <f>+'[3]Población Bogotá'!L622</f>
        <v>74.875999999999991</v>
      </c>
      <c r="E22" s="55">
        <f>+'[3]Población Bogotá'!M622</f>
        <v>80.721999999999994</v>
      </c>
      <c r="F22" s="55">
        <f>+'[3]Población Bogotá'!N622</f>
        <v>87.175666666666658</v>
      </c>
      <c r="G22" s="56">
        <f>+'[3]Población Bogotá'!O622</f>
        <v>102.75833333333333</v>
      </c>
      <c r="H22" s="28">
        <f t="shared" si="0"/>
        <v>17.875018640522789</v>
      </c>
      <c r="I22" s="27">
        <f t="shared" si="5"/>
        <v>7.9949290982218812</v>
      </c>
      <c r="J22" s="28">
        <f t="shared" si="1"/>
        <v>1.1836512185416204</v>
      </c>
      <c r="K22" s="27">
        <f t="shared" si="2"/>
        <v>1.0563026301966592</v>
      </c>
      <c r="L22" s="18"/>
    </row>
    <row r="23" spans="1:15">
      <c r="A23" s="16"/>
      <c r="B23" s="11" t="str">
        <f>+'[3]Población Bogotá'!J623</f>
        <v>Ibagué</v>
      </c>
      <c r="C23" s="55">
        <f>+'[3]Población Bogotá'!K623</f>
        <v>73.071333333333328</v>
      </c>
      <c r="D23" s="55">
        <f>+'[3]Población Bogotá'!L623</f>
        <v>72.591999999999999</v>
      </c>
      <c r="E23" s="55">
        <f>+'[3]Población Bogotá'!M623</f>
        <v>86.212666666666664</v>
      </c>
      <c r="F23" s="55">
        <f>+'[3]Población Bogotá'!N623</f>
        <v>85.087666666666664</v>
      </c>
      <c r="G23" s="56">
        <f>+'[3]Población Bogotá'!O623</f>
        <v>94.220333333333329</v>
      </c>
      <c r="H23" s="28">
        <f t="shared" si="0"/>
        <v>10.733243752521915</v>
      </c>
      <c r="I23" s="27">
        <f t="shared" si="5"/>
        <v>-1.3049126578461023</v>
      </c>
      <c r="J23" s="28">
        <f t="shared" si="1"/>
        <v>1.0853038264023775</v>
      </c>
      <c r="K23" s="27">
        <f t="shared" si="2"/>
        <v>1.0310024521058623</v>
      </c>
      <c r="L23" s="18"/>
    </row>
    <row r="24" spans="1:15">
      <c r="A24" s="16"/>
      <c r="B24" s="11" t="str">
        <f>+'[3]Población Bogotá'!J624</f>
        <v>Villavicencio</v>
      </c>
      <c r="C24" s="55">
        <f>+'[3]Población Bogotá'!K624</f>
        <v>66.903999999999996</v>
      </c>
      <c r="D24" s="55">
        <f>+'[3]Población Bogotá'!L624</f>
        <v>71.195666666666668</v>
      </c>
      <c r="E24" s="55">
        <f>+'[3]Población Bogotá'!M624</f>
        <v>77.850333333333325</v>
      </c>
      <c r="F24" s="55">
        <f>+'[3]Población Bogotá'!N624</f>
        <v>77.074666666666658</v>
      </c>
      <c r="G24" s="56">
        <f>+'[3]Población Bogotá'!O624</f>
        <v>80.696333333333342</v>
      </c>
      <c r="H24" s="28">
        <f t="shared" si="0"/>
        <v>4.6989066878870833</v>
      </c>
      <c r="I24" s="27">
        <f t="shared" si="5"/>
        <v>-0.99635625623525348</v>
      </c>
      <c r="J24" s="28">
        <f t="shared" si="1"/>
        <v>0.92952376886066779</v>
      </c>
      <c r="K24" s="27">
        <f t="shared" si="2"/>
        <v>0.93390938359936959</v>
      </c>
      <c r="L24" s="18"/>
    </row>
    <row r="25" spans="1:15">
      <c r="A25" s="16"/>
      <c r="B25" s="11" t="str">
        <f>+'[3]Población Bogotá'!J625</f>
        <v>Pasto</v>
      </c>
      <c r="C25" s="55">
        <f>+'[3]Población Bogotá'!K625</f>
        <v>53.233000000000004</v>
      </c>
      <c r="D25" s="55">
        <f>+'[3]Población Bogotá'!L625</f>
        <v>56.305666666666667</v>
      </c>
      <c r="E25" s="55">
        <f>+'[3]Población Bogotá'!M625</f>
        <v>63.459333333333326</v>
      </c>
      <c r="F25" s="55">
        <f>+'[3]Población Bogotá'!N625</f>
        <v>66.331666666666663</v>
      </c>
      <c r="G25" s="56">
        <f>+'[3]Población Bogotá'!O625</f>
        <v>69.266666666666666</v>
      </c>
      <c r="H25" s="28">
        <f t="shared" si="0"/>
        <v>4.4247342898062758</v>
      </c>
      <c r="I25" s="27">
        <f t="shared" si="5"/>
        <v>4.5262582861465228</v>
      </c>
      <c r="J25" s="28">
        <f t="shared" si="1"/>
        <v>0.79786788812893916</v>
      </c>
      <c r="K25" s="27">
        <f t="shared" si="2"/>
        <v>0.80373705925577166</v>
      </c>
      <c r="L25" s="18"/>
    </row>
    <row r="26" spans="1:15">
      <c r="A26" s="16"/>
      <c r="B26" s="11" t="str">
        <f>+'[3]Población Bogotá'!J626</f>
        <v>Montería</v>
      </c>
      <c r="C26" s="55">
        <f>+'[3]Población Bogotá'!K626</f>
        <v>50.749333333333333</v>
      </c>
      <c r="D26" s="55">
        <f>+'[3]Población Bogotá'!L626</f>
        <v>57.68933333333333</v>
      </c>
      <c r="E26" s="55">
        <f>+'[3]Población Bogotá'!M626</f>
        <v>58.826999999999998</v>
      </c>
      <c r="F26" s="55">
        <f>+'[3]Población Bogotá'!N626</f>
        <v>67.12</v>
      </c>
      <c r="G26" s="56">
        <f>+'[3]Población Bogotá'!O626</f>
        <v>66.443333333333328</v>
      </c>
      <c r="H26" s="28">
        <f t="shared" si="0"/>
        <v>-1.0081446166070873</v>
      </c>
      <c r="I26" s="27">
        <f t="shared" si="5"/>
        <v>14.097268261172612</v>
      </c>
      <c r="J26" s="28">
        <f t="shared" si="1"/>
        <v>0.76534651655794717</v>
      </c>
      <c r="K26" s="27">
        <f t="shared" si="2"/>
        <v>0.8132892497386478</v>
      </c>
      <c r="L26" s="18"/>
    </row>
    <row r="27" spans="1:15">
      <c r="A27" s="16"/>
      <c r="B27" s="11" t="str">
        <f>+'[3]Población Bogotá'!J627</f>
        <v>Manizales</v>
      </c>
      <c r="C27" s="55">
        <f>+'[3]Población Bogotá'!K627</f>
        <v>50.228000000000009</v>
      </c>
      <c r="D27" s="55">
        <f>+'[3]Población Bogotá'!L627</f>
        <v>42.216666666666669</v>
      </c>
      <c r="E27" s="55">
        <f>+'[3]Población Bogotá'!M627</f>
        <v>50.713333333333331</v>
      </c>
      <c r="F27" s="55">
        <f>+'[3]Población Bogotá'!N627</f>
        <v>52.207333333333338</v>
      </c>
      <c r="G27" s="56">
        <f>+'[3]Población Bogotá'!O627</f>
        <v>52.087666666666671</v>
      </c>
      <c r="H27" s="28">
        <f t="shared" si="0"/>
        <v>-0.2292142866264002</v>
      </c>
      <c r="I27" s="27">
        <f t="shared" si="5"/>
        <v>2.9459708163533715</v>
      </c>
      <c r="J27" s="28">
        <f t="shared" si="1"/>
        <v>0.59998666892537267</v>
      </c>
      <c r="K27" s="27">
        <f t="shared" si="2"/>
        <v>0.63259330985581297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 codeName="Hoja37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159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Bogotá'!J646</f>
        <v>Colombia</v>
      </c>
      <c r="C13" s="26">
        <f>+'[3]Población Bogotá'!K646</f>
        <v>761.60766666666677</v>
      </c>
      <c r="D13" s="26">
        <f>+'[3]Población Bogotá'!L646</f>
        <v>807.0956666666666</v>
      </c>
      <c r="E13" s="26">
        <f>+'[3]Población Bogotá'!M646</f>
        <v>901.22433333333322</v>
      </c>
      <c r="F13" s="26">
        <f>+'[3]Población Bogotá'!N646</f>
        <v>955.01433333333318</v>
      </c>
      <c r="G13" s="26">
        <f>+'[3]Población Bogotá'!O646</f>
        <v>994.61366666666663</v>
      </c>
      <c r="H13" s="28">
        <f t="shared" ref="H13:H27" si="0">IF(OR(OR(G13=0,F13=0),G13=""),"",(G13/F13-1)*100)</f>
        <v>4.1464648174565077</v>
      </c>
      <c r="I13" s="27">
        <f>IF(OR(OR(G13=0,F13=0),F13=""),"",(F13/E13-1)*100)</f>
        <v>5.9685472318582899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379.58433333333335</v>
      </c>
      <c r="D14" s="25">
        <f t="shared" ref="D14:G14" si="3">D13-SUM(D15:D27)</f>
        <v>375.96799999999996</v>
      </c>
      <c r="E14" s="25">
        <f t="shared" si="3"/>
        <v>458.92433333333327</v>
      </c>
      <c r="F14" s="25">
        <f t="shared" si="3"/>
        <v>492.32999999999981</v>
      </c>
      <c r="G14" s="26">
        <f t="shared" si="3"/>
        <v>518.24533333333329</v>
      </c>
      <c r="H14" s="54">
        <f t="shared" si="0"/>
        <v>5.263813566781117</v>
      </c>
      <c r="I14" s="53">
        <f t="shared" ref="I14" si="4">IF(OR(OR(G14=0,F14=0),F14=""),"",(F14/E14-1)*100)</f>
        <v>7.2791229926792322</v>
      </c>
      <c r="J14" s="54">
        <f t="shared" si="1"/>
        <v>52.105189251035824</v>
      </c>
      <c r="K14" s="53">
        <f t="shared" si="2"/>
        <v>51.55210584972022</v>
      </c>
      <c r="L14" s="18"/>
    </row>
    <row r="15" spans="1:15">
      <c r="A15" s="16"/>
      <c r="B15" s="12" t="str">
        <f>+'[3]Población Bogotá'!J647</f>
        <v>Bogotá</v>
      </c>
      <c r="C15" s="107">
        <f>+'[3]Población Bogotá'!K647</f>
        <v>163.53</v>
      </c>
      <c r="D15" s="107">
        <f>+'[3]Población Bogotá'!L647</f>
        <v>192.08733333333331</v>
      </c>
      <c r="E15" s="107">
        <f>+'[3]Población Bogotá'!M647</f>
        <v>170.3</v>
      </c>
      <c r="F15" s="107">
        <f>+'[3]Población Bogotá'!N647</f>
        <v>184.18600000000001</v>
      </c>
      <c r="G15" s="107">
        <f>+'[3]Población Bogotá'!O647</f>
        <v>183.97400000000002</v>
      </c>
      <c r="H15" s="50">
        <f t="shared" si="0"/>
        <v>-0.11510103916692049</v>
      </c>
      <c r="I15" s="36">
        <f>IF(OR(OR(G15=0,F15=0),F15=""),"",(F15/E15-1)*100)</f>
        <v>8.1538461538461569</v>
      </c>
      <c r="J15" s="50">
        <f t="shared" si="1"/>
        <v>18.497031175588781</v>
      </c>
      <c r="K15" s="36">
        <f t="shared" si="2"/>
        <v>19.28620268526511</v>
      </c>
      <c r="L15" s="18"/>
    </row>
    <row r="16" spans="1:15">
      <c r="A16" s="16"/>
      <c r="B16" s="11" t="str">
        <f>+'[3]Población Bogotá'!J648</f>
        <v>Medellín</v>
      </c>
      <c r="C16" s="55">
        <f>+'[3]Población Bogotá'!K648</f>
        <v>62.790333333333336</v>
      </c>
      <c r="D16" s="55">
        <f>+'[3]Población Bogotá'!L648</f>
        <v>57.646999999999991</v>
      </c>
      <c r="E16" s="55">
        <f>+'[3]Población Bogotá'!M648</f>
        <v>71.075999999999993</v>
      </c>
      <c r="F16" s="55">
        <f>+'[3]Población Bogotá'!N648</f>
        <v>90.050666666666658</v>
      </c>
      <c r="G16" s="56">
        <f>+'[3]Población Bogotá'!O648</f>
        <v>73.082666666666668</v>
      </c>
      <c r="H16" s="54">
        <f t="shared" si="0"/>
        <v>-18.842725576712361</v>
      </c>
      <c r="I16" s="53">
        <f t="shared" ref="I16:I27" si="5">IF(OR(OR(G16=0,F16=0),F16=""),"",(F16/E16-1)*100)</f>
        <v>26.696306301236227</v>
      </c>
      <c r="J16" s="54">
        <f t="shared" si="1"/>
        <v>7.3478446070015133</v>
      </c>
      <c r="K16" s="53">
        <f t="shared" si="2"/>
        <v>9.4292476587611436</v>
      </c>
      <c r="L16" s="18"/>
      <c r="N16" s="23" t="s">
        <v>4</v>
      </c>
      <c r="O16" s="34">
        <f>J15</f>
        <v>18.497031175588781</v>
      </c>
    </row>
    <row r="17" spans="1:15">
      <c r="A17" s="16"/>
      <c r="B17" s="11" t="str">
        <f>+'[3]Población Bogotá'!J649</f>
        <v>Cali</v>
      </c>
      <c r="C17" s="55">
        <f>+'[3]Población Bogotá'!K649</f>
        <v>50.92433333333333</v>
      </c>
      <c r="D17" s="55">
        <f>+'[3]Población Bogotá'!L649</f>
        <v>50.936000000000007</v>
      </c>
      <c r="E17" s="55">
        <f>+'[3]Población Bogotá'!M649</f>
        <v>49.726333333333322</v>
      </c>
      <c r="F17" s="55">
        <f>+'[3]Población Bogotá'!N649</f>
        <v>45.55533333333333</v>
      </c>
      <c r="G17" s="56">
        <f>+'[3]Población Bogotá'!O649</f>
        <v>50.583666666666659</v>
      </c>
      <c r="H17" s="28">
        <f t="shared" si="0"/>
        <v>11.03785872126204</v>
      </c>
      <c r="I17" s="27">
        <f t="shared" si="5"/>
        <v>-8.3879098264500911</v>
      </c>
      <c r="J17" s="28">
        <f t="shared" si="1"/>
        <v>5.0857602667166244</v>
      </c>
      <c r="K17" s="27">
        <f t="shared" si="2"/>
        <v>4.7701203786470225</v>
      </c>
      <c r="L17" s="18"/>
      <c r="N17" s="23" t="s">
        <v>35</v>
      </c>
      <c r="O17" s="34">
        <f>100-O16</f>
        <v>81.502968824411226</v>
      </c>
    </row>
    <row r="18" spans="1:15">
      <c r="A18" s="16"/>
      <c r="B18" s="11" t="str">
        <f>+'[3]Población Bogotá'!J650</f>
        <v>Bucaramanga</v>
      </c>
      <c r="C18" s="55">
        <f>+'[3]Población Bogotá'!K650</f>
        <v>13.066333333333333</v>
      </c>
      <c r="D18" s="55">
        <f>+'[3]Población Bogotá'!L650</f>
        <v>28.776666666666667</v>
      </c>
      <c r="E18" s="55">
        <f>+'[3]Población Bogotá'!M650</f>
        <v>42.137333333333338</v>
      </c>
      <c r="F18" s="55">
        <f>+'[3]Población Bogotá'!N650</f>
        <v>38.199333333333335</v>
      </c>
      <c r="G18" s="56">
        <f>+'[3]Población Bogotá'!O650</f>
        <v>47.557333333333332</v>
      </c>
      <c r="H18" s="28">
        <f t="shared" si="0"/>
        <v>24.497809734899366</v>
      </c>
      <c r="I18" s="27">
        <f t="shared" si="5"/>
        <v>-9.3456317438217908</v>
      </c>
      <c r="J18" s="28">
        <f t="shared" si="1"/>
        <v>4.7814880216472666</v>
      </c>
      <c r="K18" s="27">
        <f t="shared" si="2"/>
        <v>3.9998701590168113</v>
      </c>
      <c r="L18" s="18"/>
    </row>
    <row r="19" spans="1:15">
      <c r="A19" s="16"/>
      <c r="B19" s="11" t="str">
        <f>+'[3]Población Bogotá'!J651</f>
        <v>Barranquilla</v>
      </c>
      <c r="C19" s="55">
        <f>+'[3]Población Bogotá'!K651</f>
        <v>17.466333333333335</v>
      </c>
      <c r="D19" s="55">
        <f>+'[3]Población Bogotá'!L651</f>
        <v>22.596666666666664</v>
      </c>
      <c r="E19" s="55">
        <f>+'[3]Población Bogotá'!M651</f>
        <v>24.301666666666666</v>
      </c>
      <c r="F19" s="55">
        <f>+'[3]Población Bogotá'!N651</f>
        <v>21.414666666666665</v>
      </c>
      <c r="G19" s="56">
        <f>+'[3]Población Bogotá'!O651</f>
        <v>26.04</v>
      </c>
      <c r="H19" s="28">
        <f t="shared" si="0"/>
        <v>21.598904177822064</v>
      </c>
      <c r="I19" s="27">
        <f t="shared" si="5"/>
        <v>-11.879843632123999</v>
      </c>
      <c r="J19" s="28">
        <f t="shared" si="1"/>
        <v>2.6181019699105952</v>
      </c>
      <c r="K19" s="27">
        <f t="shared" si="2"/>
        <v>2.2423398182854499</v>
      </c>
      <c r="L19" s="18"/>
    </row>
    <row r="20" spans="1:15">
      <c r="A20" s="16"/>
      <c r="B20" s="11" t="str">
        <f>+'[3]Población Bogotá'!J652</f>
        <v>Ibagué</v>
      </c>
      <c r="C20" s="55">
        <f>+'[3]Población Bogotá'!K652</f>
        <v>10.742333333333335</v>
      </c>
      <c r="D20" s="55">
        <f>+'[3]Población Bogotá'!L652</f>
        <v>13.281000000000001</v>
      </c>
      <c r="E20" s="55">
        <f>+'[3]Población Bogotá'!M652</f>
        <v>11.208333333333334</v>
      </c>
      <c r="F20" s="55">
        <f>+'[3]Población Bogotá'!N652</f>
        <v>11.427666666666667</v>
      </c>
      <c r="G20" s="56">
        <f>+'[3]Población Bogotá'!O652</f>
        <v>16.421333333333333</v>
      </c>
      <c r="H20" s="28">
        <f t="shared" si="0"/>
        <v>43.698042761718625</v>
      </c>
      <c r="I20" s="27">
        <f t="shared" si="5"/>
        <v>1.9568773234200698</v>
      </c>
      <c r="J20" s="28">
        <f t="shared" si="1"/>
        <v>1.6510263113885759</v>
      </c>
      <c r="K20" s="27">
        <f t="shared" si="2"/>
        <v>1.1965963512589517</v>
      </c>
      <c r="L20" s="18"/>
    </row>
    <row r="21" spans="1:15">
      <c r="A21" s="16"/>
      <c r="B21" s="11" t="str">
        <f>+'[3]Población Bogotá'!J653</f>
        <v>Cúcuta</v>
      </c>
      <c r="C21" s="55">
        <f>+'[3]Población Bogotá'!K653</f>
        <v>17.687333333333331</v>
      </c>
      <c r="D21" s="55">
        <f>+'[3]Población Bogotá'!L653</f>
        <v>13.002000000000001</v>
      </c>
      <c r="E21" s="55">
        <f>+'[3]Población Bogotá'!M653</f>
        <v>20.062333333333331</v>
      </c>
      <c r="F21" s="55">
        <f>+'[3]Población Bogotá'!N653</f>
        <v>17.637999999999998</v>
      </c>
      <c r="G21" s="56">
        <f>+'[3]Población Bogotá'!O653</f>
        <v>15.687333333333333</v>
      </c>
      <c r="H21" s="28">
        <f t="shared" si="0"/>
        <v>-11.059454964659633</v>
      </c>
      <c r="I21" s="27">
        <f t="shared" si="5"/>
        <v>-12.084004851546016</v>
      </c>
      <c r="J21" s="28">
        <f t="shared" si="1"/>
        <v>1.577228813465597</v>
      </c>
      <c r="K21" s="27">
        <f t="shared" si="2"/>
        <v>1.8468832753993569</v>
      </c>
      <c r="L21" s="18"/>
    </row>
    <row r="22" spans="1:15">
      <c r="A22" s="16"/>
      <c r="B22" s="11" t="str">
        <f>+'[3]Población Bogotá'!J654</f>
        <v>Pereira</v>
      </c>
      <c r="C22" s="55">
        <f>+'[3]Población Bogotá'!K654</f>
        <v>10.099666666666666</v>
      </c>
      <c r="D22" s="55">
        <f>+'[3]Población Bogotá'!L654</f>
        <v>11.327</v>
      </c>
      <c r="E22" s="55">
        <f>+'[3]Población Bogotá'!M654</f>
        <v>10.300666666666666</v>
      </c>
      <c r="F22" s="55">
        <f>+'[3]Población Bogotá'!N654</f>
        <v>10.432</v>
      </c>
      <c r="G22" s="56">
        <f>+'[3]Población Bogotá'!O654</f>
        <v>15.225333333333333</v>
      </c>
      <c r="H22" s="28">
        <f t="shared" si="0"/>
        <v>45.948364008179965</v>
      </c>
      <c r="I22" s="27">
        <f t="shared" si="5"/>
        <v>1.2749983819817512</v>
      </c>
      <c r="J22" s="28">
        <f t="shared" si="1"/>
        <v>1.5307786172252476</v>
      </c>
      <c r="K22" s="27">
        <f t="shared" si="2"/>
        <v>1.0923396263162544</v>
      </c>
      <c r="L22" s="18"/>
    </row>
    <row r="23" spans="1:15">
      <c r="A23" s="16"/>
      <c r="B23" s="11" t="str">
        <f>+'[3]Población Bogotá'!J655</f>
        <v>Villavicencio</v>
      </c>
      <c r="C23" s="55">
        <f>+'[3]Población Bogotá'!K655</f>
        <v>8.923</v>
      </c>
      <c r="D23" s="55">
        <f>+'[3]Población Bogotá'!L655</f>
        <v>11.796333333333335</v>
      </c>
      <c r="E23" s="55">
        <f>+'[3]Población Bogotá'!M655</f>
        <v>12.122999999999999</v>
      </c>
      <c r="F23" s="55">
        <f>+'[3]Población Bogotá'!N655</f>
        <v>13.066333333333333</v>
      </c>
      <c r="G23" s="56">
        <f>+'[3]Población Bogotá'!O655</f>
        <v>12.650666666666666</v>
      </c>
      <c r="H23" s="28">
        <f t="shared" si="0"/>
        <v>-3.1812036021327095</v>
      </c>
      <c r="I23" s="27">
        <f t="shared" si="5"/>
        <v>7.7813522505430388</v>
      </c>
      <c r="J23" s="28">
        <f t="shared" si="1"/>
        <v>1.2719176390430991</v>
      </c>
      <c r="K23" s="27">
        <f t="shared" si="2"/>
        <v>1.368181908613588</v>
      </c>
      <c r="L23" s="18"/>
    </row>
    <row r="24" spans="1:15">
      <c r="A24" s="16"/>
      <c r="B24" s="11" t="str">
        <f>+'[3]Población Bogotá'!J656</f>
        <v>Montería</v>
      </c>
      <c r="C24" s="55">
        <f>+'[3]Población Bogotá'!K656</f>
        <v>7.4313333333333338</v>
      </c>
      <c r="D24" s="55">
        <f>+'[3]Población Bogotá'!L656</f>
        <v>8.5709999999999997</v>
      </c>
      <c r="E24" s="55">
        <f>+'[3]Población Bogotá'!M656</f>
        <v>8.783666666666667</v>
      </c>
      <c r="F24" s="55">
        <f>+'[3]Población Bogotá'!N656</f>
        <v>8.7239999999999984</v>
      </c>
      <c r="G24" s="56">
        <f>+'[3]Población Bogotá'!O656</f>
        <v>10.274333333333333</v>
      </c>
      <c r="H24" s="28">
        <f t="shared" si="0"/>
        <v>17.770900198685634</v>
      </c>
      <c r="I24" s="27">
        <f t="shared" si="5"/>
        <v>-0.67929110849684893</v>
      </c>
      <c r="J24" s="28">
        <f t="shared" si="1"/>
        <v>1.0329974016712016</v>
      </c>
      <c r="K24" s="27">
        <f t="shared" si="2"/>
        <v>0.913494143019843</v>
      </c>
      <c r="L24" s="18"/>
    </row>
    <row r="25" spans="1:15">
      <c r="A25" s="16"/>
      <c r="B25" s="11" t="str">
        <f>+'[3]Población Bogotá'!J657</f>
        <v>Cartagena</v>
      </c>
      <c r="C25" s="55">
        <f>+'[3]Población Bogotá'!K657</f>
        <v>4.817333333333333</v>
      </c>
      <c r="D25" s="55">
        <f>+'[3]Población Bogotá'!L657</f>
        <v>5.4366666666666665</v>
      </c>
      <c r="E25" s="55">
        <f>+'[3]Población Bogotá'!M657</f>
        <v>6.9393333333333329</v>
      </c>
      <c r="F25" s="55">
        <f>+'[3]Población Bogotá'!N657</f>
        <v>7.1410000000000009</v>
      </c>
      <c r="G25" s="56">
        <f>+'[3]Población Bogotá'!O657</f>
        <v>9.033666666666667</v>
      </c>
      <c r="H25" s="28">
        <f t="shared" si="0"/>
        <v>26.504224431685564</v>
      </c>
      <c r="I25" s="27">
        <f t="shared" si="5"/>
        <v>2.9061389182438502</v>
      </c>
      <c r="J25" s="28">
        <f t="shared" si="1"/>
        <v>0.90825885159430431</v>
      </c>
      <c r="K25" s="27">
        <f t="shared" si="2"/>
        <v>0.74773746851268919</v>
      </c>
      <c r="L25" s="18"/>
    </row>
    <row r="26" spans="1:15">
      <c r="A26" s="16"/>
      <c r="B26" s="11" t="str">
        <f>+'[3]Población Bogotá'!J658</f>
        <v>Manizales</v>
      </c>
      <c r="C26" s="55">
        <f>+'[3]Población Bogotá'!K658</f>
        <v>5.7549999999999999</v>
      </c>
      <c r="D26" s="55">
        <f>+'[3]Población Bogotá'!L658</f>
        <v>6.5053333333333336</v>
      </c>
      <c r="E26" s="55">
        <f>+'[3]Población Bogotá'!M658</f>
        <v>7.7310000000000008</v>
      </c>
      <c r="F26" s="55">
        <f>+'[3]Población Bogotá'!N658</f>
        <v>6.4869999999999992</v>
      </c>
      <c r="G26" s="56">
        <f>+'[3]Población Bogotá'!O658</f>
        <v>8.23</v>
      </c>
      <c r="H26" s="28">
        <f t="shared" si="0"/>
        <v>26.869122861106852</v>
      </c>
      <c r="I26" s="27">
        <f t="shared" si="5"/>
        <v>-16.091061958349517</v>
      </c>
      <c r="J26" s="28">
        <f t="shared" si="1"/>
        <v>0.82745695900016125</v>
      </c>
      <c r="K26" s="27">
        <f t="shared" si="2"/>
        <v>0.679256820927295</v>
      </c>
      <c r="L26" s="18"/>
    </row>
    <row r="27" spans="1:15">
      <c r="A27" s="16"/>
      <c r="B27" s="11" t="str">
        <f>+'[3]Población Bogotá'!J659</f>
        <v>Pasto</v>
      </c>
      <c r="C27" s="55">
        <f>+'[3]Población Bogotá'!K659</f>
        <v>8.7899999999999991</v>
      </c>
      <c r="D27" s="55">
        <f>+'[3]Población Bogotá'!L659</f>
        <v>9.1646666666666672</v>
      </c>
      <c r="E27" s="55">
        <f>+'[3]Población Bogotá'!M659</f>
        <v>7.6103333333333332</v>
      </c>
      <c r="F27" s="55">
        <f>+'[3]Población Bogotá'!N659</f>
        <v>8.3623333333333338</v>
      </c>
      <c r="G27" s="56">
        <f>+'[3]Población Bogotá'!O659</f>
        <v>7.6079999999999997</v>
      </c>
      <c r="H27" s="28">
        <f t="shared" si="0"/>
        <v>-9.0206082831745587</v>
      </c>
      <c r="I27" s="27">
        <f t="shared" si="5"/>
        <v>9.8813017388638347</v>
      </c>
      <c r="J27" s="28">
        <f t="shared" si="1"/>
        <v>0.76492011471120613</v>
      </c>
      <c r="K27" s="27">
        <f t="shared" si="2"/>
        <v>0.87562385625625883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 codeName="Hoja38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J27" sqref="J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Bogotá'!J678</f>
        <v>Colombia</v>
      </c>
      <c r="C13" s="26">
        <f>+'[3]Población Bogotá'!K678</f>
        <v>668.79266666666661</v>
      </c>
      <c r="D13" s="26">
        <f>+'[3]Población Bogotá'!L678</f>
        <v>644.96799999999996</v>
      </c>
      <c r="E13" s="26">
        <f>+'[3]Población Bogotá'!M678</f>
        <v>735.98700000000008</v>
      </c>
      <c r="F13" s="26">
        <f>+'[3]Población Bogotá'!N678</f>
        <v>914.96966666666674</v>
      </c>
      <c r="G13" s="26">
        <f>+'[3]Población Bogotá'!O678</f>
        <v>876.524</v>
      </c>
      <c r="H13" s="28">
        <f t="shared" ref="H13:H27" si="0">IF(OR(OR(G13=0,F13=0),G13=""),"",(G13/F13-1)*100)</f>
        <v>-4.2018515003593997</v>
      </c>
      <c r="I13" s="27">
        <f>IF(OR(OR(G13=0,F13=0),F13=""),"",(F13/E13-1)*100)</f>
        <v>24.318726644175314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479.28733333333332</v>
      </c>
      <c r="D14" s="25">
        <f t="shared" ref="D14:G14" si="3">D13-SUM(D15:D27)</f>
        <v>429.44833333333327</v>
      </c>
      <c r="E14" s="25">
        <f t="shared" si="3"/>
        <v>528.91833333333341</v>
      </c>
      <c r="F14" s="25">
        <f t="shared" si="3"/>
        <v>645.55733333333342</v>
      </c>
      <c r="G14" s="26">
        <f t="shared" si="3"/>
        <v>632.94366666666667</v>
      </c>
      <c r="H14" s="54">
        <f t="shared" si="0"/>
        <v>-1.9539188876588454</v>
      </c>
      <c r="I14" s="53">
        <f t="shared" ref="I14" si="4">IF(OR(OR(G14=0,F14=0),F14=""),"",(F14/E14-1)*100)</f>
        <v>22.052364731795393</v>
      </c>
      <c r="J14" s="54">
        <f t="shared" si="1"/>
        <v>72.210648729146797</v>
      </c>
      <c r="K14" s="53">
        <f t="shared" si="2"/>
        <v>70.555053009043291</v>
      </c>
      <c r="L14" s="18"/>
    </row>
    <row r="15" spans="1:15">
      <c r="A15" s="16"/>
      <c r="B15" s="12" t="str">
        <f>+'[3]Población Bogotá'!J679</f>
        <v>Bogotá</v>
      </c>
      <c r="C15" s="107">
        <f>+'[3]Población Bogotá'!K679</f>
        <v>55.114666666666665</v>
      </c>
      <c r="D15" s="107">
        <f>+'[3]Población Bogotá'!L679</f>
        <v>69.262666666666675</v>
      </c>
      <c r="E15" s="107">
        <f>+'[3]Población Bogotá'!M679</f>
        <v>57.676333333333332</v>
      </c>
      <c r="F15" s="107">
        <f>+'[3]Población Bogotá'!N679</f>
        <v>94.456999999999994</v>
      </c>
      <c r="G15" s="107">
        <f>+'[3]Población Bogotá'!O679</f>
        <v>83.256666666666675</v>
      </c>
      <c r="H15" s="50">
        <f t="shared" si="0"/>
        <v>-11.857600107279842</v>
      </c>
      <c r="I15" s="36">
        <f>IF(OR(OR(G15=0,F15=0),F15=""),"",(F15/E15-1)*100)</f>
        <v>63.770812985106538</v>
      </c>
      <c r="J15" s="50">
        <f t="shared" si="1"/>
        <v>9.4985039390440722</v>
      </c>
      <c r="K15" s="36">
        <f t="shared" si="2"/>
        <v>10.323511635540557</v>
      </c>
      <c r="L15" s="18"/>
    </row>
    <row r="16" spans="1:15">
      <c r="A16" s="16"/>
      <c r="B16" s="11" t="str">
        <f>+'[3]Población Bogotá'!J680</f>
        <v>Cali</v>
      </c>
      <c r="C16" s="55">
        <f>+'[3]Población Bogotá'!K680</f>
        <v>21.834666666666664</v>
      </c>
      <c r="D16" s="55">
        <f>+'[3]Población Bogotá'!L680</f>
        <v>29.295666666666666</v>
      </c>
      <c r="E16" s="55">
        <f>+'[3]Población Bogotá'!M680</f>
        <v>31.234999999999999</v>
      </c>
      <c r="F16" s="55">
        <f>+'[3]Población Bogotá'!N680</f>
        <v>36.794666666666664</v>
      </c>
      <c r="G16" s="56">
        <f>+'[3]Población Bogotá'!O680</f>
        <v>30.064333333333334</v>
      </c>
      <c r="H16" s="54">
        <f t="shared" si="0"/>
        <v>-18.291600231917659</v>
      </c>
      <c r="I16" s="53">
        <f t="shared" ref="I16:I27" si="5">IF(OR(OR(G16=0,F16=0),F16=""),"",(F16/E16-1)*100)</f>
        <v>17.799477082332849</v>
      </c>
      <c r="J16" s="54">
        <f t="shared" si="1"/>
        <v>3.429949816928382</v>
      </c>
      <c r="K16" s="53">
        <f t="shared" si="2"/>
        <v>4.0214083599857036</v>
      </c>
      <c r="L16" s="18"/>
      <c r="N16" s="23" t="s">
        <v>4</v>
      </c>
      <c r="O16" s="34">
        <f>J15</f>
        <v>9.4985039390440722</v>
      </c>
    </row>
    <row r="17" spans="1:15">
      <c r="A17" s="16"/>
      <c r="B17" s="11" t="str">
        <f>+'[3]Población Bogotá'!J681</f>
        <v>Barranquilla</v>
      </c>
      <c r="C17" s="55">
        <f>+'[3]Población Bogotá'!K681</f>
        <v>14.402000000000001</v>
      </c>
      <c r="D17" s="55">
        <f>+'[3]Población Bogotá'!L681</f>
        <v>13.066000000000001</v>
      </c>
      <c r="E17" s="55">
        <f>+'[3]Población Bogotá'!M681</f>
        <v>15.636333333333333</v>
      </c>
      <c r="F17" s="55">
        <f>+'[3]Población Bogotá'!N681</f>
        <v>30.827666666666669</v>
      </c>
      <c r="G17" s="56">
        <f>+'[3]Población Bogotá'!O681</f>
        <v>23.026</v>
      </c>
      <c r="H17" s="28">
        <f t="shared" si="0"/>
        <v>-25.30735378393868</v>
      </c>
      <c r="I17" s="27">
        <f t="shared" si="5"/>
        <v>97.154064252062525</v>
      </c>
      <c r="J17" s="28">
        <f t="shared" si="1"/>
        <v>2.6269674304411517</v>
      </c>
      <c r="K17" s="27">
        <f t="shared" si="2"/>
        <v>3.3692555928083587</v>
      </c>
      <c r="L17" s="18"/>
      <c r="N17" s="23" t="s">
        <v>35</v>
      </c>
      <c r="O17" s="34">
        <f>100-O16</f>
        <v>90.50149606095593</v>
      </c>
    </row>
    <row r="18" spans="1:15">
      <c r="A18" s="16"/>
      <c r="B18" s="11" t="str">
        <f>+'[3]Población Bogotá'!J682</f>
        <v>Medellín</v>
      </c>
      <c r="C18" s="55">
        <f>+'[3]Población Bogotá'!K682</f>
        <v>27.184333333333331</v>
      </c>
      <c r="D18" s="55">
        <f>+'[3]Población Bogotá'!L682</f>
        <v>26.957333333333334</v>
      </c>
      <c r="E18" s="55">
        <f>+'[3]Población Bogotá'!M682</f>
        <v>21.691000000000003</v>
      </c>
      <c r="F18" s="55">
        <f>+'[3]Población Bogotá'!N682</f>
        <v>28.497</v>
      </c>
      <c r="G18" s="56">
        <f>+'[3]Población Bogotá'!O682</f>
        <v>22.879666666666669</v>
      </c>
      <c r="H18" s="28">
        <f t="shared" si="0"/>
        <v>-19.712016469569893</v>
      </c>
      <c r="I18" s="27">
        <f t="shared" si="5"/>
        <v>31.377068830390463</v>
      </c>
      <c r="J18" s="28">
        <f t="shared" si="1"/>
        <v>2.6102726983706854</v>
      </c>
      <c r="K18" s="27">
        <f t="shared" si="2"/>
        <v>3.1145294798479655</v>
      </c>
      <c r="L18" s="18"/>
    </row>
    <row r="19" spans="1:15">
      <c r="A19" s="16"/>
      <c r="B19" s="11" t="str">
        <f>+'[3]Población Bogotá'!J683</f>
        <v>Bucaramanga</v>
      </c>
      <c r="C19" s="55">
        <f>+'[3]Población Bogotá'!K683</f>
        <v>11.835333333333333</v>
      </c>
      <c r="D19" s="55">
        <f>+'[3]Población Bogotá'!L683</f>
        <v>16.343666666666667</v>
      </c>
      <c r="E19" s="55">
        <f>+'[3]Población Bogotá'!M683</f>
        <v>18.28533333333333</v>
      </c>
      <c r="F19" s="55">
        <f>+'[3]Población Bogotá'!N683</f>
        <v>16.647000000000002</v>
      </c>
      <c r="G19" s="56">
        <f>+'[3]Población Bogotá'!O683</f>
        <v>14.635333333333334</v>
      </c>
      <c r="H19" s="28">
        <f t="shared" si="0"/>
        <v>-12.084259426122834</v>
      </c>
      <c r="I19" s="27">
        <f t="shared" si="5"/>
        <v>-8.9598220796266332</v>
      </c>
      <c r="J19" s="28">
        <f t="shared" si="1"/>
        <v>1.6697013810612524</v>
      </c>
      <c r="K19" s="27">
        <f t="shared" si="2"/>
        <v>1.8194045777109553</v>
      </c>
      <c r="L19" s="18"/>
    </row>
    <row r="20" spans="1:15">
      <c r="A20" s="16"/>
      <c r="B20" s="11" t="str">
        <f>+'[3]Población Bogotá'!J684</f>
        <v>Cúcuta</v>
      </c>
      <c r="C20" s="55">
        <f>+'[3]Población Bogotá'!K684</f>
        <v>10.258666666666668</v>
      </c>
      <c r="D20" s="55">
        <f>+'[3]Población Bogotá'!L684</f>
        <v>10.914000000000001</v>
      </c>
      <c r="E20" s="55">
        <f>+'[3]Población Bogotá'!M684</f>
        <v>5.9756666666666662</v>
      </c>
      <c r="F20" s="55">
        <f>+'[3]Población Bogotá'!N684</f>
        <v>8.9410000000000007</v>
      </c>
      <c r="G20" s="56">
        <f>+'[3]Población Bogotá'!O684</f>
        <v>13.164666666666667</v>
      </c>
      <c r="H20" s="28">
        <f t="shared" si="0"/>
        <v>47.239309547776152</v>
      </c>
      <c r="I20" s="27">
        <f t="shared" si="5"/>
        <v>49.623472973726798</v>
      </c>
      <c r="J20" s="28">
        <f t="shared" si="1"/>
        <v>1.5019174223029452</v>
      </c>
      <c r="K20" s="27">
        <f t="shared" si="2"/>
        <v>0.97719086497949481</v>
      </c>
      <c r="L20" s="18"/>
    </row>
    <row r="21" spans="1:15">
      <c r="A21" s="16"/>
      <c r="B21" s="11" t="str">
        <f>+'[3]Población Bogotá'!J685</f>
        <v>Ibagué</v>
      </c>
      <c r="C21" s="55">
        <f>+'[3]Población Bogotá'!K685</f>
        <v>12.836999999999998</v>
      </c>
      <c r="D21" s="55">
        <f>+'[3]Población Bogotá'!L685</f>
        <v>11.488333333333335</v>
      </c>
      <c r="E21" s="55">
        <f>+'[3]Población Bogotá'!M685</f>
        <v>15.86766666666667</v>
      </c>
      <c r="F21" s="55">
        <f>+'[3]Población Bogotá'!N685</f>
        <v>10.061</v>
      </c>
      <c r="G21" s="56">
        <f>+'[3]Población Bogotá'!O685</f>
        <v>11.804</v>
      </c>
      <c r="H21" s="28">
        <f t="shared" si="0"/>
        <v>17.324321638008144</v>
      </c>
      <c r="I21" s="27">
        <f t="shared" si="5"/>
        <v>-36.594332289981736</v>
      </c>
      <c r="J21" s="28">
        <f t="shared" si="1"/>
        <v>1.3466830343493161</v>
      </c>
      <c r="K21" s="27">
        <f t="shared" si="2"/>
        <v>1.0995992945485624</v>
      </c>
      <c r="L21" s="18"/>
    </row>
    <row r="22" spans="1:15">
      <c r="A22" s="16"/>
      <c r="B22" s="11" t="str">
        <f>+'[3]Población Bogotá'!J686</f>
        <v>Villavicencio</v>
      </c>
      <c r="C22" s="55">
        <f>+'[3]Población Bogotá'!K686</f>
        <v>8.9276666666666671</v>
      </c>
      <c r="D22" s="55">
        <f>+'[3]Población Bogotá'!L686</f>
        <v>7.887666666666667</v>
      </c>
      <c r="E22" s="55">
        <f>+'[3]Población Bogotá'!M686</f>
        <v>9.3593333333333337</v>
      </c>
      <c r="F22" s="55">
        <f>+'[3]Población Bogotá'!N686</f>
        <v>11.269666666666668</v>
      </c>
      <c r="G22" s="56">
        <f>+'[3]Población Bogotá'!O686</f>
        <v>9.8523333333333341</v>
      </c>
      <c r="H22" s="28">
        <f t="shared" si="0"/>
        <v>-12.576532875861457</v>
      </c>
      <c r="I22" s="27">
        <f t="shared" si="5"/>
        <v>20.410997934325813</v>
      </c>
      <c r="J22" s="28">
        <f t="shared" si="1"/>
        <v>1.1240232250723692</v>
      </c>
      <c r="K22" s="27">
        <f t="shared" si="2"/>
        <v>1.2316983914585147</v>
      </c>
      <c r="L22" s="18"/>
    </row>
    <row r="23" spans="1:15">
      <c r="A23" s="16"/>
      <c r="B23" s="11" t="str">
        <f>+'[3]Población Bogotá'!J687</f>
        <v>Montería</v>
      </c>
      <c r="C23" s="55">
        <f>+'[3]Población Bogotá'!K687</f>
        <v>6.8390000000000013</v>
      </c>
      <c r="D23" s="55">
        <f>+'[3]Población Bogotá'!L687</f>
        <v>9.9846666666666675</v>
      </c>
      <c r="E23" s="55">
        <f>+'[3]Población Bogotá'!M687</f>
        <v>10.140666666666666</v>
      </c>
      <c r="F23" s="55">
        <f>+'[3]Población Bogotá'!N687</f>
        <v>8.2993333333333332</v>
      </c>
      <c r="G23" s="56">
        <f>+'[3]Población Bogotá'!O687</f>
        <v>9.2249999999999996</v>
      </c>
      <c r="H23" s="28">
        <f t="shared" si="0"/>
        <v>11.153506305727356</v>
      </c>
      <c r="I23" s="27">
        <f t="shared" si="5"/>
        <v>-18.157912037341394</v>
      </c>
      <c r="J23" s="28">
        <f t="shared" si="1"/>
        <v>1.0524526424832634</v>
      </c>
      <c r="K23" s="27">
        <f t="shared" si="2"/>
        <v>0.90706103553888295</v>
      </c>
      <c r="L23" s="18"/>
    </row>
    <row r="24" spans="1:15">
      <c r="A24" s="16"/>
      <c r="B24" s="11" t="str">
        <f>+'[3]Población Bogotá'!J688</f>
        <v>Pereira</v>
      </c>
      <c r="C24" s="55">
        <f>+'[3]Población Bogotá'!K688</f>
        <v>5.5990000000000002</v>
      </c>
      <c r="D24" s="55">
        <f>+'[3]Población Bogotá'!L688</f>
        <v>7.5783333333333331</v>
      </c>
      <c r="E24" s="55">
        <f>+'[3]Población Bogotá'!M688</f>
        <v>7.2276666666666669</v>
      </c>
      <c r="F24" s="55">
        <f>+'[3]Población Bogotá'!N688</f>
        <v>7.1023333333333341</v>
      </c>
      <c r="G24" s="56">
        <f>+'[3]Población Bogotá'!O688</f>
        <v>8.5930000000000017</v>
      </c>
      <c r="H24" s="28">
        <f t="shared" si="0"/>
        <v>20.988407565588794</v>
      </c>
      <c r="I24" s="27">
        <f t="shared" si="5"/>
        <v>-1.7340773878153359</v>
      </c>
      <c r="J24" s="28">
        <f t="shared" si="1"/>
        <v>0.98034965386001993</v>
      </c>
      <c r="K24" s="27">
        <f t="shared" si="2"/>
        <v>0.77623702643694203</v>
      </c>
      <c r="L24" s="18"/>
    </row>
    <row r="25" spans="1:15">
      <c r="A25" s="16"/>
      <c r="B25" s="11" t="str">
        <f>+'[3]Población Bogotá'!J689</f>
        <v>Pasto</v>
      </c>
      <c r="C25" s="55">
        <f>+'[3]Población Bogotá'!K689</f>
        <v>4.9746666666666668</v>
      </c>
      <c r="D25" s="55">
        <f>+'[3]Población Bogotá'!L689</f>
        <v>3.9933333333333336</v>
      </c>
      <c r="E25" s="55">
        <f>+'[3]Población Bogotá'!M689</f>
        <v>4.9046666666666665</v>
      </c>
      <c r="F25" s="55">
        <f>+'[3]Población Bogotá'!N689</f>
        <v>5.924666666666667</v>
      </c>
      <c r="G25" s="56">
        <f>+'[3]Población Bogotá'!O689</f>
        <v>6.8049999999999997</v>
      </c>
      <c r="H25" s="28">
        <f t="shared" si="0"/>
        <v>14.858782491279388</v>
      </c>
      <c r="I25" s="27">
        <f t="shared" si="5"/>
        <v>20.796520320782939</v>
      </c>
      <c r="J25" s="28">
        <f t="shared" si="1"/>
        <v>0.77636208478033675</v>
      </c>
      <c r="K25" s="27">
        <f t="shared" si="2"/>
        <v>0.64752601998827652</v>
      </c>
      <c r="L25" s="18"/>
    </row>
    <row r="26" spans="1:15">
      <c r="A26" s="16"/>
      <c r="B26" s="11" t="str">
        <f>+'[3]Población Bogotá'!J690</f>
        <v>Cartagena</v>
      </c>
      <c r="C26" s="55">
        <f>+'[3]Población Bogotá'!K690</f>
        <v>6.3486666666666665</v>
      </c>
      <c r="D26" s="55">
        <f>+'[3]Población Bogotá'!L690</f>
        <v>4.7976666666666672</v>
      </c>
      <c r="E26" s="55">
        <f>+'[3]Población Bogotá'!M690</f>
        <v>5.2396666666666665</v>
      </c>
      <c r="F26" s="55">
        <f>+'[3]Población Bogotá'!N690</f>
        <v>6.6653333333333338</v>
      </c>
      <c r="G26" s="56">
        <f>+'[3]Población Bogotá'!O690</f>
        <v>6.7890000000000006</v>
      </c>
      <c r="H26" s="28">
        <f t="shared" si="0"/>
        <v>1.855371074214851</v>
      </c>
      <c r="I26" s="27">
        <f t="shared" si="5"/>
        <v>27.20910999427446</v>
      </c>
      <c r="J26" s="28">
        <f t="shared" si="1"/>
        <v>0.77453669266329284</v>
      </c>
      <c r="K26" s="27">
        <f t="shared" si="2"/>
        <v>0.72847588025686827</v>
      </c>
      <c r="L26" s="18"/>
    </row>
    <row r="27" spans="1:15">
      <c r="A27" s="16"/>
      <c r="B27" s="11" t="str">
        <f>+'[3]Población Bogotá'!J691</f>
        <v>Manizales</v>
      </c>
      <c r="C27" s="55">
        <f>+'[3]Población Bogotá'!K691</f>
        <v>3.3496666666666663</v>
      </c>
      <c r="D27" s="55">
        <f>+'[3]Población Bogotá'!L691</f>
        <v>3.950333333333333</v>
      </c>
      <c r="E27" s="55">
        <f>+'[3]Población Bogotá'!M691</f>
        <v>3.829333333333333</v>
      </c>
      <c r="F27" s="55">
        <f>+'[3]Población Bogotá'!N691</f>
        <v>3.9256666666666669</v>
      </c>
      <c r="G27" s="56">
        <f>+'[3]Población Bogotá'!O691</f>
        <v>3.4853333333333332</v>
      </c>
      <c r="H27" s="28">
        <f t="shared" si="0"/>
        <v>-11.216778466502507</v>
      </c>
      <c r="I27" s="27">
        <f t="shared" si="5"/>
        <v>2.5156685236768839</v>
      </c>
      <c r="J27" s="28">
        <f t="shared" si="1"/>
        <v>0.39763124949611572</v>
      </c>
      <c r="K27" s="27">
        <f t="shared" si="2"/>
        <v>0.42904883185562798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 codeName="Hoja39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Bogotá'!J710</f>
        <v>Colombia</v>
      </c>
      <c r="C13" s="26">
        <f>+'[3]Población Bogotá'!K710</f>
        <v>78.273333333333326</v>
      </c>
      <c r="D13" s="26">
        <f>+'[3]Población Bogotá'!L710</f>
        <v>75.171000000000006</v>
      </c>
      <c r="E13" s="26">
        <f>+'[3]Población Bogotá'!M710</f>
        <v>89.474666666666678</v>
      </c>
      <c r="F13" s="26">
        <f>+'[3]Población Bogotá'!N710</f>
        <v>101.00766666666668</v>
      </c>
      <c r="G13" s="26">
        <f>+'[3]Población Bogotá'!O710</f>
        <v>100.82766666666664</v>
      </c>
      <c r="H13" s="28">
        <f t="shared" ref="H13:H27" si="0">IF(OR(OR(G13=0,F13=0),G13=""),"",(G13/F13-1)*100)</f>
        <v>-0.17820429472353849</v>
      </c>
      <c r="I13" s="27">
        <f>IF(OR(OR(G13=0,F13=0),F13=""),"",(F13/E13-1)*100)</f>
        <v>12.889681995648683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54.103333333333325</v>
      </c>
      <c r="D14" s="25">
        <f t="shared" ref="D14:F14" si="3">D13-SUM(D15:D27)</f>
        <v>55.181000000000012</v>
      </c>
      <c r="E14" s="25">
        <f t="shared" si="3"/>
        <v>67.899333333333345</v>
      </c>
      <c r="F14" s="25">
        <f t="shared" si="3"/>
        <v>75.992666666666679</v>
      </c>
      <c r="G14" s="26">
        <f>G13-SUM(G15:G27)</f>
        <v>82.297333333333313</v>
      </c>
      <c r="H14" s="54">
        <f t="shared" si="0"/>
        <v>8.2964145663177558</v>
      </c>
      <c r="I14" s="53">
        <f t="shared" ref="I14" si="4">IF(OR(OR(G14=0,F14=0),F14=""),"",(F14/E14-1)*100)</f>
        <v>11.919606476254053</v>
      </c>
      <c r="J14" s="54">
        <f t="shared" si="1"/>
        <v>81.621777091605139</v>
      </c>
      <c r="K14" s="53">
        <f t="shared" si="2"/>
        <v>75.234553152730982</v>
      </c>
      <c r="L14" s="18"/>
    </row>
    <row r="15" spans="1:15">
      <c r="A15" s="16"/>
      <c r="B15" s="12" t="str">
        <f>+'[3]Población Bogotá'!J711</f>
        <v>Bogotá</v>
      </c>
      <c r="C15" s="107">
        <f>+'[3]Población Bogotá'!K711</f>
        <v>7.6303333333333327</v>
      </c>
      <c r="D15" s="107">
        <f>+'[3]Población Bogotá'!L711</f>
        <v>7.3180000000000005</v>
      </c>
      <c r="E15" s="107">
        <f>+'[3]Población Bogotá'!M711</f>
        <v>4.9753333333333334</v>
      </c>
      <c r="F15" s="107">
        <f>+'[3]Población Bogotá'!N711</f>
        <v>4.5376666666666665</v>
      </c>
      <c r="G15" s="107">
        <f>+'[3]Población Bogotá'!O711</f>
        <v>5.1836666666666664</v>
      </c>
      <c r="H15" s="50">
        <f t="shared" si="0"/>
        <v>14.236391684419303</v>
      </c>
      <c r="I15" s="50">
        <f>IF(OR(OR(G15=0,F15=0),F15=""),"",(F15/E15-1)*100)</f>
        <v>-8.7967305373174316</v>
      </c>
      <c r="J15" s="50">
        <f t="shared" si="1"/>
        <v>5.1411153684669895</v>
      </c>
      <c r="K15" s="50">
        <f t="shared" si="2"/>
        <v>4.4923982667982285</v>
      </c>
      <c r="L15" s="18"/>
    </row>
    <row r="16" spans="1:15">
      <c r="A16" s="16"/>
      <c r="B16" s="11" t="str">
        <f>+'[3]Población Bogotá'!J712</f>
        <v>Medellín</v>
      </c>
      <c r="C16" s="25">
        <f>+'[3]Población Bogotá'!K712</f>
        <v>3.6283333333333334</v>
      </c>
      <c r="D16" s="25">
        <f>+'[3]Población Bogotá'!L712</f>
        <v>2.0369999999999999</v>
      </c>
      <c r="E16" s="25">
        <f>+'[3]Población Bogotá'!M712</f>
        <v>3.5209999999999995</v>
      </c>
      <c r="F16" s="25">
        <f>+'[3]Población Bogotá'!N712</f>
        <v>2.6453333333333333</v>
      </c>
      <c r="G16" s="26">
        <f>+'[3]Población Bogotá'!O712</f>
        <v>3.2826666666666671</v>
      </c>
      <c r="H16" s="28">
        <f t="shared" si="0"/>
        <v>24.092741935483897</v>
      </c>
      <c r="I16" s="27">
        <f t="shared" ref="I16:I27" si="5">IF(OR(OR(G16=0,F16=0),F16=""),"",(F16/E16-1)*100)</f>
        <v>-24.869828647164617</v>
      </c>
      <c r="J16" s="28">
        <f t="shared" si="1"/>
        <v>3.2557201561740667</v>
      </c>
      <c r="K16" s="27">
        <f t="shared" si="2"/>
        <v>2.6189431165291079</v>
      </c>
      <c r="L16" s="18"/>
      <c r="N16" s="23" t="s">
        <v>4</v>
      </c>
      <c r="O16" s="34">
        <f>J16</f>
        <v>3.2557201561740667</v>
      </c>
    </row>
    <row r="17" spans="1:15">
      <c r="A17" s="16"/>
      <c r="B17" s="11" t="str">
        <f>+'[3]Población Bogotá'!J713</f>
        <v>Cali</v>
      </c>
      <c r="C17" s="25">
        <f>+'[3]Población Bogotá'!K713</f>
        <v>5.1196666666666673</v>
      </c>
      <c r="D17" s="25">
        <f>+'[3]Población Bogotá'!L713</f>
        <v>6.2953333333333328</v>
      </c>
      <c r="E17" s="25">
        <f>+'[3]Población Bogotá'!M713</f>
        <v>6.69</v>
      </c>
      <c r="F17" s="25">
        <f>+'[3]Población Bogotá'!N713</f>
        <v>10.929333333333334</v>
      </c>
      <c r="G17" s="26">
        <f>+'[3]Población Bogotá'!O713</f>
        <v>2.3873333333333333</v>
      </c>
      <c r="H17" s="28">
        <f t="shared" si="0"/>
        <v>-78.156642674149083</v>
      </c>
      <c r="I17" s="27">
        <f t="shared" si="5"/>
        <v>63.368211260587934</v>
      </c>
      <c r="J17" s="28">
        <f t="shared" si="1"/>
        <v>2.3677363686554287</v>
      </c>
      <c r="K17" s="27">
        <f t="shared" si="2"/>
        <v>10.820300769248538</v>
      </c>
      <c r="L17" s="18"/>
      <c r="N17" s="23" t="s">
        <v>35</v>
      </c>
      <c r="O17" s="34">
        <f>100-O16</f>
        <v>96.744279843825936</v>
      </c>
    </row>
    <row r="18" spans="1:15">
      <c r="A18" s="16"/>
      <c r="B18" s="11" t="str">
        <f>+'[3]Población Bogotá'!J714</f>
        <v>Barranquilla</v>
      </c>
      <c r="C18" s="25">
        <f>+'[3]Población Bogotá'!K714</f>
        <v>0.93933333333333335</v>
      </c>
      <c r="D18" s="25">
        <f>+'[3]Población Bogotá'!L714</f>
        <v>0.114</v>
      </c>
      <c r="E18" s="25">
        <f>+'[3]Población Bogotá'!M714</f>
        <v>0.7553333333333333</v>
      </c>
      <c r="F18" s="25">
        <f>+'[3]Población Bogotá'!N714</f>
        <v>1.4063333333333332</v>
      </c>
      <c r="G18" s="26">
        <f>+'[3]Población Bogotá'!O714</f>
        <v>1.3513333333333335</v>
      </c>
      <c r="H18" s="28">
        <f t="shared" si="0"/>
        <v>-3.9108793552974475</v>
      </c>
      <c r="I18" s="27">
        <f t="shared" si="5"/>
        <v>86.187113857016755</v>
      </c>
      <c r="J18" s="28">
        <f t="shared" si="1"/>
        <v>1.3402406085631262</v>
      </c>
      <c r="K18" s="27">
        <f t="shared" si="2"/>
        <v>1.3923035545156635</v>
      </c>
      <c r="L18" s="18"/>
    </row>
    <row r="19" spans="1:15">
      <c r="A19" s="16"/>
      <c r="B19" s="11" t="str">
        <f>+'[3]Población Bogotá'!J715</f>
        <v>Bucaramanga</v>
      </c>
      <c r="C19" s="25">
        <f>+'[3]Población Bogotá'!K715</f>
        <v>0.503</v>
      </c>
      <c r="D19" s="25">
        <f>+'[3]Población Bogotá'!L715</f>
        <v>0.42366666666666664</v>
      </c>
      <c r="E19" s="25">
        <f>+'[3]Población Bogotá'!M715</f>
        <v>0.54266666666666663</v>
      </c>
      <c r="F19" s="25">
        <f>+'[3]Población Bogotá'!N715</f>
        <v>0.97366666666666679</v>
      </c>
      <c r="G19" s="26">
        <f>+'[3]Población Bogotá'!O715</f>
        <v>1.2386666666666668</v>
      </c>
      <c r="H19" s="28">
        <f t="shared" si="0"/>
        <v>27.216706607326245</v>
      </c>
      <c r="I19" s="27">
        <f t="shared" si="5"/>
        <v>79.422604422604451</v>
      </c>
      <c r="J19" s="28">
        <f t="shared" si="1"/>
        <v>1.2284987916676313</v>
      </c>
      <c r="K19" s="27">
        <f t="shared" si="2"/>
        <v>0.96395323127287358</v>
      </c>
      <c r="L19" s="18"/>
    </row>
    <row r="20" spans="1:15">
      <c r="A20" s="16"/>
      <c r="B20" s="11" t="str">
        <f>+'[3]Población Bogotá'!J716</f>
        <v>Ibagué</v>
      </c>
      <c r="C20" s="25">
        <f>+'[3]Población Bogotá'!K716</f>
        <v>2.1673333333333336</v>
      </c>
      <c r="D20" s="25">
        <f>+'[3]Población Bogotá'!L716</f>
        <v>0.83499999999999996</v>
      </c>
      <c r="E20" s="25">
        <f>+'[3]Población Bogotá'!M716</f>
        <v>1.8660000000000003</v>
      </c>
      <c r="F20" s="25">
        <f>+'[3]Población Bogotá'!N716</f>
        <v>0.89633333333333332</v>
      </c>
      <c r="G20" s="26">
        <f>+'[3]Población Bogotá'!O716</f>
        <v>1.0136666666666667</v>
      </c>
      <c r="H20" s="28">
        <f t="shared" si="0"/>
        <v>13.090368166604694</v>
      </c>
      <c r="I20" s="27">
        <f t="shared" si="5"/>
        <v>-51.964987495534132</v>
      </c>
      <c r="J20" s="28">
        <f t="shared" si="1"/>
        <v>1.005345754968048</v>
      </c>
      <c r="K20" s="27">
        <f t="shared" si="2"/>
        <v>0.88739138613240565</v>
      </c>
      <c r="L20" s="18"/>
    </row>
    <row r="21" spans="1:15">
      <c r="A21" s="16"/>
      <c r="B21" s="11" t="str">
        <f>+'[3]Población Bogotá'!J717</f>
        <v>Cúcuta</v>
      </c>
      <c r="C21" s="25">
        <f>+'[3]Población Bogotá'!K717</f>
        <v>1.3193333333333335</v>
      </c>
      <c r="D21" s="25">
        <f>+'[3]Población Bogotá'!L717</f>
        <v>1.2636666666666667</v>
      </c>
      <c r="E21" s="25">
        <f>+'[3]Población Bogotá'!M717</f>
        <v>0.36200000000000004</v>
      </c>
      <c r="F21" s="25">
        <f>+'[3]Población Bogotá'!N717</f>
        <v>1.0096666666666667</v>
      </c>
      <c r="G21" s="26">
        <f>+'[3]Población Bogotá'!O717</f>
        <v>0.91566666666666663</v>
      </c>
      <c r="H21" s="28">
        <f t="shared" si="0"/>
        <v>-9.3100033014196235</v>
      </c>
      <c r="I21" s="27">
        <f t="shared" si="5"/>
        <v>178.91344383057088</v>
      </c>
      <c r="J21" s="28">
        <f t="shared" si="1"/>
        <v>0.90815021009445185</v>
      </c>
      <c r="K21" s="27">
        <f t="shared" si="2"/>
        <v>0.99959409021757417</v>
      </c>
      <c r="L21" s="18"/>
    </row>
    <row r="22" spans="1:15">
      <c r="A22" s="16"/>
      <c r="B22" s="11" t="str">
        <f>+'[3]Población Bogotá'!J718</f>
        <v>Pereira</v>
      </c>
      <c r="C22" s="25">
        <f>+'[3]Población Bogotá'!K718</f>
        <v>0.53500000000000003</v>
      </c>
      <c r="D22" s="25">
        <f>+'[3]Población Bogotá'!L718</f>
        <v>0.45066666666666672</v>
      </c>
      <c r="E22" s="25">
        <f>+'[3]Población Bogotá'!M718</f>
        <v>0.56366666666666665</v>
      </c>
      <c r="F22" s="25">
        <f>+'[3]Población Bogotá'!N718</f>
        <v>0.71833333333333327</v>
      </c>
      <c r="G22" s="26">
        <f>+'[3]Población Bogotá'!O718</f>
        <v>0.73333333333333339</v>
      </c>
      <c r="H22" s="28">
        <f t="shared" si="0"/>
        <v>2.088167053364276</v>
      </c>
      <c r="I22" s="27">
        <f t="shared" si="5"/>
        <v>27.439384979302183</v>
      </c>
      <c r="J22" s="28">
        <f t="shared" si="1"/>
        <v>0.72731360109493781</v>
      </c>
      <c r="K22" s="27">
        <f t="shared" si="2"/>
        <v>0.71116713912805274</v>
      </c>
      <c r="L22" s="18"/>
    </row>
    <row r="23" spans="1:15">
      <c r="A23" s="16"/>
      <c r="B23" s="11" t="str">
        <f>+'[3]Población Bogotá'!J719</f>
        <v>Cartagena</v>
      </c>
      <c r="C23" s="25">
        <f>+'[3]Población Bogotá'!K719</f>
        <v>0.48399999999999999</v>
      </c>
      <c r="D23" s="25">
        <f>+'[3]Población Bogotá'!L719</f>
        <v>0</v>
      </c>
      <c r="E23" s="25">
        <f>+'[3]Población Bogotá'!M719</f>
        <v>0.49299999999999994</v>
      </c>
      <c r="F23" s="25">
        <f>+'[3]Población Bogotá'!N719</f>
        <v>0.22866666666666666</v>
      </c>
      <c r="G23" s="26">
        <f>+'[3]Población Bogotá'!O719</f>
        <v>0.70066666666666677</v>
      </c>
      <c r="H23" s="28">
        <f t="shared" si="0"/>
        <v>206.41399416909624</v>
      </c>
      <c r="I23" s="27">
        <f t="shared" si="5"/>
        <v>-53.617308992562542</v>
      </c>
      <c r="J23" s="28">
        <f t="shared" si="1"/>
        <v>0.69491508613707242</v>
      </c>
      <c r="K23" s="27">
        <f t="shared" si="2"/>
        <v>0.22638545588948689</v>
      </c>
      <c r="L23" s="18"/>
    </row>
    <row r="24" spans="1:15">
      <c r="A24" s="16"/>
      <c r="B24" s="11" t="str">
        <f>+'[3]Población Bogotá'!J720</f>
        <v>Villavicencio</v>
      </c>
      <c r="C24" s="25">
        <f>+'[3]Población Bogotá'!K720</f>
        <v>0.55266666666666664</v>
      </c>
      <c r="D24" s="25">
        <f>+'[3]Población Bogotá'!L720</f>
        <v>0.28800000000000003</v>
      </c>
      <c r="E24" s="25">
        <f>+'[3]Población Bogotá'!M720</f>
        <v>0.63733333333333331</v>
      </c>
      <c r="F24" s="25">
        <f>+'[3]Población Bogotá'!N720</f>
        <v>0.28499999999999998</v>
      </c>
      <c r="G24" s="26">
        <f>+'[3]Población Bogotá'!O720</f>
        <v>0.53333333333333333</v>
      </c>
      <c r="H24" s="28">
        <f t="shared" si="0"/>
        <v>87.134502923976626</v>
      </c>
      <c r="I24" s="27">
        <f t="shared" si="5"/>
        <v>-55.282426778242687</v>
      </c>
      <c r="J24" s="28">
        <f t="shared" si="1"/>
        <v>0.52895534625086382</v>
      </c>
      <c r="K24" s="27">
        <f t="shared" si="2"/>
        <v>0.28215679997887944</v>
      </c>
      <c r="L24" s="18"/>
    </row>
    <row r="25" spans="1:15">
      <c r="A25" s="16"/>
      <c r="B25" s="11" t="str">
        <f>+'[3]Población Bogotá'!J721</f>
        <v>Manizales</v>
      </c>
      <c r="C25" s="25">
        <f>+'[3]Población Bogotá'!K721</f>
        <v>0.46300000000000002</v>
      </c>
      <c r="D25" s="25">
        <f>+'[3]Población Bogotá'!L721</f>
        <v>0.26366666666666666</v>
      </c>
      <c r="E25" s="25">
        <f>+'[3]Población Bogotá'!M721</f>
        <v>0.61699999999999999</v>
      </c>
      <c r="F25" s="25">
        <f>+'[3]Población Bogotá'!N721</f>
        <v>0.37133333333333329</v>
      </c>
      <c r="G25" s="26">
        <f>+'[3]Población Bogotá'!O721</f>
        <v>0.49633333333333335</v>
      </c>
      <c r="H25" s="28">
        <f t="shared" si="0"/>
        <v>33.6624775583483</v>
      </c>
      <c r="I25" s="27">
        <f t="shared" si="5"/>
        <v>-39.816315505132373</v>
      </c>
      <c r="J25" s="28">
        <f t="shared" si="1"/>
        <v>0.49225906910471018</v>
      </c>
      <c r="K25" s="27">
        <f t="shared" si="2"/>
        <v>0.36762885985552241</v>
      </c>
      <c r="L25" s="18"/>
    </row>
    <row r="26" spans="1:15">
      <c r="A26" s="16"/>
      <c r="B26" s="11" t="str">
        <f>+'[3]Población Bogotá'!J722</f>
        <v>Montería</v>
      </c>
      <c r="C26" s="25">
        <f>+'[3]Población Bogotá'!K722</f>
        <v>0.46100000000000002</v>
      </c>
      <c r="D26" s="25">
        <f>+'[3]Población Bogotá'!L722</f>
        <v>0.41033333333333327</v>
      </c>
      <c r="E26" s="25">
        <f>+'[3]Población Bogotá'!M722</f>
        <v>0.35666666666666669</v>
      </c>
      <c r="F26" s="25">
        <f>+'[3]Población Bogotá'!N722</f>
        <v>0.53633333333333333</v>
      </c>
      <c r="G26" s="26">
        <f>+'[3]Población Bogotá'!O722</f>
        <v>0.47066666666666662</v>
      </c>
      <c r="H26" s="28">
        <f t="shared" si="0"/>
        <v>-12.243629583592297</v>
      </c>
      <c r="I26" s="27">
        <f t="shared" si="5"/>
        <v>50.373831775700914</v>
      </c>
      <c r="J26" s="28">
        <f t="shared" si="1"/>
        <v>0.46680309306638723</v>
      </c>
      <c r="K26" s="27">
        <f t="shared" si="2"/>
        <v>0.53098279668540005</v>
      </c>
      <c r="L26" s="18"/>
    </row>
    <row r="27" spans="1:15">
      <c r="A27" s="16"/>
      <c r="B27" s="11" t="str">
        <f>+'[3]Población Bogotá'!J723</f>
        <v>Pasto</v>
      </c>
      <c r="C27" s="25">
        <f>+'[3]Población Bogotá'!K723</f>
        <v>0.36699999999999999</v>
      </c>
      <c r="D27" s="25">
        <f>+'[3]Población Bogotá'!L723</f>
        <v>0.29066666666666668</v>
      </c>
      <c r="E27" s="25">
        <f>+'[3]Población Bogotá'!M723</f>
        <v>0.19533333333333336</v>
      </c>
      <c r="F27" s="25">
        <f>+'[3]Población Bogotá'!N723</f>
        <v>0.47700000000000004</v>
      </c>
      <c r="G27" s="26">
        <f>+'[3]Población Bogotá'!O723</f>
        <v>0.223</v>
      </c>
      <c r="H27" s="28">
        <f t="shared" si="0"/>
        <v>-53.249475890985323</v>
      </c>
      <c r="I27" s="27">
        <f t="shared" si="5"/>
        <v>144.19795221843</v>
      </c>
      <c r="J27" s="28">
        <f t="shared" si="1"/>
        <v>0.22116945415114245</v>
      </c>
      <c r="K27" s="27">
        <f t="shared" si="2"/>
        <v>0.47224138101728247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 codeName="Hoja40">
    <tabColor rgb="FF53722D"/>
  </sheetPr>
  <dimension ref="A1:P46"/>
  <sheetViews>
    <sheetView topLeftCell="A10" zoomScaleNormal="100" zoomScaleSheetLayoutView="100" workbookViewId="0">
      <selection activeCell="K27" sqref="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Bogotá'!J742</f>
        <v>Colombia</v>
      </c>
      <c r="C13" s="26">
        <f>+'[3]Población Bogotá'!K742</f>
        <v>903.01233333333346</v>
      </c>
      <c r="D13" s="26">
        <f>+'[3]Población Bogotá'!L742</f>
        <v>737.50233333333335</v>
      </c>
      <c r="E13" s="26">
        <f>+'[3]Población Bogotá'!M742</f>
        <v>879.58399999999995</v>
      </c>
      <c r="F13" s="26">
        <f>+'[3]Población Bogotá'!N742</f>
        <v>866.83766666666668</v>
      </c>
      <c r="G13" s="26">
        <f>+'[3]Población Bogotá'!O742</f>
        <v>896.05566666666664</v>
      </c>
      <c r="H13" s="28">
        <f t="shared" ref="H13" si="0">IF(OR(OR(G13=0,F13=0),G13=""),"",(G13/F13-1)*100)</f>
        <v>3.3706426385870847</v>
      </c>
      <c r="I13" s="27">
        <f>IF(OR(OR(G13=0,F13=0),F13=""),"",(F13/E13-1)*100)</f>
        <v>-1.4491320139217279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896.44366666666679</v>
      </c>
      <c r="D14" s="25">
        <f t="shared" ref="D14:G14" si="3">D13-SUM(D15:D27)</f>
        <v>727.60800000000006</v>
      </c>
      <c r="E14" s="25">
        <f t="shared" si="3"/>
        <v>870.70699999999999</v>
      </c>
      <c r="F14" s="25">
        <f t="shared" si="3"/>
        <v>857.97533333333331</v>
      </c>
      <c r="G14" s="26">
        <f t="shared" si="3"/>
        <v>887.38366666666661</v>
      </c>
      <c r="H14" s="54">
        <f t="shared" ref="H14:H26" si="4">IF(OR(OR(G14=0,F14=0),G14=""),"",(G14/F14-1)*100)</f>
        <v>3.4276432189581207</v>
      </c>
      <c r="I14" s="53">
        <f t="shared" ref="I14:I26" si="5">IF(OR(OR(G14=0,F14=0),F14=""),"",(F14/E14-1)*100)</f>
        <v>-1.4622216964681245</v>
      </c>
      <c r="J14" s="54">
        <f t="shared" ref="J14:J26" si="6">IF(G14=0,"",G14/$G$13*100)</f>
        <v>99.032202984412805</v>
      </c>
      <c r="K14" s="53">
        <f t="shared" ref="K14:K26" si="7">IF(F14=0,"",F14/$F$13*100)</f>
        <v>98.977624799414571</v>
      </c>
      <c r="L14" s="18"/>
    </row>
    <row r="15" spans="1:15">
      <c r="A15" s="16"/>
      <c r="B15" s="11" t="str">
        <f>+'[3]Población Bogotá'!J743</f>
        <v>Medellín</v>
      </c>
      <c r="C15" s="25">
        <f>+'[3]Población Bogotá'!K743</f>
        <v>0.60333333333333339</v>
      </c>
      <c r="D15" s="25">
        <f>+'[3]Población Bogotá'!L743</f>
        <v>0</v>
      </c>
      <c r="E15" s="25">
        <f>+'[3]Población Bogotá'!M743</f>
        <v>0.33666666666666667</v>
      </c>
      <c r="F15" s="25">
        <f>+'[3]Población Bogotá'!N743</f>
        <v>0.41233333333333338</v>
      </c>
      <c r="G15" s="26">
        <f>+'[3]Población Bogotá'!O743</f>
        <v>2.8483333333333332</v>
      </c>
      <c r="H15" s="28">
        <f t="shared" si="4"/>
        <v>590.78415521422778</v>
      </c>
      <c r="I15" s="27">
        <f t="shared" si="5"/>
        <v>22.475247524752497</v>
      </c>
      <c r="J15" s="28">
        <f t="shared" si="6"/>
        <v>0.31787459633274273</v>
      </c>
      <c r="K15" s="27">
        <f t="shared" si="7"/>
        <v>4.7567537635843392E-2</v>
      </c>
      <c r="L15" s="18"/>
    </row>
    <row r="16" spans="1:15">
      <c r="A16" s="16"/>
      <c r="B16" s="11" t="str">
        <f>+'[3]Población Bogotá'!J744</f>
        <v>Pereira</v>
      </c>
      <c r="C16" s="25">
        <f>+'[3]Población Bogotá'!K744</f>
        <v>1.2743333333333331</v>
      </c>
      <c r="D16" s="25">
        <f>+'[3]Población Bogotá'!L744</f>
        <v>1.181</v>
      </c>
      <c r="E16" s="25">
        <f>+'[3]Población Bogotá'!M744</f>
        <v>2.8523333333333336</v>
      </c>
      <c r="F16" s="25">
        <f>+'[3]Población Bogotá'!N744</f>
        <v>2.9140000000000001</v>
      </c>
      <c r="G16" s="26">
        <f>+'[3]Población Bogotá'!O744</f>
        <v>1.4580000000000002</v>
      </c>
      <c r="H16" s="28">
        <f t="shared" si="4"/>
        <v>-49.965682910089214</v>
      </c>
      <c r="I16" s="27">
        <f t="shared" si="5"/>
        <v>2.1619726539675144</v>
      </c>
      <c r="J16" s="28">
        <f t="shared" si="6"/>
        <v>0.16271310524978547</v>
      </c>
      <c r="K16" s="28">
        <f t="shared" si="7"/>
        <v>0.33616444140060059</v>
      </c>
      <c r="L16" s="18"/>
      <c r="N16" s="23" t="s">
        <v>4</v>
      </c>
      <c r="O16" s="146">
        <f>+J17</f>
        <v>8.5485760371286468E-2</v>
      </c>
    </row>
    <row r="17" spans="1:15">
      <c r="A17" s="16"/>
      <c r="B17" s="12" t="str">
        <f>+'[3]Población Bogotá'!J745</f>
        <v>Manizales</v>
      </c>
      <c r="C17" s="107">
        <f>+'[3]Población Bogotá'!K745</f>
        <v>0.70533333333333326</v>
      </c>
      <c r="D17" s="107">
        <f>+'[3]Población Bogotá'!L745</f>
        <v>0.30200000000000005</v>
      </c>
      <c r="E17" s="107">
        <f>+'[3]Población Bogotá'!M745</f>
        <v>0.46600000000000003</v>
      </c>
      <c r="F17" s="107">
        <f>+'[3]Población Bogotá'!N745</f>
        <v>1.5069999999999999</v>
      </c>
      <c r="G17" s="107">
        <f>+'[3]Población Bogotá'!O745</f>
        <v>0.76600000000000001</v>
      </c>
      <c r="H17" s="50">
        <f t="shared" si="4"/>
        <v>-49.170537491705367</v>
      </c>
      <c r="I17" s="36">
        <f t="shared" si="5"/>
        <v>223.39055793991412</v>
      </c>
      <c r="J17" s="50">
        <f t="shared" si="6"/>
        <v>8.5485760371286468E-2</v>
      </c>
      <c r="K17" s="36">
        <f t="shared" si="7"/>
        <v>0.1738503133804753</v>
      </c>
      <c r="L17" s="18"/>
      <c r="N17" s="23" t="s">
        <v>35</v>
      </c>
      <c r="O17" s="146">
        <f>+J14</f>
        <v>99.032202984412805</v>
      </c>
    </row>
    <row r="18" spans="1:15">
      <c r="A18" s="16"/>
      <c r="B18" s="11" t="str">
        <f>+'[3]Población Bogotá'!J746</f>
        <v>Bogotá</v>
      </c>
      <c r="C18" s="25">
        <f>+'[3]Población Bogotá'!K746</f>
        <v>0.8676666666666667</v>
      </c>
      <c r="D18" s="25">
        <f>+'[3]Población Bogotá'!L746</f>
        <v>2.5816666666666666</v>
      </c>
      <c r="E18" s="25">
        <f>+'[3]Población Bogotá'!M746</f>
        <v>0</v>
      </c>
      <c r="F18" s="25">
        <f>+'[3]Población Bogotá'!N746</f>
        <v>1.3606666666666667</v>
      </c>
      <c r="G18" s="26">
        <f>+'[3]Población Bogotá'!O746</f>
        <v>0.69733333333333336</v>
      </c>
      <c r="H18" s="28">
        <f t="shared" si="4"/>
        <v>-48.750612444879962</v>
      </c>
      <c r="I18" s="27">
        <v>0</v>
      </c>
      <c r="J18" s="28">
        <f t="shared" si="6"/>
        <v>7.782254599509629E-2</v>
      </c>
      <c r="K18" s="27">
        <f t="shared" si="7"/>
        <v>0.15696902880316307</v>
      </c>
      <c r="L18" s="18"/>
    </row>
    <row r="19" spans="1:15">
      <c r="A19" s="16"/>
      <c r="B19" s="11" t="str">
        <f>+'[3]Población Bogotá'!J747</f>
        <v>Bucaramanga</v>
      </c>
      <c r="C19" s="25">
        <f>+'[3]Población Bogotá'!K747</f>
        <v>0.17900000000000002</v>
      </c>
      <c r="D19" s="25">
        <f>+'[3]Población Bogotá'!L747</f>
        <v>0.72299999999999998</v>
      </c>
      <c r="E19" s="25">
        <f>+'[3]Población Bogotá'!M747</f>
        <v>0.82100000000000006</v>
      </c>
      <c r="F19" s="25">
        <f>+'[3]Población Bogotá'!N747</f>
        <v>0.63366666666666671</v>
      </c>
      <c r="G19" s="26">
        <f>+'[3]Población Bogotá'!O747</f>
        <v>0.55500000000000005</v>
      </c>
      <c r="H19" s="28">
        <f t="shared" si="4"/>
        <v>-12.414518674381902</v>
      </c>
      <c r="I19" s="27">
        <f t="shared" si="5"/>
        <v>-22.817701989443773</v>
      </c>
      <c r="J19" s="28">
        <f t="shared" si="6"/>
        <v>6.1938116195905987E-2</v>
      </c>
      <c r="K19" s="27">
        <f t="shared" si="7"/>
        <v>7.310096123341818E-2</v>
      </c>
      <c r="L19" s="18"/>
    </row>
    <row r="20" spans="1:15">
      <c r="A20" s="16"/>
      <c r="B20" s="11" t="str">
        <f>+'[3]Población Bogotá'!J748</f>
        <v>Cali</v>
      </c>
      <c r="C20" s="25">
        <f>+'[3]Población Bogotá'!K748</f>
        <v>0.73733333333333329</v>
      </c>
      <c r="D20" s="25">
        <f>+'[3]Población Bogotá'!L748</f>
        <v>2.1526666666666667</v>
      </c>
      <c r="E20" s="25">
        <f>+'[3]Población Bogotá'!M748</f>
        <v>0.33433333333333332</v>
      </c>
      <c r="F20" s="25">
        <f>+'[3]Población Bogotá'!N748</f>
        <v>0.85733333333333339</v>
      </c>
      <c r="G20" s="26">
        <f>+'[3]Población Bogotá'!O748</f>
        <v>0.54333333333333333</v>
      </c>
      <c r="H20" s="28">
        <f t="shared" si="4"/>
        <v>-36.62519440124418</v>
      </c>
      <c r="I20" s="27">
        <f t="shared" si="5"/>
        <v>156.43070787637092</v>
      </c>
      <c r="J20" s="28">
        <f t="shared" si="6"/>
        <v>6.0636113753349409E-2</v>
      </c>
      <c r="K20" s="27">
        <f t="shared" si="7"/>
        <v>9.8903562489401145E-2</v>
      </c>
      <c r="L20" s="18"/>
    </row>
    <row r="21" spans="1:15">
      <c r="A21" s="16"/>
      <c r="B21" s="11" t="str">
        <f>+'[3]Población Bogotá'!J749</f>
        <v>Ibagué</v>
      </c>
      <c r="C21" s="25">
        <f>+'[3]Población Bogotá'!K749</f>
        <v>0.74299999999999999</v>
      </c>
      <c r="D21" s="25">
        <f>+'[3]Población Bogotá'!L749</f>
        <v>1.1096666666666666</v>
      </c>
      <c r="E21" s="25">
        <f>+'[3]Población Bogotá'!M749</f>
        <v>1.3276666666666668</v>
      </c>
      <c r="F21" s="25">
        <f>+'[3]Población Bogotá'!N749</f>
        <v>0.17533333333333334</v>
      </c>
      <c r="G21" s="26">
        <f>+'[3]Población Bogotá'!O749</f>
        <v>0.51100000000000001</v>
      </c>
      <c r="H21" s="28">
        <f t="shared" si="4"/>
        <v>191.44486692015209</v>
      </c>
      <c r="I21" s="27">
        <f t="shared" si="5"/>
        <v>-86.793873964348478</v>
      </c>
      <c r="J21" s="28">
        <f t="shared" si="6"/>
        <v>5.7027706983978306E-2</v>
      </c>
      <c r="K21" s="27">
        <f t="shared" si="7"/>
        <v>2.0226778331813761E-2</v>
      </c>
      <c r="L21" s="18"/>
    </row>
    <row r="22" spans="1:15">
      <c r="A22" s="16"/>
      <c r="B22" s="11" t="str">
        <f>+'[3]Población Bogotá'!J750</f>
        <v>Montería</v>
      </c>
      <c r="C22" s="25">
        <f>+'[3]Población Bogotá'!K750</f>
        <v>0.17633333333333334</v>
      </c>
      <c r="D22" s="25">
        <f>+'[3]Población Bogotá'!L750</f>
        <v>0.36466666666666664</v>
      </c>
      <c r="E22" s="25">
        <f>+'[3]Población Bogotá'!M750</f>
        <v>0.17900000000000002</v>
      </c>
      <c r="F22" s="25">
        <f>+'[3]Población Bogotá'!N750</f>
        <v>7.5666666666666674E-2</v>
      </c>
      <c r="G22" s="26">
        <f>+'[3]Población Bogotá'!O750</f>
        <v>0.46166666666666673</v>
      </c>
      <c r="H22" s="28">
        <f t="shared" si="4"/>
        <v>510.13215859030839</v>
      </c>
      <c r="I22" s="27">
        <f t="shared" si="5"/>
        <v>-57.728119180633144</v>
      </c>
      <c r="J22" s="28">
        <f t="shared" si="6"/>
        <v>5.1522096655453327E-2</v>
      </c>
      <c r="K22" s="27">
        <f t="shared" si="7"/>
        <v>8.729046922664874E-3</v>
      </c>
      <c r="L22" s="18"/>
    </row>
    <row r="23" spans="1:15">
      <c r="A23" s="16"/>
      <c r="B23" s="11" t="str">
        <f>+'[3]Población Bogotá'!J751</f>
        <v>Cúcuta</v>
      </c>
      <c r="C23" s="25">
        <f>+'[3]Población Bogotá'!K751</f>
        <v>0.749</v>
      </c>
      <c r="D23" s="25">
        <f>+'[3]Población Bogotá'!L751</f>
        <v>0.6253333333333333</v>
      </c>
      <c r="E23" s="25">
        <f>+'[3]Población Bogotá'!M751</f>
        <v>1.1426666666666667</v>
      </c>
      <c r="F23" s="25">
        <f>+'[3]Población Bogotá'!N751</f>
        <v>0.25866666666666666</v>
      </c>
      <c r="G23" s="26">
        <f>+'[3]Población Bogotá'!O751</f>
        <v>0.32</v>
      </c>
      <c r="H23" s="28">
        <f t="shared" si="4"/>
        <v>23.711340206185572</v>
      </c>
      <c r="I23" s="27">
        <f t="shared" si="5"/>
        <v>-77.362893815635942</v>
      </c>
      <c r="J23" s="28">
        <f t="shared" si="6"/>
        <v>3.5712066995837684E-2</v>
      </c>
      <c r="K23" s="27">
        <f t="shared" si="7"/>
        <v>2.984026613210547E-2</v>
      </c>
      <c r="L23" s="18"/>
    </row>
    <row r="24" spans="1:15">
      <c r="A24" s="16"/>
      <c r="B24" s="11" t="str">
        <f>+'[3]Población Bogotá'!J752</f>
        <v>Villavicencio</v>
      </c>
      <c r="C24" s="25">
        <f>+'[3]Población Bogotá'!K752</f>
        <v>0.18100000000000002</v>
      </c>
      <c r="D24" s="25">
        <f>+'[3]Población Bogotá'!L752</f>
        <v>0.72166666666666668</v>
      </c>
      <c r="E24" s="25">
        <f>+'[3]Población Bogotá'!M752</f>
        <v>1.1759999999999999</v>
      </c>
      <c r="F24" s="25">
        <f>+'[3]Población Bogotá'!N752</f>
        <v>0.49366666666666664</v>
      </c>
      <c r="G24" s="26">
        <f>+'[3]Población Bogotá'!O752</f>
        <v>0.18133333333333335</v>
      </c>
      <c r="H24" s="28">
        <f t="shared" si="4"/>
        <v>-63.26806212018905</v>
      </c>
      <c r="I24" s="27">
        <f t="shared" si="5"/>
        <v>-58.021541950113374</v>
      </c>
      <c r="J24" s="28">
        <f t="shared" si="6"/>
        <v>2.0236837964308023E-2</v>
      </c>
      <c r="K24" s="27">
        <f t="shared" si="7"/>
        <v>5.6950301728928093E-2</v>
      </c>
      <c r="L24" s="18"/>
    </row>
    <row r="25" spans="1:15">
      <c r="A25" s="16"/>
      <c r="B25" s="11" t="str">
        <f>+'[3]Población Bogotá'!J753</f>
        <v>Barranquilla</v>
      </c>
      <c r="C25" s="25">
        <f>+'[3]Población Bogotá'!K753</f>
        <v>0</v>
      </c>
      <c r="D25" s="25">
        <f>+'[3]Población Bogotá'!L753</f>
        <v>0</v>
      </c>
      <c r="E25" s="25">
        <f>+'[3]Población Bogotá'!M753</f>
        <v>0</v>
      </c>
      <c r="F25" s="25">
        <f>+'[3]Población Bogotá'!N753</f>
        <v>0</v>
      </c>
      <c r="G25" s="26">
        <f>+'[3]Población Bogotá'!O753</f>
        <v>0.17666666666666667</v>
      </c>
      <c r="H25" s="54">
        <v>0</v>
      </c>
      <c r="I25" s="27">
        <v>0</v>
      </c>
      <c r="J25" s="54">
        <f t="shared" si="6"/>
        <v>1.9716036987285388E-2</v>
      </c>
      <c r="K25" s="53">
        <v>0</v>
      </c>
      <c r="L25" s="18"/>
    </row>
    <row r="26" spans="1:15">
      <c r="A26" s="16"/>
      <c r="B26" s="11" t="str">
        <f>+'[3]Población Bogotá'!J754</f>
        <v>Pasto</v>
      </c>
      <c r="C26" s="25">
        <f>+'[3]Población Bogotá'!K754</f>
        <v>0.35233333333333333</v>
      </c>
      <c r="D26" s="25">
        <f>+'[3]Población Bogotá'!L754</f>
        <v>0.13266666666666668</v>
      </c>
      <c r="E26" s="25">
        <f>+'[3]Población Bogotá'!M754</f>
        <v>0.24133333333333332</v>
      </c>
      <c r="F26" s="25">
        <f>+'[3]Población Bogotá'!N754</f>
        <v>0.17400000000000002</v>
      </c>
      <c r="G26" s="26">
        <f>+'[3]Población Bogotá'!O754</f>
        <v>0.15333333333333332</v>
      </c>
      <c r="H26" s="54">
        <f t="shared" si="4"/>
        <v>-11.877394636015337</v>
      </c>
      <c r="I26" s="27">
        <f t="shared" si="5"/>
        <v>-27.900552486187834</v>
      </c>
      <c r="J26" s="54">
        <f t="shared" si="6"/>
        <v>1.7112032102172221E-2</v>
      </c>
      <c r="K26" s="53">
        <f t="shared" si="7"/>
        <v>2.0072962527009096E-2</v>
      </c>
      <c r="L26" s="18"/>
    </row>
    <row r="27" spans="1:15">
      <c r="A27" s="16"/>
      <c r="B27" s="11" t="str">
        <f>+'[3]Población Bogotá'!J755</f>
        <v>Cartagena</v>
      </c>
      <c r="C27" s="25">
        <f>+'[3]Población Bogotá'!K755</f>
        <v>0</v>
      </c>
      <c r="D27" s="25">
        <f>+'[3]Población Bogotá'!L755</f>
        <v>0</v>
      </c>
      <c r="E27" s="25">
        <f>+'[3]Población Bogotá'!M755</f>
        <v>0</v>
      </c>
      <c r="F27" s="25">
        <f>+'[3]Población Bogotá'!N755</f>
        <v>0</v>
      </c>
      <c r="G27" s="26">
        <f>+'[3]Población Bogotá'!O755</f>
        <v>0</v>
      </c>
      <c r="H27" s="54">
        <v>0</v>
      </c>
      <c r="I27" s="27">
        <v>0</v>
      </c>
      <c r="J27" s="54">
        <v>0</v>
      </c>
      <c r="K27" s="53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 codeName="Hoja41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K27" sqref="K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Bogotá'!J774</f>
        <v>Colombia</v>
      </c>
      <c r="C13" s="26">
        <f>+'[3]Población Bogotá'!K774</f>
        <v>36.155666666666669</v>
      </c>
      <c r="D13" s="26">
        <f>+'[3]Población Bogotá'!L774</f>
        <v>4.5606666666666671</v>
      </c>
      <c r="E13" s="26">
        <f>+'[3]Población Bogotá'!M774</f>
        <v>13.551666666666664</v>
      </c>
      <c r="F13" s="26">
        <f>+'[3]Población Bogotá'!N774</f>
        <v>29.412666666666667</v>
      </c>
      <c r="G13" s="26">
        <f>+'[3]Población Bogotá'!O774</f>
        <v>19.023</v>
      </c>
      <c r="H13" s="28">
        <f t="shared" ref="H13" si="0">IF(OR(OR(G13=0,F13=0),G13=""),"",(G13/F13-1)*100)</f>
        <v>-35.323783403975618</v>
      </c>
      <c r="I13" s="27">
        <f>IF(OR(OR(G13=0,F13=0),F13=""),"",(F13/E13-1)*100)</f>
        <v>117.04095437215601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23.980000000000004</v>
      </c>
      <c r="D14" s="25">
        <f t="shared" ref="D14:G14" si="3">D13-SUM(D15:D27)</f>
        <v>1.3423333333333338</v>
      </c>
      <c r="E14" s="25">
        <f t="shared" si="3"/>
        <v>7.8023333333333307</v>
      </c>
      <c r="F14" s="25">
        <f t="shared" si="3"/>
        <v>13.820666666666668</v>
      </c>
      <c r="G14" s="26">
        <f t="shared" si="3"/>
        <v>6.0086666666666648</v>
      </c>
      <c r="H14" s="28">
        <f t="shared" ref="H14:H25" si="4">IF(OR(OR(G14=0,F14=0),G14=""),"",(G14/F14-1)*100)</f>
        <v>-56.524046114514512</v>
      </c>
      <c r="I14" s="27">
        <f t="shared" ref="I14:I25" si="5">IF(OR(OR(G14=0,F14=0),F14=""),"",(F14/E14-1)*100)</f>
        <v>77.135045071987093</v>
      </c>
      <c r="J14" s="28">
        <f t="shared" ref="J14:J26" si="6">IF(G14=0,"",G14/$G$13*100)</f>
        <v>31.586325325483177</v>
      </c>
      <c r="K14" s="27">
        <f t="shared" ref="K14:K27" si="7">IF(F14=0,"",F14/$F$13*100)</f>
        <v>46.98882567601261</v>
      </c>
      <c r="L14" s="18"/>
    </row>
    <row r="15" spans="1:15">
      <c r="A15" s="16"/>
      <c r="B15" s="12" t="str">
        <f>+'[3]Población Bogotá'!J775</f>
        <v>Bogotá</v>
      </c>
      <c r="C15" s="107">
        <f>+'[3]Población Bogotá'!K775</f>
        <v>2.8940000000000001</v>
      </c>
      <c r="D15" s="107">
        <f>+'[3]Población Bogotá'!L775</f>
        <v>0.80066666666666675</v>
      </c>
      <c r="E15" s="107">
        <f>+'[3]Población Bogotá'!M775</f>
        <v>0.51566666666666661</v>
      </c>
      <c r="F15" s="107">
        <f>+'[3]Población Bogotá'!N775</f>
        <v>4.3803333333333336</v>
      </c>
      <c r="G15" s="107">
        <f>+'[3]Población Bogotá'!O775</f>
        <v>6.4813333333333345</v>
      </c>
      <c r="H15" s="50">
        <f t="shared" si="4"/>
        <v>47.96438627197324</v>
      </c>
      <c r="I15" s="36">
        <f t="shared" si="5"/>
        <v>749.4505494505496</v>
      </c>
      <c r="J15" s="50">
        <f t="shared" si="6"/>
        <v>34.071036815083502</v>
      </c>
      <c r="K15" s="36">
        <f t="shared" si="7"/>
        <v>14.892676624583515</v>
      </c>
      <c r="L15" s="18"/>
    </row>
    <row r="16" spans="1:15">
      <c r="A16" s="16"/>
      <c r="B16" s="11" t="str">
        <f>+'[3]Población Bogotá'!J776</f>
        <v>Bucaramanga</v>
      </c>
      <c r="C16" s="55">
        <f>+'[3]Población Bogotá'!K776</f>
        <v>1.1689999999999998</v>
      </c>
      <c r="D16" s="55">
        <f>+'[3]Población Bogotá'!L776</f>
        <v>1.0626666666666666</v>
      </c>
      <c r="E16" s="55">
        <f>+'[3]Población Bogotá'!M776</f>
        <v>0.70266666666666666</v>
      </c>
      <c r="F16" s="55">
        <f>+'[3]Población Bogotá'!N776</f>
        <v>1.4863333333333333</v>
      </c>
      <c r="G16" s="56">
        <f>+'[3]Población Bogotá'!O776</f>
        <v>2.3273333333333333</v>
      </c>
      <c r="H16" s="28">
        <f t="shared" si="4"/>
        <v>56.582193316887185</v>
      </c>
      <c r="I16" s="27">
        <f t="shared" si="5"/>
        <v>111.52751423149905</v>
      </c>
      <c r="J16" s="28">
        <f t="shared" si="6"/>
        <v>12.234312849357796</v>
      </c>
      <c r="K16" s="27">
        <f t="shared" si="7"/>
        <v>5.0533783630635325</v>
      </c>
      <c r="L16" s="18"/>
      <c r="N16" s="23" t="s">
        <v>4</v>
      </c>
      <c r="O16" s="34">
        <f>J15</f>
        <v>34.071036815083502</v>
      </c>
    </row>
    <row r="17" spans="1:15">
      <c r="A17" s="16"/>
      <c r="B17" s="11" t="str">
        <f>+'[3]Población Bogotá'!J777</f>
        <v>Medellín</v>
      </c>
      <c r="C17" s="55">
        <f>+'[3]Población Bogotá'!K777</f>
        <v>1.6286666666666667</v>
      </c>
      <c r="D17" s="55">
        <f>+'[3]Población Bogotá'!L777</f>
        <v>0.27</v>
      </c>
      <c r="E17" s="55">
        <f>+'[3]Población Bogotá'!M777</f>
        <v>0.38166666666666665</v>
      </c>
      <c r="F17" s="55">
        <f>+'[3]Población Bogotá'!N777</f>
        <v>3.5546666666666664</v>
      </c>
      <c r="G17" s="56">
        <f>+'[3]Población Bogotá'!O777</f>
        <v>1.4986666666666666</v>
      </c>
      <c r="H17" s="28">
        <f t="shared" si="4"/>
        <v>-57.839459864966237</v>
      </c>
      <c r="I17" s="27">
        <f t="shared" si="5"/>
        <v>831.35371179039305</v>
      </c>
      <c r="J17" s="28">
        <f t="shared" si="6"/>
        <v>7.8781825509470993</v>
      </c>
      <c r="K17" s="27">
        <f t="shared" si="7"/>
        <v>12.085496044787959</v>
      </c>
      <c r="L17" s="18"/>
      <c r="N17" s="23" t="s">
        <v>35</v>
      </c>
      <c r="O17" s="34">
        <f>100-O16</f>
        <v>65.928963184916498</v>
      </c>
    </row>
    <row r="18" spans="1:15">
      <c r="A18" s="16"/>
      <c r="B18" s="11" t="str">
        <f>+'[3]Población Bogotá'!J778</f>
        <v>Cúcuta</v>
      </c>
      <c r="C18" s="55">
        <f>+'[3]Población Bogotá'!K778</f>
        <v>2.9140000000000001</v>
      </c>
      <c r="D18" s="55">
        <f>+'[3]Población Bogotá'!L778</f>
        <v>9.8999999999999991E-2</v>
      </c>
      <c r="E18" s="55">
        <f>+'[3]Población Bogotá'!M778</f>
        <v>1.8630000000000002</v>
      </c>
      <c r="F18" s="55">
        <f>+'[3]Población Bogotá'!N778</f>
        <v>1.4890000000000001</v>
      </c>
      <c r="G18" s="56">
        <f>+'[3]Población Bogotá'!O778</f>
        <v>1.4463333333333335</v>
      </c>
      <c r="H18" s="28">
        <f t="shared" si="4"/>
        <v>-2.8654578016565901</v>
      </c>
      <c r="I18" s="27">
        <f t="shared" si="5"/>
        <v>-20.075147611379496</v>
      </c>
      <c r="J18" s="28">
        <f t="shared" si="6"/>
        <v>7.6030769769927637</v>
      </c>
      <c r="K18" s="27">
        <f t="shared" si="7"/>
        <v>5.0624447516942821</v>
      </c>
      <c r="L18" s="18"/>
    </row>
    <row r="19" spans="1:15">
      <c r="A19" s="16"/>
      <c r="B19" s="11" t="str">
        <f>+'[3]Población Bogotá'!J779</f>
        <v>Pasto</v>
      </c>
      <c r="C19" s="55">
        <f>+'[3]Población Bogotá'!K779</f>
        <v>0.41766666666666663</v>
      </c>
      <c r="D19" s="55">
        <f>+'[3]Población Bogotá'!L779</f>
        <v>4.6000000000000006E-2</v>
      </c>
      <c r="E19" s="55">
        <f>+'[3]Población Bogotá'!M779</f>
        <v>0.128</v>
      </c>
      <c r="F19" s="55">
        <f>+'[3]Población Bogotá'!N779</f>
        <v>0.21166666666666667</v>
      </c>
      <c r="G19" s="56">
        <f>+'[3]Población Bogotá'!O779</f>
        <v>0.37966666666666665</v>
      </c>
      <c r="H19" s="28">
        <f t="shared" si="4"/>
        <v>79.370078740157467</v>
      </c>
      <c r="I19" s="27">
        <f t="shared" si="5"/>
        <v>65.364583333333329</v>
      </c>
      <c r="J19" s="28">
        <f t="shared" si="6"/>
        <v>1.9958296097706285</v>
      </c>
      <c r="K19" s="27">
        <f t="shared" si="7"/>
        <v>0.71964459756567467</v>
      </c>
      <c r="L19" s="18"/>
    </row>
    <row r="20" spans="1:15">
      <c r="A20" s="16"/>
      <c r="B20" s="11" t="str">
        <f>+'[3]Población Bogotá'!J780</f>
        <v>Cali</v>
      </c>
      <c r="C20" s="55">
        <f>+'[3]Población Bogotá'!K780</f>
        <v>1.845666666666667</v>
      </c>
      <c r="D20" s="55">
        <f>+'[3]Población Bogotá'!L780</f>
        <v>0.25466666666666665</v>
      </c>
      <c r="E20" s="55">
        <f>+'[3]Población Bogotá'!M780</f>
        <v>1.2949999999999999</v>
      </c>
      <c r="F20" s="55">
        <f>+'[3]Población Bogotá'!N780</f>
        <v>2.0783333333333336</v>
      </c>
      <c r="G20" s="56">
        <f>+'[3]Población Bogotá'!O780</f>
        <v>0.27199999999999996</v>
      </c>
      <c r="H20" s="28">
        <f t="shared" si="4"/>
        <v>-86.912590216519646</v>
      </c>
      <c r="I20" s="27">
        <f t="shared" si="5"/>
        <v>60.489060489060506</v>
      </c>
      <c r="J20" s="28">
        <f t="shared" si="6"/>
        <v>1.4298480786416441</v>
      </c>
      <c r="K20" s="27">
        <f t="shared" si="7"/>
        <v>7.066116639089735</v>
      </c>
      <c r="L20" s="18"/>
    </row>
    <row r="21" spans="1:15">
      <c r="A21" s="16"/>
      <c r="B21" s="11" t="str">
        <f>+'[3]Población Bogotá'!J781</f>
        <v>Barranquilla</v>
      </c>
      <c r="C21" s="55">
        <f>+'[3]Población Bogotá'!K781</f>
        <v>0.41633333333333339</v>
      </c>
      <c r="D21" s="55">
        <f>+'[3]Población Bogotá'!L781</f>
        <v>0</v>
      </c>
      <c r="E21" s="55">
        <f>+'[3]Población Bogotá'!M781</f>
        <v>0.20033333333333334</v>
      </c>
      <c r="F21" s="55">
        <f>+'[3]Población Bogotá'!N781</f>
        <v>0.84533333333333316</v>
      </c>
      <c r="G21" s="56">
        <f>+'[3]Población Bogotá'!O781</f>
        <v>0.18066666666666667</v>
      </c>
      <c r="H21" s="28">
        <f t="shared" si="4"/>
        <v>-78.627760252365931</v>
      </c>
      <c r="I21" s="27">
        <f t="shared" si="5"/>
        <v>321.96339434276194</v>
      </c>
      <c r="J21" s="28">
        <f t="shared" si="6"/>
        <v>0.94972752282324913</v>
      </c>
      <c r="K21" s="27">
        <f t="shared" si="7"/>
        <v>2.8740451959473239</v>
      </c>
      <c r="L21" s="18"/>
    </row>
    <row r="22" spans="1:15">
      <c r="A22" s="16"/>
      <c r="B22" s="11" t="str">
        <f>+'[3]Población Bogotá'!J782</f>
        <v>Cartagena</v>
      </c>
      <c r="C22" s="55">
        <f>+'[3]Población Bogotá'!K782</f>
        <v>9.1666666666666674E-2</v>
      </c>
      <c r="D22" s="55">
        <f>+'[3]Población Bogotá'!L782</f>
        <v>0</v>
      </c>
      <c r="E22" s="55">
        <f>+'[3]Población Bogotá'!M782</f>
        <v>0</v>
      </c>
      <c r="F22" s="55">
        <f>+'[3]Población Bogotá'!N782</f>
        <v>0.14033333333333334</v>
      </c>
      <c r="G22" s="56">
        <f>+'[3]Población Bogotá'!O782</f>
        <v>0.11633333333333333</v>
      </c>
      <c r="H22" s="28">
        <f t="shared" si="4"/>
        <v>-17.102137767220903</v>
      </c>
      <c r="I22" s="27">
        <v>0</v>
      </c>
      <c r="J22" s="28">
        <f t="shared" si="6"/>
        <v>0.61154041598766407</v>
      </c>
      <c r="K22" s="27">
        <f t="shared" si="7"/>
        <v>0.47711870169314813</v>
      </c>
      <c r="L22" s="18"/>
    </row>
    <row r="23" spans="1:15">
      <c r="A23" s="16"/>
      <c r="B23" s="11" t="str">
        <f>+'[3]Población Bogotá'!J783</f>
        <v>Pereira</v>
      </c>
      <c r="C23" s="55">
        <f>+'[3]Población Bogotá'!K783</f>
        <v>0.18966666666666665</v>
      </c>
      <c r="D23" s="55">
        <f>+'[3]Población Bogotá'!L783</f>
        <v>0.28233333333333333</v>
      </c>
      <c r="E23" s="55">
        <f>+'[3]Población Bogotá'!M783</f>
        <v>0</v>
      </c>
      <c r="F23" s="55">
        <f>+'[3]Población Bogotá'!N783</f>
        <v>0.36466666666666664</v>
      </c>
      <c r="G23" s="56">
        <f>+'[3]Población Bogotá'!O783</f>
        <v>0.10266666666666667</v>
      </c>
      <c r="H23" s="28">
        <f t="shared" si="4"/>
        <v>-71.846435100548447</v>
      </c>
      <c r="I23" s="27">
        <v>0</v>
      </c>
      <c r="J23" s="28">
        <f t="shared" si="6"/>
        <v>0.5396975590951304</v>
      </c>
      <c r="K23" s="27">
        <f t="shared" si="7"/>
        <v>1.2398286452548788</v>
      </c>
      <c r="L23" s="18"/>
    </row>
    <row r="24" spans="1:15">
      <c r="A24" s="16"/>
      <c r="B24" s="11" t="str">
        <f>+'[3]Población Bogotá'!J784</f>
        <v>Montería</v>
      </c>
      <c r="C24" s="55">
        <f>+'[3]Población Bogotá'!K784</f>
        <v>0.24399999999999999</v>
      </c>
      <c r="D24" s="55">
        <f>+'[3]Población Bogotá'!L784</f>
        <v>3.1666666666666669E-2</v>
      </c>
      <c r="E24" s="55">
        <f>+'[3]Población Bogotá'!M784</f>
        <v>9.8333333333333328E-2</v>
      </c>
      <c r="F24" s="55">
        <f>+'[3]Población Bogotá'!N784</f>
        <v>0.28599999999999998</v>
      </c>
      <c r="G24" s="56">
        <f>+'[3]Población Bogotá'!O784</f>
        <v>8.7333333333333332E-2</v>
      </c>
      <c r="H24" s="28">
        <f t="shared" si="4"/>
        <v>-69.463869463869472</v>
      </c>
      <c r="I24" s="27">
        <f t="shared" si="5"/>
        <v>190.84745762711864</v>
      </c>
      <c r="J24" s="28">
        <f t="shared" si="6"/>
        <v>0.4590933781913123</v>
      </c>
      <c r="K24" s="27">
        <f t="shared" si="7"/>
        <v>0.97237018064779346</v>
      </c>
      <c r="L24" s="18"/>
    </row>
    <row r="25" spans="1:15">
      <c r="A25" s="16"/>
      <c r="B25" s="11" t="str">
        <f>+'[3]Población Bogotá'!J785</f>
        <v>Ibagué</v>
      </c>
      <c r="C25" s="55">
        <f>+'[3]Población Bogotá'!K785</f>
        <v>0.24966666666666668</v>
      </c>
      <c r="D25" s="55">
        <f>+'[3]Población Bogotá'!L785</f>
        <v>0.37133333333333329</v>
      </c>
      <c r="E25" s="55">
        <f>+'[3]Población Bogotá'!M785</f>
        <v>0.18566666666666665</v>
      </c>
      <c r="F25" s="55">
        <f>+'[3]Población Bogotá'!N785</f>
        <v>0.61399999999999999</v>
      </c>
      <c r="G25" s="56">
        <f>+'[3]Población Bogotá'!O785</f>
        <v>7.1999999999999995E-2</v>
      </c>
      <c r="H25" s="28">
        <f t="shared" si="4"/>
        <v>-88.273615635179141</v>
      </c>
      <c r="I25" s="27">
        <f t="shared" si="5"/>
        <v>230.70017953321366</v>
      </c>
      <c r="J25" s="28">
        <f t="shared" si="6"/>
        <v>0.37848919728749408</v>
      </c>
      <c r="K25" s="27">
        <f t="shared" si="7"/>
        <v>2.0875359822298782</v>
      </c>
      <c r="L25" s="18"/>
    </row>
    <row r="26" spans="1:15">
      <c r="A26" s="16"/>
      <c r="B26" s="11" t="str">
        <f>+'[3]Población Bogotá'!J786</f>
        <v>Manizales</v>
      </c>
      <c r="C26" s="55">
        <f>+'[3]Población Bogotá'!K786</f>
        <v>7.166666666666667E-2</v>
      </c>
      <c r="D26" s="55">
        <f>+'[3]Población Bogotá'!L786</f>
        <v>0</v>
      </c>
      <c r="E26" s="55">
        <f>+'[3]Población Bogotá'!M786</f>
        <v>6.2E-2</v>
      </c>
      <c r="F26" s="55">
        <f>+'[3]Población Bogotá'!N786</f>
        <v>0</v>
      </c>
      <c r="G26" s="56">
        <f>+'[3]Población Bogotá'!O786</f>
        <v>0.05</v>
      </c>
      <c r="H26" s="28">
        <v>0</v>
      </c>
      <c r="I26" s="27">
        <v>0</v>
      </c>
      <c r="J26" s="28">
        <f t="shared" si="6"/>
        <v>0.26283972033853753</v>
      </c>
      <c r="K26" s="27">
        <v>0</v>
      </c>
      <c r="L26" s="18"/>
    </row>
    <row r="27" spans="1:15">
      <c r="A27" s="16"/>
      <c r="B27" s="11" t="str">
        <f>+'[3]Población Bogotá'!J787</f>
        <v>Villavicencio</v>
      </c>
      <c r="C27" s="55">
        <f>+'[3]Población Bogotá'!K787</f>
        <v>4.3666666666666666E-2</v>
      </c>
      <c r="D27" s="55">
        <f>+'[3]Población Bogotá'!L787</f>
        <v>0</v>
      </c>
      <c r="E27" s="55">
        <f>+'[3]Población Bogotá'!M787</f>
        <v>0.317</v>
      </c>
      <c r="F27" s="55">
        <f>+'[3]Población Bogotá'!N787</f>
        <v>0.14133333333333334</v>
      </c>
      <c r="G27" s="56">
        <f>+'[3]Población Bogotá'!O787</f>
        <v>0</v>
      </c>
      <c r="H27" s="28">
        <v>0</v>
      </c>
      <c r="I27" s="27">
        <v>0</v>
      </c>
      <c r="J27" s="28">
        <v>0</v>
      </c>
      <c r="K27" s="27">
        <f t="shared" si="7"/>
        <v>0.48051859742967884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tr">
        <f>IF(G29="","",1)</f>
        <v/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tr">
        <f>IF(G30="","",1)</f>
        <v/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tr">
        <f>IF(G31="","",1)</f>
        <v/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tr">
        <f>IF(G32="","",1)</f>
        <v/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tr">
        <f>IF(G33="","",1)</f>
        <v/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tr">
        <f>IF(G35="","",1)</f>
        <v/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tr">
        <f>IF(G36="","",1)</f>
        <v/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tr">
        <f>IF(G37="","",1)</f>
        <v/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tr">
        <f>IF(G38="","",1)</f>
        <v/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 codeName="Hoja47">
    <tabColor rgb="FF53722D"/>
  </sheetPr>
  <dimension ref="A1:N46"/>
  <sheetViews>
    <sheetView zoomScaleNormal="100" zoomScaleSheetLayoutView="100" workbookViewId="0">
      <pane ySplit="11" topLeftCell="A12" activePane="bottomLeft" state="frozen"/>
      <selection activeCell="C8" sqref="C8:K8"/>
      <selection pane="bottomLeft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9" width="10.42578125" style="9" customWidth="1"/>
    <col min="10" max="10" width="1.85546875" style="9" customWidth="1"/>
    <col min="11" max="11" width="10.85546875" style="58"/>
    <col min="12" max="12" width="11.42578125" style="23" customWidth="1"/>
    <col min="13" max="13" width="10.85546875" style="23" customWidth="1"/>
    <col min="14" max="14" width="10.85546875" style="58"/>
    <col min="15" max="16384" width="10.85546875" style="9"/>
  </cols>
  <sheetData>
    <row r="1" spans="1:13">
      <c r="A1" s="13"/>
      <c r="B1" s="14"/>
      <c r="C1" s="14"/>
      <c r="D1" s="14"/>
      <c r="E1" s="14"/>
      <c r="F1" s="14"/>
      <c r="G1" s="88"/>
      <c r="H1" s="14"/>
      <c r="I1" s="14"/>
      <c r="J1" s="15"/>
      <c r="K1" s="79"/>
    </row>
    <row r="2" spans="1:13">
      <c r="A2" s="16"/>
      <c r="B2" s="10"/>
      <c r="C2" s="10"/>
      <c r="D2" s="10"/>
      <c r="E2" s="10"/>
      <c r="F2" s="10"/>
      <c r="G2" s="11"/>
      <c r="H2" s="10"/>
      <c r="I2" s="10"/>
      <c r="J2" s="17"/>
      <c r="K2" s="79"/>
    </row>
    <row r="3" spans="1:13">
      <c r="A3" s="16"/>
      <c r="B3" s="10"/>
      <c r="C3" s="10"/>
      <c r="D3" s="10"/>
      <c r="E3" s="10"/>
      <c r="F3" s="10"/>
      <c r="G3" s="11"/>
      <c r="H3" s="10"/>
      <c r="I3" s="10"/>
      <c r="J3" s="17"/>
      <c r="K3" s="79"/>
    </row>
    <row r="4" spans="1:13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13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13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13">
      <c r="A7" s="16"/>
      <c r="B7" s="166" t="s">
        <v>164</v>
      </c>
      <c r="C7" s="166"/>
      <c r="D7" s="166"/>
      <c r="E7" s="166"/>
      <c r="F7" s="166"/>
      <c r="G7" s="166"/>
      <c r="H7" s="166"/>
      <c r="I7" s="166"/>
      <c r="J7" s="18"/>
    </row>
    <row r="8" spans="1:13">
      <c r="A8" s="16"/>
      <c r="B8" s="166" t="s">
        <v>146</v>
      </c>
      <c r="C8" s="166"/>
      <c r="D8" s="166"/>
      <c r="E8" s="166"/>
      <c r="F8" s="166"/>
      <c r="G8" s="166"/>
      <c r="H8" s="166"/>
      <c r="I8" s="166"/>
      <c r="J8" s="18"/>
    </row>
    <row r="9" spans="1:13">
      <c r="A9" s="16"/>
      <c r="B9" s="10"/>
      <c r="C9" s="75"/>
      <c r="D9" s="75"/>
      <c r="E9" s="75"/>
      <c r="F9" s="75"/>
      <c r="G9" s="10"/>
      <c r="H9" s="10"/>
      <c r="I9" s="10"/>
      <c r="J9" s="18"/>
    </row>
    <row r="10" spans="1:13" ht="15.75" customHeight="1">
      <c r="A10" s="16"/>
      <c r="B10" s="11"/>
      <c r="C10" s="167" t="s">
        <v>2</v>
      </c>
      <c r="D10" s="167"/>
      <c r="E10" s="167"/>
      <c r="F10" s="167"/>
      <c r="G10" s="168" t="s">
        <v>134</v>
      </c>
      <c r="H10" s="168"/>
      <c r="I10" s="168" t="s">
        <v>133</v>
      </c>
      <c r="J10" s="18"/>
    </row>
    <row r="11" spans="1:13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82</v>
      </c>
      <c r="H11" s="161" t="s">
        <v>83</v>
      </c>
      <c r="I11" s="168"/>
      <c r="J11" s="18"/>
      <c r="M11" s="84"/>
    </row>
    <row r="12" spans="1:13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18"/>
      <c r="L12" s="23" t="s">
        <v>121</v>
      </c>
      <c r="M12" s="34">
        <f>SUM(F13:F14)</f>
        <v>3956.6709999999998</v>
      </c>
    </row>
    <row r="13" spans="1:13">
      <c r="A13" s="16"/>
      <c r="B13" s="11" t="s">
        <v>88</v>
      </c>
      <c r="C13" s="25">
        <f>+'[3]Resumen Bogotá'!I73</f>
        <v>1911.85</v>
      </c>
      <c r="D13" s="25">
        <f>+'[3]Resumen Bogotá'!J73</f>
        <v>1926.3589999999999</v>
      </c>
      <c r="E13" s="25">
        <f>+'[3]Resumen Bogotá'!K73</f>
        <v>2021.7586666666666</v>
      </c>
      <c r="F13" s="29">
        <f>+'[3]Resumen Bogotá'!L73</f>
        <v>2143.9063333333334</v>
      </c>
      <c r="G13" s="73">
        <f>IF(OR(OR(F13=0,E13=0),F13=""),"",(F13/E13-1)*100)</f>
        <v>6.0416541638006249</v>
      </c>
      <c r="H13" s="26">
        <f>F13-E13</f>
        <v>122.14766666666674</v>
      </c>
      <c r="I13" s="28">
        <f>IF(F13=0,"",F13/$M$12*100)</f>
        <v>54.184599460843053</v>
      </c>
      <c r="J13" s="18"/>
      <c r="L13" s="23" t="s">
        <v>84</v>
      </c>
    </row>
    <row r="14" spans="1:13">
      <c r="A14" s="16"/>
      <c r="B14" s="11" t="s">
        <v>68</v>
      </c>
      <c r="C14" s="25">
        <f>+'[3]Resumen Bogotá'!I74</f>
        <v>1487.3000000000002</v>
      </c>
      <c r="D14" s="25">
        <f>+'[3]Resumen Bogotá'!J74</f>
        <v>1506.9753333333338</v>
      </c>
      <c r="E14" s="25">
        <f>+'[3]Resumen Bogotá'!K74</f>
        <v>1635.7723333333338</v>
      </c>
      <c r="F14" s="29">
        <f>+'[3]Resumen Bogotá'!L74</f>
        <v>1812.7646666666665</v>
      </c>
      <c r="G14" s="73">
        <f t="shared" ref="G14" si="0">IF(OR(OR(F14=0,E14=0),F14=""),"",(F14/E14-1)*100)</f>
        <v>10.82010801421629</v>
      </c>
      <c r="H14" s="26">
        <f t="shared" ref="H14" si="1">F14-E14</f>
        <v>176.99233333333268</v>
      </c>
      <c r="I14" s="28">
        <f>IF(F14=0,"",F14/$M$12*100)</f>
        <v>45.815400539156947</v>
      </c>
      <c r="J14" s="18"/>
      <c r="L14" s="23" t="s">
        <v>85</v>
      </c>
      <c r="M14" s="34"/>
    </row>
    <row r="15" spans="1:13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3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tr">
        <f>IF(F16="","",1)</f>
        <v/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tr">
        <f>IF(F17="","",1)</f>
        <v/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tr">
        <f>IF(F18="","",1)</f>
        <v/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tr">
        <f>IF(F19="","",1)</f>
        <v/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tr">
        <f>IF(F20="","",1)</f>
        <v/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tr">
        <f>IF(F22="","",1)</f>
        <v/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tr">
        <f>IF(F23="","",1)</f>
        <v/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tr">
        <f>IF(F24="","",1)</f>
        <v/>
      </c>
    </row>
    <row r="25" spans="1:13" s="58" customFormat="1">
      <c r="A25" s="89"/>
      <c r="B25" s="166" t="s">
        <v>165</v>
      </c>
      <c r="C25" s="166"/>
      <c r="D25" s="166"/>
      <c r="E25" s="166"/>
      <c r="F25" s="166"/>
      <c r="G25" s="166"/>
      <c r="H25" s="166"/>
      <c r="I25" s="166"/>
      <c r="J25" s="91"/>
      <c r="K25" s="80"/>
      <c r="L25" s="23"/>
      <c r="M25" s="23"/>
    </row>
    <row r="26" spans="1:13" s="58" customFormat="1">
      <c r="A26" s="89"/>
      <c r="B26" s="166" t="s">
        <v>142</v>
      </c>
      <c r="C26" s="166"/>
      <c r="D26" s="166"/>
      <c r="E26" s="166"/>
      <c r="F26" s="166"/>
      <c r="G26" s="166"/>
      <c r="H26" s="166"/>
      <c r="I26" s="166"/>
      <c r="J26" s="90"/>
      <c r="L26" s="23"/>
      <c r="M26" s="23"/>
    </row>
    <row r="27" spans="1:13" s="58" customFormat="1">
      <c r="A27" s="89"/>
      <c r="B27" s="61"/>
      <c r="C27" s="70"/>
      <c r="D27" s="70"/>
      <c r="E27" s="70"/>
      <c r="F27" s="71"/>
      <c r="G27" s="72"/>
      <c r="H27" s="72"/>
      <c r="I27" s="72"/>
      <c r="J27" s="90"/>
      <c r="L27" s="23"/>
      <c r="M27" s="23"/>
    </row>
    <row r="28" spans="1:13">
      <c r="A28" s="16"/>
      <c r="B28" s="11"/>
      <c r="C28" s="167" t="s">
        <v>2</v>
      </c>
      <c r="D28" s="167"/>
      <c r="E28" s="167"/>
      <c r="F28" s="167"/>
      <c r="G28" s="167"/>
      <c r="H28" s="3"/>
      <c r="I28" s="3"/>
      <c r="J28" s="18"/>
    </row>
    <row r="29" spans="1:13">
      <c r="A29" s="16"/>
      <c r="B29" s="11"/>
      <c r="C29" s="164">
        <v>2007</v>
      </c>
      <c r="D29" s="164">
        <v>2008</v>
      </c>
      <c r="E29" s="164">
        <v>2009</v>
      </c>
      <c r="F29" s="164">
        <v>2010</v>
      </c>
      <c r="G29" s="75">
        <v>2011</v>
      </c>
      <c r="H29" s="11"/>
      <c r="I29" s="11"/>
      <c r="J29" s="18"/>
    </row>
    <row r="30" spans="1:13">
      <c r="A30" s="16"/>
      <c r="B30" s="11"/>
      <c r="C30" s="75"/>
      <c r="D30" s="75"/>
      <c r="E30" s="75"/>
      <c r="F30" s="75"/>
      <c r="G30" s="75"/>
      <c r="H30" s="75"/>
      <c r="I30" s="75"/>
      <c r="J30" s="18"/>
    </row>
    <row r="31" spans="1:13">
      <c r="A31" s="16"/>
      <c r="B31" s="11" t="s">
        <v>69</v>
      </c>
      <c r="C31" s="52">
        <f>+'[3]Resumen Bogotá'!V73</f>
        <v>62.212426551135913</v>
      </c>
      <c r="D31" s="52">
        <f>+'[3]Resumen Bogotá'!W73</f>
        <v>56.244943588838382</v>
      </c>
      <c r="E31" s="52">
        <f>+'[3]Resumen Bogotá'!X73</f>
        <v>56.107527347322126</v>
      </c>
      <c r="F31" s="52">
        <f>+'[3]Resumen Bogotá'!Y73</f>
        <v>55.276596880974253</v>
      </c>
      <c r="G31" s="36">
        <f>+'[3]Resumen Bogotá'!Z73</f>
        <v>54.184599460843053</v>
      </c>
      <c r="H31" s="8"/>
      <c r="I31" s="87"/>
      <c r="J31" s="18"/>
    </row>
    <row r="32" spans="1:13">
      <c r="A32" s="16"/>
      <c r="B32" s="11" t="s">
        <v>70</v>
      </c>
      <c r="C32" s="52">
        <f>+'[3]Resumen Bogotá'!V74</f>
        <v>37.787573448864087</v>
      </c>
      <c r="D32" s="52">
        <f>+'[3]Resumen Bogotá'!W74</f>
        <v>43.755056411161618</v>
      </c>
      <c r="E32" s="52">
        <f>+'[3]Resumen Bogotá'!X74</f>
        <v>43.892472652677881</v>
      </c>
      <c r="F32" s="52">
        <f>+'[3]Resumen Bogotá'!Y74</f>
        <v>44.723403119025747</v>
      </c>
      <c r="G32" s="36">
        <f>+'[3]Resumen Bogotá'!Z74</f>
        <v>45.815400539156947</v>
      </c>
      <c r="H32" s="8"/>
      <c r="I32" s="87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74" t="s">
        <v>140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74" t="s">
        <v>89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 codeName="Hoja42">
    <tabColor rgb="FF53722D"/>
  </sheetPr>
  <dimension ref="A1:O47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K26" sqref="K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64"/>
      <c r="B1" s="65"/>
      <c r="C1" s="65"/>
      <c r="D1" s="65"/>
      <c r="E1" s="65"/>
      <c r="F1" s="65"/>
      <c r="G1" s="65"/>
      <c r="H1" s="66"/>
      <c r="I1" s="69"/>
      <c r="J1" s="65"/>
      <c r="K1" s="65"/>
      <c r="L1" s="15"/>
      <c r="M1" s="151"/>
    </row>
    <row r="2" spans="1:15">
      <c r="A2" s="67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151"/>
    </row>
    <row r="3" spans="1:15">
      <c r="A3" s="67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151"/>
    </row>
    <row r="4" spans="1:15">
      <c r="A4" s="67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  <c r="M4" s="16"/>
    </row>
    <row r="5" spans="1:15">
      <c r="A5" s="67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  <c r="M5" s="16"/>
    </row>
    <row r="6" spans="1:15">
      <c r="A6" s="67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  <c r="M6" s="16"/>
    </row>
    <row r="7" spans="1:15">
      <c r="A7" s="67"/>
      <c r="B7" s="10"/>
      <c r="C7" s="169" t="s">
        <v>167</v>
      </c>
      <c r="D7" s="169"/>
      <c r="E7" s="169"/>
      <c r="F7" s="169"/>
      <c r="G7" s="169"/>
      <c r="H7" s="169"/>
      <c r="I7" s="169"/>
      <c r="J7" s="169"/>
      <c r="K7" s="169"/>
      <c r="L7" s="18"/>
      <c r="M7" s="16"/>
    </row>
    <row r="8" spans="1:15">
      <c r="A8" s="67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  <c r="M8" s="16"/>
    </row>
    <row r="9" spans="1:15">
      <c r="A9" s="67"/>
      <c r="B9" s="10"/>
      <c r="C9" s="60"/>
      <c r="D9" s="60"/>
      <c r="E9" s="60"/>
      <c r="F9" s="60"/>
      <c r="G9" s="60"/>
      <c r="H9" s="10"/>
      <c r="I9" s="10"/>
      <c r="J9" s="10"/>
      <c r="K9" s="10"/>
      <c r="L9" s="18"/>
      <c r="M9" s="16"/>
    </row>
    <row r="10" spans="1:15" ht="15.75" customHeight="1">
      <c r="A10" s="67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  <c r="M10" s="16"/>
    </row>
    <row r="11" spans="1:15">
      <c r="A11" s="67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M11" s="16"/>
      <c r="O11" s="84"/>
    </row>
    <row r="12" spans="1:15" ht="12" customHeight="1">
      <c r="A12" s="67"/>
      <c r="B12" s="11"/>
      <c r="C12" s="60"/>
      <c r="D12" s="60"/>
      <c r="E12" s="60"/>
      <c r="F12" s="60"/>
      <c r="G12" s="60"/>
      <c r="H12" s="60"/>
      <c r="I12" s="60"/>
      <c r="J12" s="60"/>
      <c r="K12" s="60"/>
      <c r="L12" s="18"/>
      <c r="M12" s="16"/>
    </row>
    <row r="13" spans="1:15">
      <c r="A13" s="67"/>
      <c r="B13" s="12" t="str">
        <f>+'[3]Población Bogotá'!J806</f>
        <v>Colombia</v>
      </c>
      <c r="C13" s="26">
        <f>+'[3]Población Bogotá'!K806</f>
        <v>7832.9066666666668</v>
      </c>
      <c r="D13" s="26">
        <f>+'[3]Población Bogotá'!L806</f>
        <v>7200.3066666666673</v>
      </c>
      <c r="E13" s="26">
        <f>+'[3]Población Bogotá'!M806</f>
        <v>7267.3203333333331</v>
      </c>
      <c r="F13" s="26">
        <f>+'[3]Población Bogotá'!N806</f>
        <v>7512.2080000000005</v>
      </c>
      <c r="G13" s="26">
        <f>+'[3]Población Bogotá'!O806</f>
        <v>7785.5036666666656</v>
      </c>
      <c r="H13" s="28">
        <f t="shared" ref="H13:H27" si="0">IF(OR(OR(G13=0,F13=0),G13=""),"",(G13/F13-1)*100)</f>
        <v>3.6380204949951533</v>
      </c>
      <c r="I13" s="27">
        <f>IF(OR(OR(G13=0,F13=0),F13=""),"",(F13/E13-1)*100)</f>
        <v>3.3697106420840006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  <c r="M13" s="16"/>
    </row>
    <row r="14" spans="1:15">
      <c r="A14" s="67"/>
      <c r="B14" s="11" t="s">
        <v>26</v>
      </c>
      <c r="C14" s="25">
        <f>C13-SUM(C15:C27)</f>
        <v>3149.4860000000017</v>
      </c>
      <c r="D14" s="25">
        <f t="shared" ref="D14:G14" si="3">D13-SUM(D15:D27)</f>
        <v>2822.2460000000019</v>
      </c>
      <c r="E14" s="25">
        <f t="shared" si="3"/>
        <v>2707.3926666666666</v>
      </c>
      <c r="F14" s="25">
        <f t="shared" si="3"/>
        <v>2807.5873333333338</v>
      </c>
      <c r="G14" s="26">
        <f t="shared" si="3"/>
        <v>2921.1353333333327</v>
      </c>
      <c r="H14" s="54">
        <f t="shared" ref="H14" si="4">IF(OR(OR(G14=0,F14=0),G14=""),"",(G14/F14-1)*100)</f>
        <v>4.0443265522639216</v>
      </c>
      <c r="I14" s="53">
        <f t="shared" ref="I14" si="5">IF(OR(OR(G14=0,F14=0),F14=""),"",(F14/E14-1)*100)</f>
        <v>3.7007807511729274</v>
      </c>
      <c r="J14" s="54">
        <f t="shared" ref="J14" si="6">IF(G14=0,"",G14/$G$13*100)</f>
        <v>37.520184414530064</v>
      </c>
      <c r="K14" s="53">
        <f t="shared" ref="K14" si="7">IF(F14=0,"",F14/$F$13*100)</f>
        <v>37.373663420040202</v>
      </c>
      <c r="L14" s="18"/>
      <c r="M14" s="16"/>
    </row>
    <row r="15" spans="1:15">
      <c r="A15" s="67"/>
      <c r="B15" s="12" t="str">
        <f>+'[3]Población Bogotá'!J807</f>
        <v>Bogotá</v>
      </c>
      <c r="C15" s="107">
        <f>+'[3]Población Bogotá'!K807</f>
        <v>1990.172</v>
      </c>
      <c r="D15" s="107">
        <f>+'[3]Población Bogotá'!L807</f>
        <v>1911.85</v>
      </c>
      <c r="E15" s="107">
        <f>+'[3]Población Bogotá'!M807</f>
        <v>1926.3589999999999</v>
      </c>
      <c r="F15" s="107">
        <f>+'[3]Población Bogotá'!N807</f>
        <v>2021.7586666666666</v>
      </c>
      <c r="G15" s="107">
        <f>+'[3]Población Bogotá'!O807</f>
        <v>2143.9063333333334</v>
      </c>
      <c r="H15" s="50">
        <f t="shared" si="0"/>
        <v>6.0416541638006249</v>
      </c>
      <c r="I15" s="36">
        <f>IF(OR(OR(G15=0,F15=0),F15=""),"",(F15/E15-1)*100)</f>
        <v>4.9523306230389474</v>
      </c>
      <c r="J15" s="50">
        <f t="shared" si="1"/>
        <v>27.537156555617408</v>
      </c>
      <c r="K15" s="36">
        <f t="shared" si="2"/>
        <v>26.912975075592509</v>
      </c>
      <c r="L15" s="18"/>
      <c r="M15" s="16"/>
      <c r="O15" s="58"/>
    </row>
    <row r="16" spans="1:15">
      <c r="A16" s="67"/>
      <c r="B16" s="11" t="str">
        <f>+'[3]Población Bogotá'!J808</f>
        <v>Medellín</v>
      </c>
      <c r="C16" s="55">
        <f>+'[3]Población Bogotá'!K808</f>
        <v>857.55833333333339</v>
      </c>
      <c r="D16" s="55">
        <f>+'[3]Población Bogotá'!L808</f>
        <v>789.83933333333323</v>
      </c>
      <c r="E16" s="55">
        <f>+'[3]Población Bogotá'!M808</f>
        <v>842.54000000000008</v>
      </c>
      <c r="F16" s="55">
        <f>+'[3]Población Bogotá'!N808</f>
        <v>856.62100000000009</v>
      </c>
      <c r="G16" s="56">
        <f>+'[3]Población Bogotá'!O808</f>
        <v>920.08933333333334</v>
      </c>
      <c r="H16" s="54">
        <f t="shared" si="0"/>
        <v>7.4091498262747857</v>
      </c>
      <c r="I16" s="53">
        <f t="shared" ref="I16:I27" si="8">IF(OR(OR(G16=0,F16=0),F16=""),"",(F16/E16-1)*100)</f>
        <v>1.6712559641085312</v>
      </c>
      <c r="J16" s="54">
        <f t="shared" si="1"/>
        <v>11.817980861953227</v>
      </c>
      <c r="K16" s="53">
        <f t="shared" si="2"/>
        <v>11.403052205157259</v>
      </c>
      <c r="L16" s="18"/>
      <c r="M16" s="16"/>
      <c r="N16" s="23" t="s">
        <v>4</v>
      </c>
      <c r="O16" s="34">
        <f>J15</f>
        <v>27.537156555617408</v>
      </c>
    </row>
    <row r="17" spans="1:15">
      <c r="A17" s="67"/>
      <c r="B17" s="11" t="str">
        <f>+'[3]Población Bogotá'!J809</f>
        <v>Cali</v>
      </c>
      <c r="C17" s="55">
        <f>+'[3]Población Bogotá'!K809</f>
        <v>531.05533333333335</v>
      </c>
      <c r="D17" s="55">
        <f>+'[3]Población Bogotá'!L809</f>
        <v>476.90566666666666</v>
      </c>
      <c r="E17" s="55">
        <f>+'[3]Población Bogotá'!M809</f>
        <v>506.38566666666668</v>
      </c>
      <c r="F17" s="55">
        <f>+'[3]Población Bogotá'!N809</f>
        <v>520.28233333333333</v>
      </c>
      <c r="G17" s="56">
        <f>+'[3]Población Bogotá'!O809</f>
        <v>501.70766666666663</v>
      </c>
      <c r="H17" s="28">
        <f t="shared" si="0"/>
        <v>-3.5701128938326554</v>
      </c>
      <c r="I17" s="27">
        <f t="shared" si="8"/>
        <v>2.7442851528841183</v>
      </c>
      <c r="J17" s="28">
        <f t="shared" si="1"/>
        <v>6.4441260083751377</v>
      </c>
      <c r="K17" s="27">
        <f t="shared" si="2"/>
        <v>6.9258243825694565</v>
      </c>
      <c r="L17" s="18"/>
      <c r="M17" s="16"/>
      <c r="N17" s="23" t="s">
        <v>35</v>
      </c>
      <c r="O17" s="34">
        <f>100-O16</f>
        <v>72.4628434443826</v>
      </c>
    </row>
    <row r="18" spans="1:15">
      <c r="A18" s="67"/>
      <c r="B18" s="11" t="str">
        <f>+'[3]Población Bogotá'!J810</f>
        <v>Barranquilla</v>
      </c>
      <c r="C18" s="55">
        <f>+'[3]Población Bogotá'!K810</f>
        <v>272.27</v>
      </c>
      <c r="D18" s="55">
        <f>+'[3]Población Bogotá'!L810</f>
        <v>265.30933333333331</v>
      </c>
      <c r="E18" s="55">
        <f>+'[3]Población Bogotá'!M810</f>
        <v>287.23599999999999</v>
      </c>
      <c r="F18" s="55">
        <f>+'[3]Población Bogotá'!N810</f>
        <v>308.78433333333339</v>
      </c>
      <c r="G18" s="56">
        <f>+'[3]Población Bogotá'!O810</f>
        <v>298.66299999999995</v>
      </c>
      <c r="H18" s="28">
        <f t="shared" si="0"/>
        <v>-3.2778001474600194</v>
      </c>
      <c r="I18" s="27">
        <f t="shared" si="8"/>
        <v>7.5019612212025688</v>
      </c>
      <c r="J18" s="28">
        <f t="shared" si="1"/>
        <v>3.8361423073848657</v>
      </c>
      <c r="K18" s="27">
        <f t="shared" si="2"/>
        <v>4.1104337544079366</v>
      </c>
      <c r="L18" s="18"/>
      <c r="M18" s="16"/>
    </row>
    <row r="19" spans="1:15">
      <c r="A19" s="67"/>
      <c r="B19" s="11" t="str">
        <f>+'[3]Población Bogotá'!J811</f>
        <v>Bucaramanga</v>
      </c>
      <c r="C19" s="55">
        <f>+'[3]Población Bogotá'!K811</f>
        <v>232.50099999999998</v>
      </c>
      <c r="D19" s="55">
        <f>+'[3]Población Bogotá'!L811</f>
        <v>203.8546666666667</v>
      </c>
      <c r="E19" s="55">
        <f>+'[3]Población Bogotá'!M811</f>
        <v>207.68533333333335</v>
      </c>
      <c r="F19" s="55">
        <f>+'[3]Población Bogotá'!N811</f>
        <v>205.07599999999999</v>
      </c>
      <c r="G19" s="56">
        <f>+'[3]Población Bogotá'!O811</f>
        <v>209.70466666666664</v>
      </c>
      <c r="H19" s="28">
        <f t="shared" si="0"/>
        <v>2.2570494190771395</v>
      </c>
      <c r="I19" s="27">
        <f t="shared" si="8"/>
        <v>-1.2563878688272134</v>
      </c>
      <c r="J19" s="28">
        <f t="shared" si="1"/>
        <v>2.6935272995183226</v>
      </c>
      <c r="K19" s="27">
        <f t="shared" si="2"/>
        <v>2.7299031123738851</v>
      </c>
      <c r="L19" s="18"/>
      <c r="M19" s="16"/>
    </row>
    <row r="20" spans="1:15">
      <c r="A20" s="67"/>
      <c r="B20" s="11" t="str">
        <f>+'[3]Población Bogotá'!J812</f>
        <v>Pereira</v>
      </c>
      <c r="C20" s="55">
        <f>+'[3]Población Bogotá'!K812</f>
        <v>128.90966666666668</v>
      </c>
      <c r="D20" s="55">
        <f>+'[3]Población Bogotá'!L812</f>
        <v>136.35433333333333</v>
      </c>
      <c r="E20" s="55">
        <f>+'[3]Población Bogotá'!M812</f>
        <v>128.64266666666668</v>
      </c>
      <c r="F20" s="55">
        <f>+'[3]Población Bogotá'!N812</f>
        <v>133.52600000000001</v>
      </c>
      <c r="G20" s="56">
        <f>+'[3]Población Bogotá'!O812</f>
        <v>132.79533333333333</v>
      </c>
      <c r="H20" s="28">
        <f t="shared" si="0"/>
        <v>-0.54720928258666923</v>
      </c>
      <c r="I20" s="27">
        <f t="shared" si="8"/>
        <v>3.7960448581082495</v>
      </c>
      <c r="J20" s="28">
        <f t="shared" si="1"/>
        <v>1.7056742764362369</v>
      </c>
      <c r="K20" s="27">
        <f t="shared" si="2"/>
        <v>1.7774534464434424</v>
      </c>
      <c r="L20" s="18"/>
      <c r="M20" s="16"/>
    </row>
    <row r="21" spans="1:15">
      <c r="A21" s="67"/>
      <c r="B21" s="11" t="str">
        <f>+'[3]Población Bogotá'!J813</f>
        <v>Cúcuta</v>
      </c>
      <c r="C21" s="55">
        <f>+'[3]Población Bogotá'!K813</f>
        <v>155.25900000000001</v>
      </c>
      <c r="D21" s="55">
        <f>+'[3]Población Bogotá'!L813</f>
        <v>95.931666666666672</v>
      </c>
      <c r="E21" s="55">
        <f>+'[3]Población Bogotá'!M813</f>
        <v>135.22666666666669</v>
      </c>
      <c r="F21" s="55">
        <f>+'[3]Población Bogotá'!N813</f>
        <v>139.82766666666666</v>
      </c>
      <c r="G21" s="56">
        <f>+'[3]Población Bogotá'!O813</f>
        <v>122.82900000000001</v>
      </c>
      <c r="H21" s="28">
        <f t="shared" si="0"/>
        <v>-12.156869289101103</v>
      </c>
      <c r="I21" s="27">
        <f t="shared" si="8"/>
        <v>3.4024354170774762</v>
      </c>
      <c r="J21" s="28">
        <f t="shared" si="1"/>
        <v>1.5776628624026938</v>
      </c>
      <c r="K21" s="27">
        <f t="shared" si="2"/>
        <v>1.861339125150244</v>
      </c>
      <c r="L21" s="18"/>
      <c r="M21" s="16"/>
    </row>
    <row r="22" spans="1:15">
      <c r="A22" s="67"/>
      <c r="B22" s="11" t="str">
        <f>+'[3]Población Bogotá'!J814</f>
        <v>Cartagena</v>
      </c>
      <c r="C22" s="55">
        <f>+'[3]Población Bogotá'!K814</f>
        <v>131.53066666666666</v>
      </c>
      <c r="D22" s="55">
        <f>+'[3]Población Bogotá'!L814</f>
        <v>114.76333333333332</v>
      </c>
      <c r="E22" s="55">
        <f>+'[3]Población Bogotá'!M814</f>
        <v>146.67633333333333</v>
      </c>
      <c r="F22" s="55">
        <f>+'[3]Población Bogotá'!N814</f>
        <v>137.14333333333332</v>
      </c>
      <c r="G22" s="56">
        <f>+'[3]Población Bogotá'!O814</f>
        <v>121.429</v>
      </c>
      <c r="H22" s="28">
        <f t="shared" si="0"/>
        <v>-11.458328269693496</v>
      </c>
      <c r="I22" s="27">
        <f t="shared" si="8"/>
        <v>-6.4993443613943764</v>
      </c>
      <c r="J22" s="28">
        <f t="shared" si="1"/>
        <v>1.5596807245739746</v>
      </c>
      <c r="K22" s="27">
        <f t="shared" si="2"/>
        <v>1.8256061777487165</v>
      </c>
      <c r="L22" s="18"/>
      <c r="M22" s="16"/>
    </row>
    <row r="23" spans="1:15">
      <c r="A23" s="67"/>
      <c r="B23" s="11" t="str">
        <f>+'[3]Población Bogotá'!J815</f>
        <v>Ibagué</v>
      </c>
      <c r="C23" s="55">
        <f>+'[3]Población Bogotá'!K815</f>
        <v>107.60166666666666</v>
      </c>
      <c r="D23" s="55">
        <f>+'[3]Población Bogotá'!L815</f>
        <v>104.03333333333333</v>
      </c>
      <c r="E23" s="55">
        <f>+'[3]Población Bogotá'!M815</f>
        <v>98.383666666666684</v>
      </c>
      <c r="F23" s="55">
        <f>+'[3]Población Bogotá'!N815</f>
        <v>98.51466666666667</v>
      </c>
      <c r="G23" s="56">
        <f>+'[3]Población Bogotá'!O815</f>
        <v>105.39566666666666</v>
      </c>
      <c r="H23" s="28">
        <f t="shared" si="0"/>
        <v>6.9847467720542289</v>
      </c>
      <c r="I23" s="27">
        <f t="shared" si="8"/>
        <v>0.13315218311982235</v>
      </c>
      <c r="J23" s="28">
        <f t="shared" si="1"/>
        <v>1.3537424318212596</v>
      </c>
      <c r="K23" s="27">
        <f t="shared" si="2"/>
        <v>1.311394288692042</v>
      </c>
      <c r="L23" s="18"/>
      <c r="M23" s="16"/>
    </row>
    <row r="24" spans="1:15">
      <c r="A24" s="67"/>
      <c r="B24" s="11" t="str">
        <f>+'[3]Población Bogotá'!J816</f>
        <v>Manizales</v>
      </c>
      <c r="C24" s="55">
        <f>+'[3]Población Bogotá'!K816</f>
        <v>88.823666666666668</v>
      </c>
      <c r="D24" s="55">
        <f>+'[3]Población Bogotá'!L816</f>
        <v>92.200333333333333</v>
      </c>
      <c r="E24" s="55">
        <f>+'[3]Población Bogotá'!M816</f>
        <v>91.334999999999994</v>
      </c>
      <c r="F24" s="55">
        <f>+'[3]Población Bogotá'!N816</f>
        <v>89.75866666666667</v>
      </c>
      <c r="G24" s="56">
        <f>+'[3]Población Bogotá'!O816</f>
        <v>102.31733333333335</v>
      </c>
      <c r="H24" s="28">
        <f t="shared" si="0"/>
        <v>13.991592269641572</v>
      </c>
      <c r="I24" s="27">
        <f t="shared" si="8"/>
        <v>-1.7258809145818454</v>
      </c>
      <c r="J24" s="28">
        <f t="shared" si="1"/>
        <v>1.3142031359050164</v>
      </c>
      <c r="K24" s="27">
        <f t="shared" si="2"/>
        <v>1.1948373456468016</v>
      </c>
      <c r="L24" s="18"/>
      <c r="M24" s="16"/>
    </row>
    <row r="25" spans="1:15">
      <c r="A25" s="67"/>
      <c r="B25" s="11" t="str">
        <f>+'[3]Población Bogotá'!J817</f>
        <v>Villavicencio</v>
      </c>
      <c r="C25" s="55">
        <f>+'[3]Población Bogotá'!K817</f>
        <v>77.341999999999999</v>
      </c>
      <c r="D25" s="55">
        <f>+'[3]Población Bogotá'!L817</f>
        <v>73.967333333333329</v>
      </c>
      <c r="E25" s="55">
        <f>+'[3]Población Bogotá'!M817</f>
        <v>77.591666666666669</v>
      </c>
      <c r="F25" s="55">
        <f>+'[3]Población Bogotá'!N817</f>
        <v>75.650333333333336</v>
      </c>
      <c r="G25" s="56">
        <f>+'[3]Población Bogotá'!O817</f>
        <v>81.297666666666657</v>
      </c>
      <c r="H25" s="28">
        <f t="shared" si="0"/>
        <v>7.4650475212711065</v>
      </c>
      <c r="I25" s="27">
        <f t="shared" si="8"/>
        <v>-2.5019868972183446</v>
      </c>
      <c r="J25" s="28">
        <f t="shared" si="1"/>
        <v>1.0442184622523458</v>
      </c>
      <c r="K25" s="27">
        <f t="shared" si="2"/>
        <v>1.0070319316682037</v>
      </c>
      <c r="L25" s="18"/>
      <c r="M25" s="16"/>
    </row>
    <row r="26" spans="1:15">
      <c r="A26" s="67"/>
      <c r="B26" s="11" t="str">
        <f>+'[3]Población Bogotá'!J818</f>
        <v>Pasto</v>
      </c>
      <c r="C26" s="55">
        <f>+'[3]Población Bogotá'!K818</f>
        <v>59.772333333333329</v>
      </c>
      <c r="D26" s="55">
        <f>+'[3]Población Bogotá'!L818</f>
        <v>62.928333333333335</v>
      </c>
      <c r="E26" s="55">
        <f>+'[3]Población Bogotá'!M818</f>
        <v>62.31133333333333</v>
      </c>
      <c r="F26" s="55">
        <f>+'[3]Población Bogotá'!N818</f>
        <v>66.634333333333331</v>
      </c>
      <c r="G26" s="56">
        <f>+'[3]Población Bogotá'!O818</f>
        <v>70.043999999999997</v>
      </c>
      <c r="H26" s="28">
        <f t="shared" si="0"/>
        <v>5.1169817361420344</v>
      </c>
      <c r="I26" s="27">
        <f t="shared" si="8"/>
        <v>6.9377427327292018</v>
      </c>
      <c r="J26" s="28">
        <f t="shared" si="1"/>
        <v>0.89967204433915682</v>
      </c>
      <c r="K26" s="27">
        <f t="shared" si="2"/>
        <v>0.88701395559512353</v>
      </c>
      <c r="L26" s="18"/>
      <c r="M26" s="16"/>
    </row>
    <row r="27" spans="1:15">
      <c r="A27" s="67"/>
      <c r="B27" s="11" t="str">
        <f>+'[3]Población Bogotá'!J819</f>
        <v>Montería</v>
      </c>
      <c r="C27" s="55">
        <f>+'[3]Población Bogotá'!K819</f>
        <v>50.625000000000007</v>
      </c>
      <c r="D27" s="55">
        <f>+'[3]Población Bogotá'!L819</f>
        <v>50.123000000000005</v>
      </c>
      <c r="E27" s="55">
        <f>+'[3]Población Bogotá'!M819</f>
        <v>49.554333333333332</v>
      </c>
      <c r="F27" s="55">
        <f>+'[3]Población Bogotá'!N819</f>
        <v>51.043333333333337</v>
      </c>
      <c r="G27" s="56">
        <f>+'[3]Población Bogotá'!O819</f>
        <v>54.18933333333333</v>
      </c>
      <c r="H27" s="28">
        <f t="shared" si="0"/>
        <v>6.1633905831646185</v>
      </c>
      <c r="I27" s="27">
        <f t="shared" si="8"/>
        <v>3.0047826291679902</v>
      </c>
      <c r="J27" s="28">
        <f t="shared" si="1"/>
        <v>0.69602861489029766</v>
      </c>
      <c r="K27" s="27">
        <f t="shared" si="2"/>
        <v>0.67947177891417987</v>
      </c>
      <c r="L27" s="18"/>
      <c r="M27" s="16"/>
    </row>
    <row r="28" spans="1:15" ht="14.25" customHeight="1">
      <c r="A28" s="67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7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tr">
        <f>IF(G29="","",1)</f>
        <v/>
      </c>
    </row>
    <row r="30" spans="1:15">
      <c r="A30" s="67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tr">
        <f>IF(G30="","",1)</f>
        <v/>
      </c>
    </row>
    <row r="31" spans="1:15">
      <c r="A31" s="67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tr">
        <f>IF(G31="","",1)</f>
        <v/>
      </c>
    </row>
    <row r="32" spans="1:15">
      <c r="A32" s="67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tr">
        <f>IF(G32="","",1)</f>
        <v/>
      </c>
    </row>
    <row r="33" spans="1:14">
      <c r="A33" s="67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tr">
        <f>IF(G33="","",1)</f>
        <v/>
      </c>
    </row>
    <row r="34" spans="1:14">
      <c r="A34" s="67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7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tr">
        <f>IF(G35="","",1)</f>
        <v/>
      </c>
    </row>
    <row r="36" spans="1:14">
      <c r="A36" s="67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tr">
        <f>IF(G36="","",1)</f>
        <v/>
      </c>
    </row>
    <row r="37" spans="1:14">
      <c r="A37" s="67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tr">
        <f>IF(G37="","",1)</f>
        <v/>
      </c>
    </row>
    <row r="38" spans="1:14">
      <c r="A38" s="67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tr">
        <f>IF(G38="","",1)</f>
        <v/>
      </c>
    </row>
    <row r="39" spans="1:14">
      <c r="A39" s="67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7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7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7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7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7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7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9"/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9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 codeName="Hoja43">
    <tabColor rgb="FF53722D"/>
  </sheetPr>
  <dimension ref="A1:O53"/>
  <sheetViews>
    <sheetView zoomScaleNormal="100" zoomScaleSheetLayoutView="100" workbookViewId="0">
      <pane ySplit="11" topLeftCell="A30" activePane="bottomLeft" state="frozen"/>
      <selection activeCell="C8" sqref="C8:K8"/>
      <selection pane="bottomLeft" activeCell="J37" sqref="J3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168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75"/>
      <c r="D9" s="75"/>
      <c r="E9" s="75"/>
      <c r="F9" s="75"/>
      <c r="G9" s="75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  <c r="O11" s="84"/>
    </row>
    <row r="12" spans="1:15" ht="12" customHeight="1">
      <c r="A12" s="16"/>
      <c r="B12" s="11"/>
      <c r="C12" s="75"/>
      <c r="D12" s="75"/>
      <c r="E12" s="75"/>
      <c r="F12" s="75"/>
      <c r="G12" s="75"/>
      <c r="H12" s="75"/>
      <c r="I12" s="75"/>
      <c r="J12" s="75"/>
      <c r="K12" s="75"/>
      <c r="L12" s="18"/>
    </row>
    <row r="13" spans="1:15">
      <c r="A13" s="16"/>
      <c r="B13" s="12" t="str">
        <f>+'[3]Población Bogotá'!J838</f>
        <v>Colombia</v>
      </c>
      <c r="C13" s="26">
        <f>+'[3]Población Bogotá'!K838</f>
        <v>9243.5770000000011</v>
      </c>
      <c r="D13" s="26">
        <f>+'[3]Población Bogotá'!L838</f>
        <v>10225.378666666664</v>
      </c>
      <c r="E13" s="26">
        <f>+'[3]Población Bogotá'!M838</f>
        <v>11054.039999999997</v>
      </c>
      <c r="F13" s="26">
        <f>+'[3]Población Bogotá'!N838</f>
        <v>11829.470333333333</v>
      </c>
      <c r="G13" s="26">
        <f>+'[3]Población Bogotá'!O838</f>
        <v>12239.09766666667</v>
      </c>
      <c r="H13" s="28">
        <f t="shared" ref="H13:H21" si="0">IF(OR(OR(G13=0,F13=0),G13=""),"",(G13/F13-1)*100)</f>
        <v>3.4627698602792023</v>
      </c>
      <c r="I13" s="27">
        <f>IF(OR(OR(G13=0,F13=0),F13=""),"",(F13/E13-1)*100)</f>
        <v>7.0149043547276468</v>
      </c>
      <c r="J13" s="28">
        <f t="shared" ref="J13:J21" si="1">IF(G13=0,"",G13/$G$13*100)</f>
        <v>100</v>
      </c>
      <c r="K13" s="27">
        <f t="shared" ref="K13:K21" si="2">IF(F13=0,"",F13/$F$13*100)</f>
        <v>100</v>
      </c>
      <c r="L13" s="18"/>
    </row>
    <row r="14" spans="1:15">
      <c r="A14" s="16"/>
      <c r="B14" s="11" t="s">
        <v>26</v>
      </c>
      <c r="C14" s="25">
        <f>C13-SUM(C15:C38)</f>
        <v>5523.8666666666677</v>
      </c>
      <c r="D14" s="25">
        <f>D13-SUM(D15:D38)</f>
        <v>5939.910666666663</v>
      </c>
      <c r="E14" s="25">
        <f>E13-SUM(E15:E38)</f>
        <v>6721.7599999999975</v>
      </c>
      <c r="F14" s="25">
        <f>F13-SUM(F15:F38)</f>
        <v>6184.014666666666</v>
      </c>
      <c r="G14" s="26">
        <f>G13-SUM(G15:G38)</f>
        <v>6301.0580000000018</v>
      </c>
      <c r="H14" s="54">
        <f t="shared" si="0"/>
        <v>1.8926755456164734</v>
      </c>
      <c r="I14" s="53">
        <f t="shared" ref="I14" si="3">IF(OR(OR(G14=0,F14=0),F14=""),"",(F14/E14-1)*100)</f>
        <v>-8.0000674426538794</v>
      </c>
      <c r="J14" s="54">
        <f t="shared" si="1"/>
        <v>51.483027357163834</v>
      </c>
      <c r="K14" s="53">
        <f t="shared" si="2"/>
        <v>52.276344522723207</v>
      </c>
      <c r="L14" s="18"/>
    </row>
    <row r="15" spans="1:15">
      <c r="A15" s="16"/>
      <c r="B15" s="12" t="str">
        <f>+'[3]Población Bogotá'!J839</f>
        <v>Bogotá</v>
      </c>
      <c r="C15" s="29">
        <f>+'[3]Población Bogotá'!K839</f>
        <v>1208.8223333333335</v>
      </c>
      <c r="D15" s="29">
        <f>+'[3]Población Bogotá'!L839</f>
        <v>1487.3000000000002</v>
      </c>
      <c r="E15" s="29">
        <f>+'[3]Población Bogotá'!M839</f>
        <v>1506.9753333333338</v>
      </c>
      <c r="F15" s="29">
        <f>+'[3]Población Bogotá'!N839</f>
        <v>1635.7723333333338</v>
      </c>
      <c r="G15" s="107">
        <f>+'[3]Población Bogotá'!O839</f>
        <v>1812.7646666666665</v>
      </c>
      <c r="H15" s="50">
        <f t="shared" si="0"/>
        <v>10.82010801421629</v>
      </c>
      <c r="I15" s="36">
        <f>IF(OR(OR(G15=0,F15=0),F15=""),"",(F15/E15-1)*100)</f>
        <v>8.5467225077340281</v>
      </c>
      <c r="J15" s="50">
        <f t="shared" si="1"/>
        <v>14.811260732102442</v>
      </c>
      <c r="K15" s="36">
        <f t="shared" si="2"/>
        <v>13.827942310519346</v>
      </c>
      <c r="L15" s="18"/>
    </row>
    <row r="16" spans="1:15">
      <c r="A16" s="16"/>
      <c r="B16" s="11" t="str">
        <f>+'[3]Población Bogotá'!J840</f>
        <v>Medellín</v>
      </c>
      <c r="C16" s="55">
        <f>+'[3]Población Bogotá'!K840</f>
        <v>560.61099999999988</v>
      </c>
      <c r="D16" s="55">
        <f>+'[3]Población Bogotá'!L840</f>
        <v>651.09533333333354</v>
      </c>
      <c r="E16" s="55">
        <f>+'[3]Población Bogotá'!M840</f>
        <v>618.92733333333319</v>
      </c>
      <c r="F16" s="55">
        <f>+'[3]Población Bogotá'!N840</f>
        <v>717.14099999999985</v>
      </c>
      <c r="G16" s="56">
        <f>+'[3]Población Bogotá'!O840</f>
        <v>695.15633333333335</v>
      </c>
      <c r="H16" s="54">
        <f t="shared" si="0"/>
        <v>-3.0655989082574386</v>
      </c>
      <c r="I16" s="53">
        <f t="shared" ref="I16:I21" si="4">IF(OR(OR(G16=0,F16=0),F16=""),"",(F16/E16-1)*100)</f>
        <v>15.868367961343877</v>
      </c>
      <c r="J16" s="54">
        <f t="shared" si="1"/>
        <v>5.6798005234209379</v>
      </c>
      <c r="K16" s="53">
        <f t="shared" si="2"/>
        <v>6.0623255293115257</v>
      </c>
      <c r="L16" s="18"/>
      <c r="N16" s="23" t="s">
        <v>4</v>
      </c>
      <c r="O16" s="34">
        <f>J15</f>
        <v>14.811260732102442</v>
      </c>
    </row>
    <row r="17" spans="1:15">
      <c r="A17" s="16"/>
      <c r="B17" s="11" t="str">
        <f>+'[3]Población Bogotá'!J841</f>
        <v>Cali</v>
      </c>
      <c r="C17" s="55">
        <f>+'[3]Población Bogotá'!K841</f>
        <v>497.68366666666645</v>
      </c>
      <c r="D17" s="55">
        <f>+'[3]Población Bogotá'!L841</f>
        <v>551.00466666666682</v>
      </c>
      <c r="E17" s="55">
        <f>+'[3]Población Bogotá'!M841</f>
        <v>575.06900000000007</v>
      </c>
      <c r="F17" s="55">
        <f>+'[3]Población Bogotá'!N841</f>
        <v>563.35300000000007</v>
      </c>
      <c r="G17" s="56">
        <f>+'[3]Población Bogotá'!O841</f>
        <v>539.50733333333324</v>
      </c>
      <c r="H17" s="28">
        <f t="shared" si="0"/>
        <v>-4.2328108071966959</v>
      </c>
      <c r="I17" s="27">
        <f t="shared" si="4"/>
        <v>-2.0373207389026371</v>
      </c>
      <c r="J17" s="28">
        <f t="shared" si="1"/>
        <v>4.408064614131546</v>
      </c>
      <c r="K17" s="27">
        <f t="shared" si="2"/>
        <v>4.7622842285049058</v>
      </c>
      <c r="L17" s="18"/>
      <c r="N17" s="23" t="s">
        <v>35</v>
      </c>
      <c r="O17" s="34">
        <f>100-O16</f>
        <v>85.18873926789756</v>
      </c>
    </row>
    <row r="18" spans="1:15">
      <c r="A18" s="16"/>
      <c r="B18" s="11" t="str">
        <f>+'[3]Población Bogotá'!J842</f>
        <v>Barranquilla</v>
      </c>
      <c r="C18" s="55">
        <f>+'[3]Población Bogotá'!K842</f>
        <v>365.755</v>
      </c>
      <c r="D18" s="55">
        <f>+'[3]Población Bogotá'!L842</f>
        <v>369.70800000000003</v>
      </c>
      <c r="E18" s="55">
        <f>+'[3]Población Bogotá'!M842</f>
        <v>380.31566666666663</v>
      </c>
      <c r="F18" s="55">
        <f>+'[3]Población Bogotá'!N842</f>
        <v>409.70033333333322</v>
      </c>
      <c r="G18" s="56">
        <f>+'[3]Población Bogotá'!O842</f>
        <v>435.94833333333332</v>
      </c>
      <c r="H18" s="28">
        <f t="shared" si="0"/>
        <v>6.4066337916900418</v>
      </c>
      <c r="I18" s="27">
        <f t="shared" si="4"/>
        <v>7.7263886929015868</v>
      </c>
      <c r="J18" s="28">
        <f t="shared" si="1"/>
        <v>3.5619319757586689</v>
      </c>
      <c r="K18" s="27">
        <f t="shared" si="2"/>
        <v>3.4633869631412906</v>
      </c>
      <c r="L18" s="18"/>
    </row>
    <row r="19" spans="1:15">
      <c r="A19" s="16"/>
      <c r="B19" s="11" t="str">
        <f>+'[3]Población Bogotá'!J843</f>
        <v>Bucaramanga</v>
      </c>
      <c r="C19" s="55">
        <f>+'[3]Población Bogotá'!K843</f>
        <v>198.98700000000002</v>
      </c>
      <c r="D19" s="55">
        <f>+'[3]Población Bogotá'!L843</f>
        <v>267.87666666666667</v>
      </c>
      <c r="E19" s="55">
        <f>+'[3]Población Bogotá'!M843</f>
        <v>289.42833333333328</v>
      </c>
      <c r="F19" s="55">
        <f>+'[3]Población Bogotá'!N843</f>
        <v>304.93399999999997</v>
      </c>
      <c r="G19" s="56">
        <f>+'[3]Población Bogotá'!O843</f>
        <v>324.09100000000012</v>
      </c>
      <c r="H19" s="28">
        <f t="shared" si="0"/>
        <v>6.2823430644008749</v>
      </c>
      <c r="I19" s="27">
        <f t="shared" si="4"/>
        <v>5.357342347270766</v>
      </c>
      <c r="J19" s="28">
        <f t="shared" si="1"/>
        <v>2.6479974980726384</v>
      </c>
      <c r="K19" s="27">
        <f t="shared" si="2"/>
        <v>2.5777485500830117</v>
      </c>
      <c r="L19" s="18"/>
    </row>
    <row r="20" spans="1:15">
      <c r="A20" s="16"/>
      <c r="B20" s="11" t="str">
        <f>+'[3]Población Bogotá'!J844</f>
        <v>Cartagena</v>
      </c>
      <c r="C20" s="55">
        <f>+'[3]Población Bogotá'!K844</f>
        <v>204.84699999999998</v>
      </c>
      <c r="D20" s="55">
        <f>+'[3]Población Bogotá'!L844</f>
        <v>198.23133333333334</v>
      </c>
      <c r="E20" s="55">
        <f>+'[3]Población Bogotá'!M844</f>
        <v>190.07466666666664</v>
      </c>
      <c r="F20" s="55">
        <f>+'[3]Población Bogotá'!N844</f>
        <v>217.745</v>
      </c>
      <c r="G20" s="56">
        <f>+'[3]Población Bogotá'!O844</f>
        <v>242.84533333333329</v>
      </c>
      <c r="H20" s="28">
        <f t="shared" si="0"/>
        <v>11.527398256370191</v>
      </c>
      <c r="I20" s="27">
        <f t="shared" si="4"/>
        <v>14.55761244703837</v>
      </c>
      <c r="J20" s="28">
        <f t="shared" si="1"/>
        <v>1.9841767746876102</v>
      </c>
      <c r="K20" s="27">
        <f t="shared" si="2"/>
        <v>1.8406994891938107</v>
      </c>
      <c r="L20" s="18"/>
    </row>
    <row r="21" spans="1:15">
      <c r="A21" s="16"/>
      <c r="B21" s="11" t="str">
        <f>+'[3]Población Bogotá'!J845</f>
        <v>Cúcuta</v>
      </c>
      <c r="C21" s="55">
        <f>+'[3]Población Bogotá'!K845</f>
        <v>164.26233333333329</v>
      </c>
      <c r="D21" s="55">
        <f>+'[3]Población Bogotá'!L845</f>
        <v>225.66033333333337</v>
      </c>
      <c r="E21" s="55">
        <f>+'[3]Población Bogotá'!M845</f>
        <v>181.23499999999996</v>
      </c>
      <c r="F21" s="55">
        <f>+'[3]Población Bogotá'!N845</f>
        <v>182.50733333333332</v>
      </c>
      <c r="G21" s="56">
        <f>+'[3]Población Bogotá'!O845</f>
        <v>206.20399999999995</v>
      </c>
      <c r="H21" s="28">
        <f t="shared" si="0"/>
        <v>12.983953156220185</v>
      </c>
      <c r="I21" s="27">
        <f t="shared" si="4"/>
        <v>0.70203511095172644</v>
      </c>
      <c r="J21" s="28">
        <f t="shared" si="1"/>
        <v>1.6847974059525566</v>
      </c>
      <c r="K21" s="27">
        <f t="shared" si="2"/>
        <v>1.5428191473548929</v>
      </c>
      <c r="L21" s="18"/>
    </row>
    <row r="22" spans="1:15">
      <c r="A22" s="16"/>
      <c r="B22" s="11" t="str">
        <f>+'[3]Población Bogotá'!J846</f>
        <v>Santa Marta</v>
      </c>
      <c r="C22" s="55">
        <f>+'[3]Población Bogotá'!K846</f>
        <v>0</v>
      </c>
      <c r="D22" s="55">
        <f>+'[3]Población Bogotá'!L846</f>
        <v>0</v>
      </c>
      <c r="E22" s="55">
        <f>+'[3]Población Bogotá'!M846</f>
        <v>0</v>
      </c>
      <c r="F22" s="55">
        <f>+'[3]Población Bogotá'!N846</f>
        <v>172.83500000000001</v>
      </c>
      <c r="G22" s="56">
        <f>+'[3]Población Bogotá'!O846</f>
        <v>173.78066666666669</v>
      </c>
      <c r="H22" s="28">
        <f t="shared" ref="H22:H38" si="5">IF(OR(OR(G22=0,F22=0),G22=""),"",(G22/F22-1)*100)</f>
        <v>0.54714997926732512</v>
      </c>
      <c r="I22" s="27">
        <v>0</v>
      </c>
      <c r="J22" s="28">
        <f t="shared" ref="J22:J38" si="6">IF(G22=0,"",G22/$G$13*100)</f>
        <v>1.4198813621690465</v>
      </c>
      <c r="K22" s="27">
        <f t="shared" ref="K22:K38" si="7">IF(F22=0,"",F22/$F$13*100)</f>
        <v>1.4610544270353498</v>
      </c>
      <c r="L22" s="18"/>
    </row>
    <row r="23" spans="1:15">
      <c r="A23" s="16"/>
      <c r="B23" s="11" t="str">
        <f>+'[3]Población Bogotá'!J847</f>
        <v>Neiva</v>
      </c>
      <c r="C23" s="55">
        <f>+'[3]Población Bogotá'!K847</f>
        <v>0</v>
      </c>
      <c r="D23" s="55">
        <f>+'[3]Población Bogotá'!L847</f>
        <v>0</v>
      </c>
      <c r="E23" s="55">
        <f>+'[3]Población Bogotá'!M847</f>
        <v>0</v>
      </c>
      <c r="F23" s="55">
        <f>+'[3]Población Bogotá'!N847</f>
        <v>140.232</v>
      </c>
      <c r="G23" s="56">
        <f>+'[3]Población Bogotá'!O847</f>
        <v>147.62966666666668</v>
      </c>
      <c r="H23" s="28">
        <f t="shared" si="5"/>
        <v>5.2753056839142776</v>
      </c>
      <c r="I23" s="27">
        <v>0</v>
      </c>
      <c r="J23" s="28">
        <f t="shared" si="6"/>
        <v>1.206213649791666</v>
      </c>
      <c r="K23" s="27">
        <f t="shared" si="7"/>
        <v>1.1854461446583224</v>
      </c>
      <c r="L23" s="18"/>
    </row>
    <row r="24" spans="1:15">
      <c r="A24" s="16"/>
      <c r="B24" s="11" t="str">
        <f>+'[3]Población Bogotá'!J848</f>
        <v>Valledupar</v>
      </c>
      <c r="C24" s="55">
        <f>+'[3]Población Bogotá'!K848</f>
        <v>0</v>
      </c>
      <c r="D24" s="55">
        <f>+'[3]Población Bogotá'!L848</f>
        <v>0</v>
      </c>
      <c r="E24" s="55">
        <f>+'[3]Población Bogotá'!M848</f>
        <v>0</v>
      </c>
      <c r="F24" s="55">
        <f>+'[3]Población Bogotá'!N848</f>
        <v>144.458</v>
      </c>
      <c r="G24" s="56">
        <f>+'[3]Población Bogotá'!O848</f>
        <v>143.01400000000001</v>
      </c>
      <c r="H24" s="28">
        <f t="shared" si="5"/>
        <v>-0.99959849921775756</v>
      </c>
      <c r="I24" s="27">
        <v>0</v>
      </c>
      <c r="J24" s="28">
        <f t="shared" si="6"/>
        <v>1.1685011746372476</v>
      </c>
      <c r="K24" s="27">
        <f t="shared" si="7"/>
        <v>1.2211704829500538</v>
      </c>
      <c r="L24" s="18"/>
    </row>
    <row r="25" spans="1:15">
      <c r="A25" s="16"/>
      <c r="B25" s="11" t="str">
        <f>+'[3]Población Bogotá'!J849</f>
        <v>Pereira</v>
      </c>
      <c r="C25" s="55">
        <f>+'[3]Población Bogotá'!K849</f>
        <v>100.80733333333333</v>
      </c>
      <c r="D25" s="55">
        <f>+'[3]Población Bogotá'!L849</f>
        <v>105.02066666666667</v>
      </c>
      <c r="E25" s="55">
        <f>+'[3]Población Bogotá'!M849</f>
        <v>111.108</v>
      </c>
      <c r="F25" s="55">
        <f>+'[3]Población Bogotá'!N849</f>
        <v>117.92166666666668</v>
      </c>
      <c r="G25" s="56">
        <f>+'[3]Población Bogotá'!O849</f>
        <v>138.14766666666665</v>
      </c>
      <c r="H25" s="28">
        <f t="shared" si="5"/>
        <v>17.152064223425121</v>
      </c>
      <c r="I25" s="27">
        <f t="shared" ref="I25:I34" si="8">IF(OR(OR(G25=0,F25=0),F25=""),"",(F25/E25-1)*100)</f>
        <v>6.1324717092078762</v>
      </c>
      <c r="J25" s="28">
        <f t="shared" si="6"/>
        <v>1.1287406182149644</v>
      </c>
      <c r="K25" s="27">
        <f t="shared" si="7"/>
        <v>0.99684654801816874</v>
      </c>
      <c r="L25" s="18"/>
    </row>
    <row r="26" spans="1:15">
      <c r="A26" s="16"/>
      <c r="B26" s="11" t="str">
        <f>+'[3]Población Bogotá'!J850</f>
        <v>Ibagué</v>
      </c>
      <c r="C26" s="55">
        <f>+'[3]Población Bogotá'!K850</f>
        <v>109.20866666666669</v>
      </c>
      <c r="D26" s="55">
        <f>+'[3]Población Bogotá'!L850</f>
        <v>107.38266666666669</v>
      </c>
      <c r="E26" s="55">
        <f>+'[3]Población Bogotá'!M850</f>
        <v>125.63299999999997</v>
      </c>
      <c r="F26" s="55">
        <f>+'[3]Población Bogotá'!N850</f>
        <v>115.29900000000001</v>
      </c>
      <c r="G26" s="56">
        <f>+'[3]Población Bogotá'!O850</f>
        <v>132.19600000000003</v>
      </c>
      <c r="H26" s="28">
        <f t="shared" si="5"/>
        <v>14.654940632616075</v>
      </c>
      <c r="I26" s="27">
        <f t="shared" si="8"/>
        <v>-8.2255458358870381</v>
      </c>
      <c r="J26" s="28">
        <f t="shared" si="6"/>
        <v>1.0801123056647992</v>
      </c>
      <c r="K26" s="27">
        <f t="shared" si="7"/>
        <v>0.97467593012265341</v>
      </c>
      <c r="L26" s="18"/>
    </row>
    <row r="27" spans="1:15">
      <c r="A27" s="16"/>
      <c r="B27" s="11" t="str">
        <f>+'[3]Población Bogotá'!J851</f>
        <v>Armenia</v>
      </c>
      <c r="C27" s="55">
        <f>+'[3]Población Bogotá'!K851</f>
        <v>0</v>
      </c>
      <c r="D27" s="55">
        <f>+'[3]Población Bogotá'!L851</f>
        <v>0</v>
      </c>
      <c r="E27" s="55">
        <f>+'[3]Población Bogotá'!M851</f>
        <v>0</v>
      </c>
      <c r="F27" s="55">
        <f>+'[3]Población Bogotá'!N851</f>
        <v>116.85766666666666</v>
      </c>
      <c r="G27" s="56">
        <f>+'[3]Población Bogotá'!O851</f>
        <v>119.465</v>
      </c>
      <c r="H27" s="28">
        <f t="shared" si="5"/>
        <v>2.23120434260482</v>
      </c>
      <c r="I27" s="27">
        <v>0</v>
      </c>
      <c r="J27" s="28">
        <f t="shared" si="6"/>
        <v>0.97609319946326079</v>
      </c>
      <c r="K27" s="27">
        <f t="shared" si="7"/>
        <v>0.98785206246625124</v>
      </c>
      <c r="L27" s="18"/>
    </row>
    <row r="28" spans="1:15">
      <c r="A28" s="16"/>
      <c r="B28" s="11" t="str">
        <f>+'[3]Población Bogotá'!J852</f>
        <v>Villavicencio</v>
      </c>
      <c r="C28" s="55">
        <f>+'[3]Población Bogotá'!K852</f>
        <v>90.015333333333345</v>
      </c>
      <c r="D28" s="55">
        <f>+'[3]Población Bogotá'!L852</f>
        <v>96.539000000000016</v>
      </c>
      <c r="E28" s="55">
        <f>+'[3]Población Bogotá'!M852</f>
        <v>107.09266666666667</v>
      </c>
      <c r="F28" s="55">
        <f>+'[3]Población Bogotá'!N852</f>
        <v>107.80199999999998</v>
      </c>
      <c r="G28" s="56">
        <f>+'[3]Población Bogotá'!O852</f>
        <v>108.93966666666668</v>
      </c>
      <c r="H28" s="28">
        <f t="shared" si="5"/>
        <v>1.0553298330890915</v>
      </c>
      <c r="I28" s="27">
        <f t="shared" si="8"/>
        <v>0.66235472083364666</v>
      </c>
      <c r="J28" s="28">
        <f t="shared" si="6"/>
        <v>0.89009557431153752</v>
      </c>
      <c r="K28" s="27">
        <f t="shared" si="7"/>
        <v>0.91130031152986801</v>
      </c>
      <c r="L28" s="18"/>
    </row>
    <row r="29" spans="1:15">
      <c r="A29" s="16"/>
      <c r="B29" s="11" t="str">
        <f>+'[3]Población Bogotá'!J853</f>
        <v>Sincelejo</v>
      </c>
      <c r="C29" s="55">
        <f>+'[3]Población Bogotá'!K853</f>
        <v>0</v>
      </c>
      <c r="D29" s="55">
        <f>+'[3]Población Bogotá'!L853</f>
        <v>0</v>
      </c>
      <c r="E29" s="55">
        <f>+'[3]Población Bogotá'!M853</f>
        <v>0</v>
      </c>
      <c r="F29" s="55">
        <f>+'[3]Población Bogotá'!N853</f>
        <v>96.212000000000003</v>
      </c>
      <c r="G29" s="56">
        <f>+'[3]Población Bogotá'!O853</f>
        <v>99.300333333333342</v>
      </c>
      <c r="H29" s="28">
        <f t="shared" si="5"/>
        <v>3.2099253038428976</v>
      </c>
      <c r="I29" s="27">
        <v>0</v>
      </c>
      <c r="J29" s="28">
        <f t="shared" si="6"/>
        <v>0.81133704491777192</v>
      </c>
      <c r="K29" s="27">
        <f t="shared" si="7"/>
        <v>0.81332466533934145</v>
      </c>
      <c r="L29" s="18"/>
    </row>
    <row r="30" spans="1:15">
      <c r="A30" s="16"/>
      <c r="B30" s="11" t="str">
        <f>+'[3]Población Bogotá'!J854</f>
        <v>Montería</v>
      </c>
      <c r="C30" s="55">
        <f>+'[3]Población Bogotá'!K854</f>
        <v>76.091999999999985</v>
      </c>
      <c r="D30" s="55">
        <f>+'[3]Población Bogotá'!L854</f>
        <v>86.602666666666678</v>
      </c>
      <c r="E30" s="55">
        <f>+'[3]Población Bogotá'!M854</f>
        <v>90.11466666666665</v>
      </c>
      <c r="F30" s="55">
        <f>+'[3]Población Bogotá'!N854</f>
        <v>95.312999999999974</v>
      </c>
      <c r="G30" s="56">
        <f>+'[3]Población Bogotá'!O854</f>
        <v>99.050666666666672</v>
      </c>
      <c r="H30" s="28">
        <f t="shared" si="5"/>
        <v>3.9214657671741593</v>
      </c>
      <c r="I30" s="27">
        <f t="shared" si="8"/>
        <v>5.7685763323765071</v>
      </c>
      <c r="J30" s="28">
        <f t="shared" si="6"/>
        <v>0.80929713418688021</v>
      </c>
      <c r="K30" s="27">
        <f t="shared" si="7"/>
        <v>0.80572500132508029</v>
      </c>
      <c r="L30" s="18"/>
    </row>
    <row r="31" spans="1:15">
      <c r="A31" s="16"/>
      <c r="B31" s="11" t="str">
        <f>+'[3]Población Bogotá'!J855</f>
        <v>Popayán</v>
      </c>
      <c r="C31" s="55">
        <f>+'[3]Población Bogotá'!K855</f>
        <v>0</v>
      </c>
      <c r="D31" s="55">
        <f>+'[3]Población Bogotá'!L855</f>
        <v>0</v>
      </c>
      <c r="E31" s="55">
        <f>+'[3]Población Bogotá'!M855</f>
        <v>0</v>
      </c>
      <c r="F31" s="55">
        <f>+'[3]Población Bogotá'!N855</f>
        <v>94.915666666666667</v>
      </c>
      <c r="G31" s="56">
        <f>+'[3]Población Bogotá'!O855</f>
        <v>95.978999999999999</v>
      </c>
      <c r="H31" s="28">
        <f t="shared" si="5"/>
        <v>1.1202927511088756</v>
      </c>
      <c r="I31" s="27">
        <v>0</v>
      </c>
      <c r="J31" s="28">
        <f t="shared" si="6"/>
        <v>0.78419996811856452</v>
      </c>
      <c r="K31" s="27">
        <f t="shared" si="7"/>
        <v>0.80236615834955261</v>
      </c>
      <c r="L31" s="18"/>
    </row>
    <row r="32" spans="1:15">
      <c r="A32" s="16"/>
      <c r="B32" s="11" t="str">
        <f>+'[3]Población Bogotá'!J856</f>
        <v>Pasto</v>
      </c>
      <c r="C32" s="55">
        <f>+'[3]Población Bogotá'!K856</f>
        <v>74.699333333333328</v>
      </c>
      <c r="D32" s="55">
        <f>+'[3]Población Bogotá'!L856</f>
        <v>77.370333333333321</v>
      </c>
      <c r="E32" s="55">
        <f>+'[3]Población Bogotá'!M856</f>
        <v>84.109666666666669</v>
      </c>
      <c r="F32" s="55">
        <f>+'[3]Población Bogotá'!N856</f>
        <v>89.780333333333317</v>
      </c>
      <c r="G32" s="56">
        <f>+'[3]Población Bogotá'!O856</f>
        <v>92.575666666666692</v>
      </c>
      <c r="H32" s="28">
        <f t="shared" si="5"/>
        <v>3.1135252338114539</v>
      </c>
      <c r="I32" s="27">
        <f t="shared" si="8"/>
        <v>6.7419916061966401</v>
      </c>
      <c r="J32" s="28">
        <f t="shared" si="6"/>
        <v>0.75639290728758235</v>
      </c>
      <c r="K32" s="27">
        <f t="shared" si="7"/>
        <v>0.7589548035836261</v>
      </c>
      <c r="L32" s="18"/>
    </row>
    <row r="33" spans="1:14">
      <c r="A33" s="16"/>
      <c r="B33" s="11" t="str">
        <f>+'[3]Población Bogotá'!J857</f>
        <v>Riohacha</v>
      </c>
      <c r="C33" s="55">
        <f>+'[3]Población Bogotá'!K857</f>
        <v>0</v>
      </c>
      <c r="D33" s="55">
        <f>+'[3]Población Bogotá'!L857</f>
        <v>0</v>
      </c>
      <c r="E33" s="55">
        <f>+'[3]Población Bogotá'!M857</f>
        <v>0</v>
      </c>
      <c r="F33" s="55">
        <f>+'[3]Población Bogotá'!N857</f>
        <v>71.185333333333347</v>
      </c>
      <c r="G33" s="56">
        <f>+'[3]Población Bogotá'!O857</f>
        <v>73.278999999999996</v>
      </c>
      <c r="H33" s="28">
        <f t="shared" si="5"/>
        <v>2.9411489258086565</v>
      </c>
      <c r="I33" s="27">
        <v>0</v>
      </c>
      <c r="J33" s="28">
        <f t="shared" si="6"/>
        <v>0.59872877883453968</v>
      </c>
      <c r="K33" s="27">
        <f t="shared" si="7"/>
        <v>0.60176264302168969</v>
      </c>
      <c r="L33" s="18"/>
    </row>
    <row r="34" spans="1:14">
      <c r="A34" s="16"/>
      <c r="B34" s="11" t="str">
        <f>+'[3]Población Bogotá'!J858</f>
        <v>Manizales</v>
      </c>
      <c r="C34" s="55">
        <f>+'[3]Población Bogotá'!K858</f>
        <v>67.919333333333327</v>
      </c>
      <c r="D34" s="55">
        <f>+'[3]Población Bogotá'!L858</f>
        <v>61.676333333333332</v>
      </c>
      <c r="E34" s="55">
        <f>+'[3]Población Bogotá'!M858</f>
        <v>72.196666666666673</v>
      </c>
      <c r="F34" s="55">
        <f>+'[3]Población Bogotá'!N858</f>
        <v>71.021333333333331</v>
      </c>
      <c r="G34" s="56">
        <f>+'[3]Población Bogotá'!O858</f>
        <v>73.095333333333286</v>
      </c>
      <c r="H34" s="28">
        <f t="shared" si="5"/>
        <v>2.9202493147598263</v>
      </c>
      <c r="I34" s="27">
        <f t="shared" si="8"/>
        <v>-1.6279606630038468</v>
      </c>
      <c r="J34" s="28">
        <f t="shared" si="6"/>
        <v>0.59722812354385657</v>
      </c>
      <c r="K34" s="27">
        <f t="shared" si="7"/>
        <v>0.6003762749478978</v>
      </c>
      <c r="L34" s="18"/>
    </row>
    <row r="35" spans="1:14">
      <c r="A35" s="16"/>
      <c r="B35" s="11" t="str">
        <f>+'[3]Población Bogotá'!J859</f>
        <v>Tunja</v>
      </c>
      <c r="C35" s="55">
        <f>+'[3]Población Bogotá'!K859</f>
        <v>0</v>
      </c>
      <c r="D35" s="55">
        <f>+'[3]Población Bogotá'!L859</f>
        <v>0</v>
      </c>
      <c r="E35" s="55">
        <f>+'[3]Población Bogotá'!M859</f>
        <v>0</v>
      </c>
      <c r="F35" s="55">
        <f>+'[3]Población Bogotá'!N859</f>
        <v>70.465666666666664</v>
      </c>
      <c r="G35" s="56">
        <f>+'[3]Población Bogotá'!O859</f>
        <v>72.072000000000003</v>
      </c>
      <c r="H35" s="28">
        <f t="shared" si="5"/>
        <v>2.27959715606183</v>
      </c>
      <c r="I35" s="27">
        <v>0</v>
      </c>
      <c r="J35" s="28">
        <f t="shared" si="6"/>
        <v>0.58886694070829226</v>
      </c>
      <c r="K35" s="27">
        <f t="shared" si="7"/>
        <v>0.59567896686047739</v>
      </c>
      <c r="L35" s="18"/>
    </row>
    <row r="36" spans="1:14">
      <c r="A36" s="16"/>
      <c r="B36" s="11" t="str">
        <f>+'[3]Población Bogotá'!J860</f>
        <v>Florencia</v>
      </c>
      <c r="C36" s="55">
        <f>+'[3]Población Bogotá'!K860</f>
        <v>0</v>
      </c>
      <c r="D36" s="55">
        <f>+'[3]Población Bogotá'!L860</f>
        <v>0</v>
      </c>
      <c r="E36" s="55">
        <f>+'[3]Población Bogotá'!M860</f>
        <v>0</v>
      </c>
      <c r="F36" s="55">
        <f>+'[3]Población Bogotá'!N860</f>
        <v>52.421333333333337</v>
      </c>
      <c r="G36" s="56">
        <f>+'[3]Población Bogotá'!O860</f>
        <v>52.605333333333334</v>
      </c>
      <c r="H36" s="28">
        <f t="shared" si="5"/>
        <v>0.35100213653473933</v>
      </c>
      <c r="I36" s="27">
        <v>0</v>
      </c>
      <c r="J36" s="28">
        <f t="shared" si="6"/>
        <v>0.42981382096986276</v>
      </c>
      <c r="K36" s="27">
        <f t="shared" si="7"/>
        <v>0.44314184706663823</v>
      </c>
      <c r="L36" s="18"/>
    </row>
    <row r="37" spans="1:14">
      <c r="A37" s="16"/>
      <c r="B37" s="11" t="str">
        <f>+'[3]Población Bogotá'!J861</f>
        <v>Quibdó</v>
      </c>
      <c r="C37" s="55">
        <f>+'[3]Población Bogotá'!K861</f>
        <v>0</v>
      </c>
      <c r="D37" s="55">
        <f>+'[3]Población Bogotá'!L861</f>
        <v>0</v>
      </c>
      <c r="E37" s="55">
        <f>+'[3]Población Bogotá'!M861</f>
        <v>0</v>
      </c>
      <c r="F37" s="55">
        <f>+'[3]Población Bogotá'!N861</f>
        <v>34.366</v>
      </c>
      <c r="G37" s="56">
        <f>+'[3]Población Bogotá'!O861</f>
        <v>35.917999999999999</v>
      </c>
      <c r="H37" s="28">
        <f t="shared" si="5"/>
        <v>4.5160914857708123</v>
      </c>
      <c r="I37" s="27">
        <v>0</v>
      </c>
      <c r="J37" s="28">
        <f t="shared" si="6"/>
        <v>0.29346934699134808</v>
      </c>
      <c r="K37" s="27">
        <f t="shared" si="7"/>
        <v>0.29051173917028861</v>
      </c>
      <c r="L37" s="18"/>
    </row>
    <row r="38" spans="1:14">
      <c r="A38" s="16"/>
      <c r="B38" s="11" t="str">
        <f>+'[3]Población Bogotá'!J862</f>
        <v>San Andrés</v>
      </c>
      <c r="C38" s="55">
        <f>+'[3]Población Bogotá'!K862</f>
        <v>0</v>
      </c>
      <c r="D38" s="55">
        <f>+'[3]Población Bogotá'!L862</f>
        <v>0</v>
      </c>
      <c r="E38" s="55">
        <f>+'[3]Población Bogotá'!M862</f>
        <v>0</v>
      </c>
      <c r="F38" s="55">
        <f>+'[3]Población Bogotá'!N862</f>
        <v>23.216666666666669</v>
      </c>
      <c r="G38" s="56">
        <f>+'[3]Población Bogotá'!O862</f>
        <v>24.474666666666668</v>
      </c>
      <c r="H38" s="28">
        <f t="shared" si="5"/>
        <v>5.4185211773151387</v>
      </c>
      <c r="I38" s="27">
        <v>0</v>
      </c>
      <c r="J38" s="28">
        <f t="shared" si="6"/>
        <v>0.19997116889853506</v>
      </c>
      <c r="K38" s="27">
        <f t="shared" si="7"/>
        <v>0.19626125272275505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tr">
        <f>IF(G42="","",1)</f>
        <v/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tr">
        <f>IF(G43="","",1)</f>
        <v/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tr">
        <f>IF(G44="","",1)</f>
        <v/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tr">
        <f>IF(G45="","",1)</f>
        <v/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tr">
        <f>IF(G46="","",1)</f>
        <v/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tr">
        <f>IF(G48="","",1)</f>
        <v/>
      </c>
    </row>
    <row r="49" spans="1:12">
      <c r="A49" s="16"/>
      <c r="B49" s="74" t="s">
        <v>140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74" t="s">
        <v>125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74" t="s">
        <v>130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74" t="s">
        <v>126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92" t="s">
        <v>124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 codeName="Hoja44">
    <tabColor rgb="FF53722D"/>
  </sheetPr>
  <dimension ref="A1:P47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6.5703125" style="9" customWidth="1"/>
    <col min="3" max="10" width="10" style="9" customWidth="1"/>
    <col min="11" max="11" width="10" style="130" customWidth="1"/>
    <col min="12" max="12" width="1.85546875" style="9" customWidth="1"/>
    <col min="13" max="13" width="10.85546875" style="9"/>
    <col min="14" max="14" width="11.42578125" style="58" customWidth="1"/>
    <col min="15" max="15" width="10.85546875" style="58" customWidth="1"/>
    <col min="16" max="16" width="10.85546875" style="58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26"/>
      <c r="L1" s="15"/>
      <c r="M1" s="33"/>
    </row>
    <row r="2" spans="1:16">
      <c r="A2" s="16"/>
      <c r="B2" s="10"/>
      <c r="C2" s="10"/>
      <c r="D2" s="10"/>
      <c r="E2" s="10"/>
      <c r="F2" s="10"/>
      <c r="G2" s="10"/>
      <c r="H2" s="10"/>
      <c r="I2" s="11"/>
      <c r="J2" s="10"/>
      <c r="K2" s="127"/>
      <c r="L2" s="17"/>
      <c r="M2" s="33"/>
    </row>
    <row r="3" spans="1:16">
      <c r="A3" s="16"/>
      <c r="B3" s="10"/>
      <c r="C3" s="10"/>
      <c r="D3" s="10"/>
      <c r="E3" s="10"/>
      <c r="F3" s="10"/>
      <c r="G3" s="10"/>
      <c r="H3" s="10"/>
      <c r="I3" s="11"/>
      <c r="J3" s="10"/>
      <c r="K3" s="127"/>
      <c r="L3" s="17"/>
      <c r="M3" s="33"/>
    </row>
    <row r="4" spans="1:16">
      <c r="A4" s="16"/>
      <c r="B4" s="10"/>
      <c r="C4" s="10"/>
      <c r="D4" s="10"/>
      <c r="E4" s="10"/>
      <c r="F4" s="10"/>
      <c r="G4" s="10"/>
      <c r="H4" s="10"/>
      <c r="I4" s="11"/>
      <c r="J4" s="10"/>
      <c r="K4" s="127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27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27"/>
      <c r="L6" s="18"/>
    </row>
    <row r="7" spans="1:16">
      <c r="A7" s="16"/>
      <c r="B7" s="10"/>
      <c r="C7" s="169" t="s">
        <v>69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27"/>
      <c r="L9" s="18"/>
    </row>
    <row r="10" spans="1:16" ht="15.75" customHeight="1">
      <c r="A10" s="16"/>
      <c r="B10" s="11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132</v>
      </c>
      <c r="L10" s="18"/>
    </row>
    <row r="11" spans="1:16" ht="15.75" customHeight="1">
      <c r="A11" s="16"/>
      <c r="B11" s="11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23">
        <v>2011</v>
      </c>
      <c r="K11" s="168"/>
      <c r="L11" s="18"/>
      <c r="O11" s="77"/>
    </row>
    <row r="12" spans="1:16" ht="12" customHeight="1">
      <c r="A12" s="16"/>
      <c r="B12" s="11"/>
      <c r="C12" s="75"/>
      <c r="D12" s="75"/>
      <c r="E12" s="75"/>
      <c r="F12" s="75"/>
      <c r="G12" s="75"/>
      <c r="H12" s="75"/>
      <c r="I12" s="11"/>
      <c r="J12" s="11"/>
      <c r="K12" s="127"/>
      <c r="L12" s="18"/>
    </row>
    <row r="13" spans="1:16">
      <c r="A13" s="16"/>
      <c r="B13" s="68" t="str">
        <f>+'[3]Tasas Bogotá'!N487</f>
        <v>Manizales</v>
      </c>
      <c r="C13" s="132">
        <f>+'[3]Tasas Bogotá'!O487</f>
        <v>53.88702568795258</v>
      </c>
      <c r="D13" s="132">
        <f>+'[3]Tasas Bogotá'!P487</f>
        <v>53.355383713658824</v>
      </c>
      <c r="E13" s="132">
        <f>+'[3]Tasas Bogotá'!Q487</f>
        <v>56.031393884971251</v>
      </c>
      <c r="F13" s="132">
        <f>+'[3]Tasas Bogotá'!R487</f>
        <v>56.668346699161475</v>
      </c>
      <c r="G13" s="132">
        <f>+'[3]Tasas Bogotá'!S487</f>
        <v>59.918332863981973</v>
      </c>
      <c r="H13" s="132">
        <f>+'[3]Tasas Bogotá'!T487</f>
        <v>55.851567993966512</v>
      </c>
      <c r="I13" s="132">
        <f>+'[3]Tasas Bogotá'!U487</f>
        <v>55.827009992951034</v>
      </c>
      <c r="J13" s="162">
        <f>+'[3]Tasas Bogotá'!V487</f>
        <v>58.32950110026264</v>
      </c>
      <c r="K13" s="153">
        <f>+'[3]Tasas Bogotá'!W487</f>
        <v>1</v>
      </c>
      <c r="L13" s="18"/>
    </row>
    <row r="14" spans="1:16" s="51" customFormat="1">
      <c r="A14" s="93"/>
      <c r="B14" s="68" t="str">
        <f>+'[3]Tasas Bogotá'!N488</f>
        <v>Medellín</v>
      </c>
      <c r="C14" s="132">
        <f>+'[3]Tasas Bogotá'!O488</f>
        <v>57.113104550861635</v>
      </c>
      <c r="D14" s="132">
        <f>+'[3]Tasas Bogotá'!P488</f>
        <v>59.154222528458334</v>
      </c>
      <c r="E14" s="132">
        <f>+'[3]Tasas Bogotá'!Q488</f>
        <v>61.569114489638984</v>
      </c>
      <c r="F14" s="132">
        <f>+'[3]Tasas Bogotá'!R488</f>
        <v>60.46938917496454</v>
      </c>
      <c r="G14" s="132">
        <f>+'[3]Tasas Bogotá'!S488</f>
        <v>54.814375113930666</v>
      </c>
      <c r="H14" s="132">
        <f>+'[3]Tasas Bogotá'!T488</f>
        <v>57.650279331137988</v>
      </c>
      <c r="I14" s="132">
        <f>+'[3]Tasas Bogotá'!U488</f>
        <v>54.43141974453571</v>
      </c>
      <c r="J14" s="162">
        <f>+'[3]Tasas Bogotá'!V488</f>
        <v>56.962810817012972</v>
      </c>
      <c r="K14" s="153">
        <f>+'[3]Tasas Bogotá'!W488</f>
        <v>2</v>
      </c>
      <c r="L14" s="94"/>
      <c r="N14" s="81"/>
      <c r="O14" s="81"/>
      <c r="P14" s="81"/>
    </row>
    <row r="15" spans="1:16">
      <c r="A15" s="16"/>
      <c r="B15" s="134" t="str">
        <f>+'[3]Tasas Bogotá'!N489</f>
        <v>Bogotá</v>
      </c>
      <c r="C15" s="154">
        <f>+'[3]Tasas Bogotá'!O489</f>
        <v>58.614640871774803</v>
      </c>
      <c r="D15" s="154">
        <f>+'[3]Tasas Bogotá'!P489</f>
        <v>59.844247431831334</v>
      </c>
      <c r="E15" s="154">
        <f>+'[3]Tasas Bogotá'!Q489</f>
        <v>60.161497611741794</v>
      </c>
      <c r="F15" s="154">
        <f>+'[3]Tasas Bogotá'!R489</f>
        <v>62.212426551135913</v>
      </c>
      <c r="G15" s="154">
        <f>+'[3]Tasas Bogotá'!S489</f>
        <v>56.244943588838382</v>
      </c>
      <c r="H15" s="154">
        <f>+'[3]Tasas Bogotá'!T489</f>
        <v>56.107527347322126</v>
      </c>
      <c r="I15" s="154">
        <f>+'[3]Tasas Bogotá'!U489</f>
        <v>55.276596880974253</v>
      </c>
      <c r="J15" s="154">
        <f>+'[3]Tasas Bogotá'!V489</f>
        <v>54.184599460843053</v>
      </c>
      <c r="K15" s="163">
        <f>+'[3]Tasas Bogotá'!W489</f>
        <v>3</v>
      </c>
      <c r="L15" s="18"/>
    </row>
    <row r="16" spans="1:16">
      <c r="A16" s="16"/>
      <c r="B16" s="68" t="str">
        <f>+'[3]Tasas Bogotá'!N490</f>
        <v>Pereira</v>
      </c>
      <c r="C16" s="132">
        <f>+'[3]Tasas Bogotá'!O490</f>
        <v>53.864977975768362</v>
      </c>
      <c r="D16" s="132">
        <f>+'[3]Tasas Bogotá'!P490</f>
        <v>56.230323160722492</v>
      </c>
      <c r="E16" s="132">
        <f>+'[3]Tasas Bogotá'!Q490</f>
        <v>56.01598222298194</v>
      </c>
      <c r="F16" s="132">
        <f>+'[3]Tasas Bogotá'!R490</f>
        <v>56.116729134834017</v>
      </c>
      <c r="G16" s="132">
        <f>+'[3]Tasas Bogotá'!S490</f>
        <v>56.490661142758498</v>
      </c>
      <c r="H16" s="132">
        <f>+'[3]Tasas Bogotá'!T490</f>
        <v>53.656854621189794</v>
      </c>
      <c r="I16" s="132">
        <f>+'[3]Tasas Bogotá'!U490</f>
        <v>53.102898813934772</v>
      </c>
      <c r="J16" s="162">
        <f>+'[3]Tasas Bogotá'!V490</f>
        <v>49.01227687496386</v>
      </c>
      <c r="K16" s="153">
        <f>+'[3]Tasas Bogotá'!W490</f>
        <v>4</v>
      </c>
      <c r="L16" s="18"/>
    </row>
    <row r="17" spans="1:16">
      <c r="A17" s="16"/>
      <c r="B17" s="68" t="str">
        <f>+'[3]Tasas Bogotá'!N491</f>
        <v>Cali</v>
      </c>
      <c r="C17" s="132">
        <f>+'[3]Tasas Bogotá'!O491</f>
        <v>55.057040958731136</v>
      </c>
      <c r="D17" s="132">
        <f>+'[3]Tasas Bogotá'!P491</f>
        <v>52.673066309684216</v>
      </c>
      <c r="E17" s="132">
        <f>+'[3]Tasas Bogotá'!Q491</f>
        <v>54.14834483693614</v>
      </c>
      <c r="F17" s="132">
        <f>+'[3]Tasas Bogotá'!R491</f>
        <v>51.621969550423714</v>
      </c>
      <c r="G17" s="132">
        <f>+'[3]Tasas Bogotá'!S491</f>
        <v>46.395648647693321</v>
      </c>
      <c r="H17" s="132">
        <f>+'[3]Tasas Bogotá'!T491</f>
        <v>46.824493182639181</v>
      </c>
      <c r="I17" s="132">
        <f>+'[3]Tasas Bogotá'!U491</f>
        <v>48.012677081404377</v>
      </c>
      <c r="J17" s="162">
        <f>+'[3]Tasas Bogotá'!V491</f>
        <v>48.184828941829174</v>
      </c>
      <c r="K17" s="153">
        <f>+'[3]Tasas Bogotá'!W491</f>
        <v>5</v>
      </c>
      <c r="L17" s="18"/>
    </row>
    <row r="18" spans="1:16">
      <c r="A18" s="16"/>
      <c r="B18" s="68" t="str">
        <f>+'[3]Tasas Bogotá'!N492</f>
        <v>Ibagué</v>
      </c>
      <c r="C18" s="132">
        <f>+'[3]Tasas Bogotá'!O492</f>
        <v>45.866518586312502</v>
      </c>
      <c r="D18" s="132">
        <f>+'[3]Tasas Bogotá'!P492</f>
        <v>48.3751678580633</v>
      </c>
      <c r="E18" s="132">
        <f>+'[3]Tasas Bogotá'!Q492</f>
        <v>46.855803798751019</v>
      </c>
      <c r="F18" s="132">
        <f>+'[3]Tasas Bogotá'!R492</f>
        <v>49.629399582738209</v>
      </c>
      <c r="G18" s="132">
        <f>+'[3]Tasas Bogotá'!S492</f>
        <v>49.207880828950188</v>
      </c>
      <c r="H18" s="132">
        <f>+'[3]Tasas Bogotá'!T492</f>
        <v>43.918012052674662</v>
      </c>
      <c r="I18" s="132">
        <f>+'[3]Tasas Bogotá'!U492</f>
        <v>46.075009237014783</v>
      </c>
      <c r="J18" s="162">
        <f>+'[3]Tasas Bogotá'!V492</f>
        <v>44.360001402967271</v>
      </c>
      <c r="K18" s="153">
        <f>+'[3]Tasas Bogotá'!W492</f>
        <v>6</v>
      </c>
      <c r="L18" s="18"/>
    </row>
    <row r="19" spans="1:16">
      <c r="A19" s="16"/>
      <c r="B19" s="68" t="str">
        <f>+'[3]Tasas Bogotá'!N493</f>
        <v>Pasto</v>
      </c>
      <c r="C19" s="132">
        <f>+'[3]Tasas Bogotá'!O493</f>
        <v>43.815030390439894</v>
      </c>
      <c r="D19" s="132">
        <f>+'[3]Tasas Bogotá'!P493</f>
        <v>42.72252321489011</v>
      </c>
      <c r="E19" s="132">
        <f>+'[3]Tasas Bogotá'!Q493</f>
        <v>46.702778000237828</v>
      </c>
      <c r="F19" s="132">
        <f>+'[3]Tasas Bogotá'!R493</f>
        <v>44.449760172527043</v>
      </c>
      <c r="G19" s="132">
        <f>+'[3]Tasas Bogotá'!S493</f>
        <v>44.853122861704556</v>
      </c>
      <c r="H19" s="132">
        <f>+'[3]Tasas Bogotá'!T493</f>
        <v>42.556281771968045</v>
      </c>
      <c r="I19" s="132">
        <f>+'[3]Tasas Bogotá'!U493</f>
        <v>42.601077477815387</v>
      </c>
      <c r="J19" s="162">
        <f>+'[3]Tasas Bogotá'!V493</f>
        <v>43.072281130408577</v>
      </c>
      <c r="K19" s="153">
        <f>+'[3]Tasas Bogotá'!W493</f>
        <v>7</v>
      </c>
      <c r="L19" s="18"/>
    </row>
    <row r="20" spans="1:16">
      <c r="A20" s="16"/>
      <c r="B20" s="68" t="str">
        <f>+'[3]Tasas Bogotá'!N494</f>
        <v>Villavicencio</v>
      </c>
      <c r="C20" s="132">
        <f>+'[3]Tasas Bogotá'!O494</f>
        <v>40.862853198587658</v>
      </c>
      <c r="D20" s="132">
        <f>+'[3]Tasas Bogotá'!P494</f>
        <v>39.696678888095988</v>
      </c>
      <c r="E20" s="132">
        <f>+'[3]Tasas Bogotá'!Q494</f>
        <v>43.006958028338687</v>
      </c>
      <c r="F20" s="132">
        <f>+'[3]Tasas Bogotá'!R494</f>
        <v>46.21369046670597</v>
      </c>
      <c r="G20" s="132">
        <f>+'[3]Tasas Bogotá'!S494</f>
        <v>43.380988780475398</v>
      </c>
      <c r="H20" s="132">
        <f>+'[3]Tasas Bogotá'!T494</f>
        <v>42.013128707903398</v>
      </c>
      <c r="I20" s="132">
        <f>+'[3]Tasas Bogotá'!U494</f>
        <v>41.237051586515669</v>
      </c>
      <c r="J20" s="162">
        <f>+'[3]Tasas Bogotá'!V494</f>
        <v>42.734864520108211</v>
      </c>
      <c r="K20" s="153">
        <f>+'[3]Tasas Bogotá'!W494</f>
        <v>8</v>
      </c>
      <c r="L20" s="18"/>
    </row>
    <row r="21" spans="1:16">
      <c r="A21" s="16"/>
      <c r="B21" s="68" t="str">
        <f>+'[3]Tasas Bogotá'!N495</f>
        <v>Barranquilla</v>
      </c>
      <c r="C21" s="132">
        <f>+'[3]Tasas Bogotá'!O495</f>
        <v>38.236681683209525</v>
      </c>
      <c r="D21" s="132">
        <f>+'[3]Tasas Bogotá'!P495</f>
        <v>39.464520070597814</v>
      </c>
      <c r="E21" s="132">
        <f>+'[3]Tasas Bogotá'!Q495</f>
        <v>37.451379343932295</v>
      </c>
      <c r="F21" s="132">
        <f>+'[3]Tasas Bogotá'!R495</f>
        <v>42.673876415500963</v>
      </c>
      <c r="G21" s="132">
        <f>+'[3]Tasas Bogotá'!S495</f>
        <v>41.779856927789893</v>
      </c>
      <c r="H21" s="132">
        <f>+'[3]Tasas Bogotá'!T495</f>
        <v>43.028279958355284</v>
      </c>
      <c r="I21" s="132">
        <f>+'[3]Tasas Bogotá'!U495</f>
        <v>42.977163975663608</v>
      </c>
      <c r="J21" s="162">
        <f>+'[3]Tasas Bogotá'!V495</f>
        <v>40.655920545739832</v>
      </c>
      <c r="K21" s="153">
        <f>+'[3]Tasas Bogotá'!W495</f>
        <v>9</v>
      </c>
      <c r="L21" s="18"/>
    </row>
    <row r="22" spans="1:16" s="51" customFormat="1">
      <c r="A22" s="93"/>
      <c r="B22" s="68" t="str">
        <f>+'[3]Tasas Bogotá'!N496</f>
        <v>Bucaramanga</v>
      </c>
      <c r="C22" s="132">
        <f>+'[3]Tasas Bogotá'!O496</f>
        <v>49.74740207447104</v>
      </c>
      <c r="D22" s="132">
        <f>+'[3]Tasas Bogotá'!P496</f>
        <v>51.608415716404295</v>
      </c>
      <c r="E22" s="132">
        <f>+'[3]Tasas Bogotá'!Q496</f>
        <v>52.809008113812069</v>
      </c>
      <c r="F22" s="132">
        <f>+'[3]Tasas Bogotá'!R496</f>
        <v>53.883537896766533</v>
      </c>
      <c r="G22" s="132">
        <f>+'[3]Tasas Bogotá'!S496</f>
        <v>43.214145905084401</v>
      </c>
      <c r="H22" s="132">
        <f>+'[3]Tasas Bogotá'!T496</f>
        <v>41.778238511514132</v>
      </c>
      <c r="I22" s="132">
        <f>+'[3]Tasas Bogotá'!U496</f>
        <v>40.210191957020449</v>
      </c>
      <c r="J22" s="162">
        <f>+'[3]Tasas Bogotá'!V496</f>
        <v>39.285569322093899</v>
      </c>
      <c r="K22" s="153">
        <f>+'[3]Tasas Bogotá'!W496</f>
        <v>10</v>
      </c>
      <c r="L22" s="94"/>
      <c r="N22" s="81"/>
      <c r="O22" s="81"/>
      <c r="P22" s="81"/>
    </row>
    <row r="23" spans="1:16">
      <c r="A23" s="16"/>
      <c r="B23" s="134" t="str">
        <f>+'[3]Tasas Bogotá'!N497</f>
        <v>Colombia</v>
      </c>
      <c r="C23" s="133">
        <f>+'[3]Tasas Bogotá'!O497</f>
        <v>39.90134740548833</v>
      </c>
      <c r="D23" s="133">
        <f>+'[3]Tasas Bogotá'!P497</f>
        <v>42.067778534889179</v>
      </c>
      <c r="E23" s="133">
        <f>+'[3]Tasas Bogotá'!Q497</f>
        <v>43.00935529955526</v>
      </c>
      <c r="F23" s="133">
        <f>+'[3]Tasas Bogotá'!R497</f>
        <v>45.869552652438145</v>
      </c>
      <c r="G23" s="133">
        <f>+'[3]Tasas Bogotá'!S497</f>
        <v>41.320077396860306</v>
      </c>
      <c r="H23" s="133">
        <f>+'[3]Tasas Bogotá'!T497</f>
        <v>39.665833765145649</v>
      </c>
      <c r="I23" s="133">
        <f>+'[3]Tasas Bogotá'!U497</f>
        <v>38.839483681483351</v>
      </c>
      <c r="J23" s="154">
        <f>+'[3]Tasas Bogotá'!V497</f>
        <v>38.879693718080503</v>
      </c>
      <c r="K23" s="153" t="str">
        <f>+'[3]Tasas Bogotá'!W497</f>
        <v/>
      </c>
      <c r="L23" s="18"/>
      <c r="O23" s="78"/>
    </row>
    <row r="24" spans="1:16" s="51" customFormat="1">
      <c r="A24" s="93"/>
      <c r="B24" s="68" t="str">
        <f>+'[3]Tasas Bogotá'!N498</f>
        <v>Cúcuta</v>
      </c>
      <c r="C24" s="132">
        <f>+'[3]Tasas Bogotá'!O498</f>
        <v>44.333327439574227</v>
      </c>
      <c r="D24" s="132">
        <f>+'[3]Tasas Bogotá'!P498</f>
        <v>47.212362880401585</v>
      </c>
      <c r="E24" s="132">
        <f>+'[3]Tasas Bogotá'!Q498</f>
        <v>46.548434944216119</v>
      </c>
      <c r="F24" s="132">
        <f>+'[3]Tasas Bogotá'!R498</f>
        <v>48.5911217195722</v>
      </c>
      <c r="G24" s="132">
        <f>+'[3]Tasas Bogotá'!S498</f>
        <v>29.83024038740599</v>
      </c>
      <c r="H24" s="132">
        <f>+'[3]Tasas Bogotá'!T498</f>
        <v>42.730820478520315</v>
      </c>
      <c r="I24" s="132">
        <f>+'[3]Tasas Bogotá'!U498</f>
        <v>43.379610239864327</v>
      </c>
      <c r="J24" s="162">
        <f>+'[3]Tasas Bogotá'!V498</f>
        <v>37.330298176778633</v>
      </c>
      <c r="K24" s="153">
        <f>+'[3]Tasas Bogotá'!W498</f>
        <v>11</v>
      </c>
      <c r="L24" s="94"/>
      <c r="N24" s="81"/>
      <c r="O24" s="131"/>
      <c r="P24" s="81"/>
    </row>
    <row r="25" spans="1:16">
      <c r="A25" s="16"/>
      <c r="B25" s="68" t="str">
        <f>+'[3]Tasas Bogotá'!N499</f>
        <v>Montería</v>
      </c>
      <c r="C25" s="132">
        <f>+'[3]Tasas Bogotá'!O499</f>
        <v>33.955979943755565</v>
      </c>
      <c r="D25" s="132">
        <f>+'[3]Tasas Bogotá'!P499</f>
        <v>35.983508430992558</v>
      </c>
      <c r="E25" s="132">
        <f>+'[3]Tasas Bogotá'!Q499</f>
        <v>38.969015792579597</v>
      </c>
      <c r="F25" s="132">
        <f>+'[3]Tasas Bogotá'!R499</f>
        <v>39.951229906011037</v>
      </c>
      <c r="G25" s="132">
        <f>+'[3]Tasas Bogotá'!S499</f>
        <v>36.659539662145853</v>
      </c>
      <c r="H25" s="132">
        <f>+'[3]Tasas Bogotá'!T499</f>
        <v>35.479836852367626</v>
      </c>
      <c r="I25" s="132">
        <f>+'[3]Tasas Bogotá'!U499</f>
        <v>34.876067315160043</v>
      </c>
      <c r="J25" s="162">
        <f>+'[3]Tasas Bogotá'!V499</f>
        <v>35.362394501000608</v>
      </c>
      <c r="K25" s="153">
        <f>+'[3]Tasas Bogotá'!W499</f>
        <v>12</v>
      </c>
      <c r="L25" s="18"/>
    </row>
    <row r="26" spans="1:16">
      <c r="A26" s="16"/>
      <c r="B26" s="68" t="str">
        <f>+'[3]Tasas Bogotá'!N500</f>
        <v>Cartagena</v>
      </c>
      <c r="C26" s="132">
        <f>+'[3]Tasas Bogotá'!O500</f>
        <v>32.393281453808498</v>
      </c>
      <c r="D26" s="132">
        <f>+'[3]Tasas Bogotá'!P500</f>
        <v>37.103752248579099</v>
      </c>
      <c r="E26" s="132">
        <f>+'[3]Tasas Bogotá'!Q500</f>
        <v>36.925238513716188</v>
      </c>
      <c r="F26" s="132">
        <f>+'[3]Tasas Bogotá'!R500</f>
        <v>39.102080696994349</v>
      </c>
      <c r="G26" s="132">
        <f>+'[3]Tasas Bogotá'!S500</f>
        <v>36.666226474572511</v>
      </c>
      <c r="H26" s="132">
        <f>+'[3]Tasas Bogotá'!T500</f>
        <v>43.556317080968832</v>
      </c>
      <c r="I26" s="132">
        <f>+'[3]Tasas Bogotá'!U500</f>
        <v>38.644080532374034</v>
      </c>
      <c r="J26" s="162">
        <f>+'[3]Tasas Bogotá'!V500</f>
        <v>33.334492410939376</v>
      </c>
      <c r="K26" s="153">
        <f>+'[3]Tasas Bogotá'!W500</f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28"/>
      <c r="L27" s="18"/>
      <c r="N27" s="58" t="str">
        <f>IF(F27="","",1)</f>
        <v/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28"/>
      <c r="L28" s="18"/>
      <c r="N28" s="58" t="str">
        <f>IF(F28="","",1)</f>
        <v/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28"/>
      <c r="L29" s="18"/>
      <c r="N29" s="58" t="str">
        <f>IF(F29="","",1)</f>
        <v/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28"/>
      <c r="L30" s="18"/>
      <c r="N30" s="58" t="str">
        <f>IF(F30="","",1)</f>
        <v/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28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28"/>
      <c r="L32" s="18"/>
      <c r="N32" s="58" t="str">
        <f>IF(F32="","",1)</f>
        <v/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28"/>
      <c r="L33" s="18"/>
      <c r="N33" s="58" t="str">
        <f>IF(F33="","",1)</f>
        <v/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28"/>
      <c r="L34" s="18"/>
      <c r="N34" s="58" t="str">
        <f>IF(F34="","",1)</f>
        <v/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28"/>
      <c r="L35" s="18"/>
      <c r="N35" s="58" t="str">
        <f>IF(F35="","",1)</f>
        <v/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28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28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28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27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27"/>
      <c r="L40" s="18"/>
    </row>
    <row r="41" spans="1:14">
      <c r="A41" s="16"/>
      <c r="B41" s="74" t="s">
        <v>140</v>
      </c>
      <c r="C41" s="11"/>
      <c r="D41" s="11"/>
      <c r="E41" s="11"/>
      <c r="F41" s="11"/>
      <c r="G41" s="11"/>
      <c r="H41" s="11"/>
      <c r="I41" s="11"/>
      <c r="J41" s="11"/>
      <c r="K41" s="127"/>
      <c r="L41" s="18"/>
    </row>
    <row r="42" spans="1:14">
      <c r="A42" s="16"/>
      <c r="B42" s="74" t="s">
        <v>81</v>
      </c>
      <c r="C42" s="11"/>
      <c r="D42" s="11"/>
      <c r="E42" s="11"/>
      <c r="F42" s="11"/>
      <c r="G42" s="11"/>
      <c r="H42" s="11"/>
      <c r="I42" s="11"/>
      <c r="J42" s="11"/>
      <c r="K42" s="127"/>
      <c r="L42" s="18"/>
    </row>
    <row r="43" spans="1:14">
      <c r="A43" s="16"/>
      <c r="B43" s="74" t="s">
        <v>79</v>
      </c>
      <c r="C43" s="11"/>
      <c r="D43" s="11"/>
      <c r="E43" s="11"/>
      <c r="F43" s="11"/>
      <c r="G43" s="11"/>
      <c r="H43" s="11"/>
      <c r="I43" s="11"/>
      <c r="J43" s="11"/>
      <c r="K43" s="127"/>
      <c r="L43" s="18"/>
    </row>
    <row r="44" spans="1:14">
      <c r="A44" s="16"/>
      <c r="B44" s="74" t="s">
        <v>129</v>
      </c>
      <c r="C44" s="11"/>
      <c r="D44" s="11"/>
      <c r="E44" s="11"/>
      <c r="F44" s="11"/>
      <c r="G44" s="11"/>
      <c r="H44" s="11"/>
      <c r="I44" s="11"/>
      <c r="J44" s="11"/>
      <c r="K44" s="127"/>
      <c r="L44" s="18"/>
    </row>
    <row r="45" spans="1:14">
      <c r="A45" s="20"/>
      <c r="B45" s="92" t="s">
        <v>124</v>
      </c>
      <c r="C45" s="21"/>
      <c r="D45" s="21"/>
      <c r="E45" s="21"/>
      <c r="F45" s="21"/>
      <c r="G45" s="21"/>
      <c r="H45" s="21"/>
      <c r="I45" s="21"/>
      <c r="J45" s="21"/>
      <c r="K45" s="129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 codeName="Hoja45">
    <tabColor rgb="FF53722D"/>
  </sheetPr>
  <dimension ref="A1:P55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11" customWidth="1"/>
    <col min="2" max="2" width="16.5703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61" customWidth="1"/>
    <col min="15" max="15" width="10.85546875" style="61" customWidth="1"/>
    <col min="16" max="16" width="10.85546875" style="61"/>
    <col min="17" max="16384" width="10.85546875" style="11"/>
  </cols>
  <sheetData>
    <row r="1" spans="1:16">
      <c r="A1" s="13"/>
      <c r="B1" s="14"/>
      <c r="C1" s="14"/>
      <c r="D1" s="14"/>
      <c r="E1" s="14"/>
      <c r="F1" s="14"/>
      <c r="G1" s="14"/>
      <c r="H1" s="14"/>
      <c r="I1" s="88"/>
      <c r="J1" s="14"/>
      <c r="K1" s="14"/>
      <c r="L1" s="15"/>
      <c r="M1" s="62"/>
    </row>
    <row r="2" spans="1:16">
      <c r="A2" s="16"/>
      <c r="B2" s="10"/>
      <c r="C2" s="10"/>
      <c r="D2" s="10"/>
      <c r="E2" s="10"/>
      <c r="F2" s="10"/>
      <c r="G2" s="10"/>
      <c r="H2" s="10"/>
      <c r="J2" s="10"/>
      <c r="K2" s="10"/>
      <c r="L2" s="17"/>
      <c r="M2" s="62"/>
    </row>
    <row r="3" spans="1:16">
      <c r="A3" s="16"/>
      <c r="B3" s="10"/>
      <c r="C3" s="10"/>
      <c r="D3" s="10"/>
      <c r="E3" s="10"/>
      <c r="F3" s="10"/>
      <c r="G3" s="10"/>
      <c r="H3" s="10"/>
      <c r="J3" s="10"/>
      <c r="K3" s="10"/>
      <c r="L3" s="17"/>
      <c r="M3" s="62"/>
    </row>
    <row r="4" spans="1:16">
      <c r="A4" s="16"/>
      <c r="B4" s="10"/>
      <c r="C4" s="10"/>
      <c r="D4" s="10"/>
      <c r="E4" s="10"/>
      <c r="F4" s="10"/>
      <c r="G4" s="10"/>
      <c r="H4" s="10"/>
      <c r="J4" s="10"/>
      <c r="K4" s="10"/>
      <c r="L4" s="18"/>
    </row>
    <row r="5" spans="1:16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6">
      <c r="A6" s="16"/>
      <c r="B6" s="10"/>
      <c r="C6" s="10"/>
      <c r="D6" s="10"/>
      <c r="E6" s="10"/>
      <c r="F6" s="10"/>
      <c r="G6" s="10"/>
      <c r="H6" s="10"/>
      <c r="I6" s="10"/>
      <c r="J6" s="10"/>
      <c r="K6" s="10"/>
      <c r="L6" s="18"/>
    </row>
    <row r="7" spans="1:16">
      <c r="A7" s="16"/>
      <c r="B7" s="10"/>
      <c r="C7" s="169" t="s">
        <v>70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6">
      <c r="A8" s="16"/>
      <c r="B8" s="10"/>
      <c r="C8" s="166" t="s">
        <v>145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6">
      <c r="A9" s="16"/>
      <c r="B9" s="10"/>
      <c r="C9" s="75"/>
      <c r="D9" s="75"/>
      <c r="E9" s="75"/>
      <c r="F9" s="75"/>
      <c r="G9" s="75"/>
      <c r="H9" s="75"/>
      <c r="I9" s="10"/>
      <c r="J9" s="10"/>
      <c r="K9" s="10"/>
      <c r="L9" s="18"/>
    </row>
    <row r="10" spans="1:16" ht="15.75" customHeight="1">
      <c r="A10" s="16"/>
      <c r="C10" s="170" t="s">
        <v>2</v>
      </c>
      <c r="D10" s="170"/>
      <c r="E10" s="170"/>
      <c r="F10" s="170"/>
      <c r="G10" s="170"/>
      <c r="H10" s="170"/>
      <c r="I10" s="170"/>
      <c r="J10" s="170"/>
      <c r="K10" s="168" t="s">
        <v>132</v>
      </c>
      <c r="L10" s="18"/>
    </row>
    <row r="11" spans="1:16">
      <c r="A11" s="16"/>
      <c r="C11" s="160">
        <v>2004</v>
      </c>
      <c r="D11" s="160">
        <v>2005</v>
      </c>
      <c r="E11" s="160">
        <v>2006</v>
      </c>
      <c r="F11" s="160">
        <v>2007</v>
      </c>
      <c r="G11" s="160">
        <v>2008</v>
      </c>
      <c r="H11" s="160">
        <v>2009</v>
      </c>
      <c r="I11" s="160">
        <v>2010</v>
      </c>
      <c r="J11" s="160">
        <v>2011</v>
      </c>
      <c r="K11" s="168"/>
      <c r="L11" s="18"/>
      <c r="O11" s="77"/>
    </row>
    <row r="12" spans="1:16" ht="12" customHeight="1">
      <c r="A12" s="16"/>
      <c r="C12" s="123"/>
      <c r="D12" s="123"/>
      <c r="E12" s="123"/>
      <c r="F12" s="123"/>
      <c r="G12" s="123"/>
      <c r="H12" s="123"/>
      <c r="K12" s="127"/>
      <c r="L12" s="18"/>
    </row>
    <row r="13" spans="1:16">
      <c r="A13" s="16"/>
      <c r="B13" s="68" t="str">
        <f>+'[3]Tasas Bogotá'!N519</f>
        <v>Armenia</v>
      </c>
      <c r="C13" s="132">
        <f>+'[3]Tasas Bogotá'!O519</f>
        <v>0</v>
      </c>
      <c r="D13" s="132">
        <f>+'[3]Tasas Bogotá'!P519</f>
        <v>0</v>
      </c>
      <c r="E13" s="132">
        <f>+'[3]Tasas Bogotá'!Q519</f>
        <v>0</v>
      </c>
      <c r="F13" s="132">
        <f>+'[3]Tasas Bogotá'!R519</f>
        <v>0</v>
      </c>
      <c r="G13" s="132">
        <f>+'[3]Tasas Bogotá'!S519</f>
        <v>0</v>
      </c>
      <c r="H13" s="132">
        <f>+'[3]Tasas Bogotá'!T519</f>
        <v>0</v>
      </c>
      <c r="I13" s="132">
        <f>+'[3]Tasas Bogotá'!U519</f>
        <v>100</v>
      </c>
      <c r="J13" s="162">
        <f>+'[3]Tasas Bogotá'!V519</f>
        <v>100</v>
      </c>
      <c r="K13" s="155">
        <f>+'[3]Tasas Bogotá'!W519</f>
        <v>1</v>
      </c>
      <c r="L13" s="18"/>
    </row>
    <row r="14" spans="1:16" s="12" customFormat="1">
      <c r="A14" s="93"/>
      <c r="B14" s="68" t="str">
        <f>+'[3]Tasas Bogotá'!N520</f>
        <v>Florencia</v>
      </c>
      <c r="C14" s="132">
        <f>+'[3]Tasas Bogotá'!O520</f>
        <v>0</v>
      </c>
      <c r="D14" s="132">
        <f>+'[3]Tasas Bogotá'!P520</f>
        <v>0</v>
      </c>
      <c r="E14" s="132">
        <f>+'[3]Tasas Bogotá'!Q520</f>
        <v>0</v>
      </c>
      <c r="F14" s="132">
        <f>+'[3]Tasas Bogotá'!R520</f>
        <v>0</v>
      </c>
      <c r="G14" s="132">
        <f>+'[3]Tasas Bogotá'!S520</f>
        <v>0</v>
      </c>
      <c r="H14" s="132">
        <f>+'[3]Tasas Bogotá'!T520</f>
        <v>0</v>
      </c>
      <c r="I14" s="132">
        <f>+'[3]Tasas Bogotá'!U520</f>
        <v>99.999999999999986</v>
      </c>
      <c r="J14" s="162">
        <f>+'[3]Tasas Bogotá'!V520</f>
        <v>100</v>
      </c>
      <c r="K14" s="155">
        <f>+'[3]Tasas Bogotá'!W520</f>
        <v>2</v>
      </c>
      <c r="L14" s="94"/>
      <c r="N14" s="82"/>
      <c r="O14" s="82"/>
      <c r="P14" s="82"/>
    </row>
    <row r="15" spans="1:16">
      <c r="A15" s="16"/>
      <c r="B15" s="68" t="str">
        <f>+'[3]Tasas Bogotá'!N521</f>
        <v>Neiva</v>
      </c>
      <c r="C15" s="132">
        <f>+'[3]Tasas Bogotá'!O521</f>
        <v>0</v>
      </c>
      <c r="D15" s="132">
        <f>+'[3]Tasas Bogotá'!P521</f>
        <v>0</v>
      </c>
      <c r="E15" s="132">
        <f>+'[3]Tasas Bogotá'!Q521</f>
        <v>0</v>
      </c>
      <c r="F15" s="132">
        <f>+'[3]Tasas Bogotá'!R521</f>
        <v>0</v>
      </c>
      <c r="G15" s="132">
        <f>+'[3]Tasas Bogotá'!S521</f>
        <v>0</v>
      </c>
      <c r="H15" s="132">
        <f>+'[3]Tasas Bogotá'!T521</f>
        <v>0</v>
      </c>
      <c r="I15" s="132">
        <f>+'[3]Tasas Bogotá'!U521</f>
        <v>100</v>
      </c>
      <c r="J15" s="162">
        <f>+'[3]Tasas Bogotá'!V521</f>
        <v>100</v>
      </c>
      <c r="K15" s="155">
        <f>+'[3]Tasas Bogotá'!W521</f>
        <v>3</v>
      </c>
      <c r="L15" s="18"/>
    </row>
    <row r="16" spans="1:16">
      <c r="A16" s="16"/>
      <c r="B16" s="68" t="str">
        <f>+'[3]Tasas Bogotá'!N522</f>
        <v>Popayán</v>
      </c>
      <c r="C16" s="132">
        <f>+'[3]Tasas Bogotá'!O522</f>
        <v>0</v>
      </c>
      <c r="D16" s="132">
        <f>+'[3]Tasas Bogotá'!P522</f>
        <v>0</v>
      </c>
      <c r="E16" s="132">
        <f>+'[3]Tasas Bogotá'!Q522</f>
        <v>0</v>
      </c>
      <c r="F16" s="132">
        <f>+'[3]Tasas Bogotá'!R522</f>
        <v>0</v>
      </c>
      <c r="G16" s="132">
        <f>+'[3]Tasas Bogotá'!S522</f>
        <v>0</v>
      </c>
      <c r="H16" s="132">
        <f>+'[3]Tasas Bogotá'!T522</f>
        <v>0</v>
      </c>
      <c r="I16" s="132">
        <f>+'[3]Tasas Bogotá'!U522</f>
        <v>100.00000000000001</v>
      </c>
      <c r="J16" s="162">
        <f>+'[3]Tasas Bogotá'!V522</f>
        <v>100</v>
      </c>
      <c r="K16" s="155">
        <f>+'[3]Tasas Bogotá'!W522</f>
        <v>4</v>
      </c>
      <c r="L16" s="18"/>
    </row>
    <row r="17" spans="1:16">
      <c r="A17" s="16"/>
      <c r="B17" s="68" t="str">
        <f>+'[3]Tasas Bogotá'!N523</f>
        <v>Quibdó</v>
      </c>
      <c r="C17" s="132">
        <f>+'[3]Tasas Bogotá'!O523</f>
        <v>0</v>
      </c>
      <c r="D17" s="132">
        <f>+'[3]Tasas Bogotá'!P523</f>
        <v>0</v>
      </c>
      <c r="E17" s="132">
        <f>+'[3]Tasas Bogotá'!Q523</f>
        <v>0</v>
      </c>
      <c r="F17" s="132">
        <f>+'[3]Tasas Bogotá'!R523</f>
        <v>0</v>
      </c>
      <c r="G17" s="132">
        <f>+'[3]Tasas Bogotá'!S523</f>
        <v>0</v>
      </c>
      <c r="H17" s="132">
        <f>+'[3]Tasas Bogotá'!T523</f>
        <v>0</v>
      </c>
      <c r="I17" s="132">
        <f>+'[3]Tasas Bogotá'!U523</f>
        <v>100</v>
      </c>
      <c r="J17" s="162">
        <f>+'[3]Tasas Bogotá'!V523</f>
        <v>100</v>
      </c>
      <c r="K17" s="155">
        <f>+'[3]Tasas Bogotá'!W523</f>
        <v>5</v>
      </c>
      <c r="L17" s="18"/>
    </row>
    <row r="18" spans="1:16">
      <c r="A18" s="16"/>
      <c r="B18" s="68" t="str">
        <f>+'[3]Tasas Bogotá'!N524</f>
        <v>Sincelejo</v>
      </c>
      <c r="C18" s="132">
        <f>+'[3]Tasas Bogotá'!O524</f>
        <v>0</v>
      </c>
      <c r="D18" s="132">
        <f>+'[3]Tasas Bogotá'!P524</f>
        <v>0</v>
      </c>
      <c r="E18" s="132">
        <f>+'[3]Tasas Bogotá'!Q524</f>
        <v>0</v>
      </c>
      <c r="F18" s="132">
        <f>+'[3]Tasas Bogotá'!R524</f>
        <v>0</v>
      </c>
      <c r="G18" s="132">
        <f>+'[3]Tasas Bogotá'!S524</f>
        <v>0</v>
      </c>
      <c r="H18" s="132">
        <f>+'[3]Tasas Bogotá'!T524</f>
        <v>0</v>
      </c>
      <c r="I18" s="132">
        <f>+'[3]Tasas Bogotá'!U524</f>
        <v>100</v>
      </c>
      <c r="J18" s="162">
        <f>+'[3]Tasas Bogotá'!V524</f>
        <v>100</v>
      </c>
      <c r="K18" s="155">
        <f>+'[3]Tasas Bogotá'!W524</f>
        <v>6</v>
      </c>
      <c r="L18" s="18"/>
    </row>
    <row r="19" spans="1:16">
      <c r="A19" s="16"/>
      <c r="B19" s="68" t="str">
        <f>+'[3]Tasas Bogotá'!N525</f>
        <v>Tunja</v>
      </c>
      <c r="C19" s="132">
        <f>+'[3]Tasas Bogotá'!O525</f>
        <v>0</v>
      </c>
      <c r="D19" s="132">
        <f>+'[3]Tasas Bogotá'!P525</f>
        <v>0</v>
      </c>
      <c r="E19" s="132">
        <f>+'[3]Tasas Bogotá'!Q525</f>
        <v>0</v>
      </c>
      <c r="F19" s="132">
        <f>+'[3]Tasas Bogotá'!R525</f>
        <v>0</v>
      </c>
      <c r="G19" s="132">
        <f>+'[3]Tasas Bogotá'!S525</f>
        <v>0</v>
      </c>
      <c r="H19" s="132">
        <f>+'[3]Tasas Bogotá'!T525</f>
        <v>0</v>
      </c>
      <c r="I19" s="132">
        <f>+'[3]Tasas Bogotá'!U525</f>
        <v>100</v>
      </c>
      <c r="J19" s="162">
        <f>+'[3]Tasas Bogotá'!V525</f>
        <v>100</v>
      </c>
      <c r="K19" s="155">
        <f>+'[3]Tasas Bogotá'!W525</f>
        <v>7</v>
      </c>
      <c r="L19" s="18"/>
    </row>
    <row r="20" spans="1:16">
      <c r="A20" s="16"/>
      <c r="B20" s="68" t="str">
        <f>+'[3]Tasas Bogotá'!N526</f>
        <v>Valledupar</v>
      </c>
      <c r="C20" s="132">
        <f>+'[3]Tasas Bogotá'!O526</f>
        <v>0</v>
      </c>
      <c r="D20" s="132">
        <f>+'[3]Tasas Bogotá'!P526</f>
        <v>0</v>
      </c>
      <c r="E20" s="132">
        <f>+'[3]Tasas Bogotá'!Q526</f>
        <v>0</v>
      </c>
      <c r="F20" s="132">
        <f>+'[3]Tasas Bogotá'!R526</f>
        <v>0</v>
      </c>
      <c r="G20" s="132">
        <f>+'[3]Tasas Bogotá'!S526</f>
        <v>0</v>
      </c>
      <c r="H20" s="132">
        <f>+'[3]Tasas Bogotá'!T526</f>
        <v>0</v>
      </c>
      <c r="I20" s="132">
        <f>+'[3]Tasas Bogotá'!U526</f>
        <v>100</v>
      </c>
      <c r="J20" s="162">
        <f>+'[3]Tasas Bogotá'!V526</f>
        <v>100</v>
      </c>
      <c r="K20" s="155">
        <f>+'[3]Tasas Bogotá'!W526</f>
        <v>8</v>
      </c>
      <c r="L20" s="18"/>
    </row>
    <row r="21" spans="1:16">
      <c r="A21" s="16"/>
      <c r="B21" s="68" t="str">
        <f>+'[3]Tasas Bogotá'!N527</f>
        <v>Riohacha</v>
      </c>
      <c r="C21" s="132">
        <f>+'[3]Tasas Bogotá'!O527</f>
        <v>0</v>
      </c>
      <c r="D21" s="132">
        <f>+'[3]Tasas Bogotá'!P527</f>
        <v>0</v>
      </c>
      <c r="E21" s="132">
        <f>+'[3]Tasas Bogotá'!Q527</f>
        <v>0</v>
      </c>
      <c r="F21" s="132">
        <f>+'[3]Tasas Bogotá'!R527</f>
        <v>0</v>
      </c>
      <c r="G21" s="132">
        <f>+'[3]Tasas Bogotá'!S527</f>
        <v>0</v>
      </c>
      <c r="H21" s="132">
        <f>+'[3]Tasas Bogotá'!T527</f>
        <v>0</v>
      </c>
      <c r="I21" s="132">
        <f>+'[3]Tasas Bogotá'!U527</f>
        <v>100</v>
      </c>
      <c r="J21" s="162">
        <f>+'[3]Tasas Bogotá'!V527</f>
        <v>100</v>
      </c>
      <c r="K21" s="155">
        <f>+'[3]Tasas Bogotá'!W527</f>
        <v>9</v>
      </c>
      <c r="L21" s="18"/>
    </row>
    <row r="22" spans="1:16" s="12" customFormat="1">
      <c r="A22" s="93"/>
      <c r="B22" s="68" t="str">
        <f>+'[3]Tasas Bogotá'!N528</f>
        <v>San Andrés</v>
      </c>
      <c r="C22" s="132">
        <f>+'[3]Tasas Bogotá'!O528</f>
        <v>0</v>
      </c>
      <c r="D22" s="132">
        <f>+'[3]Tasas Bogotá'!P528</f>
        <v>0</v>
      </c>
      <c r="E22" s="132">
        <f>+'[3]Tasas Bogotá'!Q528</f>
        <v>0</v>
      </c>
      <c r="F22" s="132">
        <f>+'[3]Tasas Bogotá'!R528</f>
        <v>0</v>
      </c>
      <c r="G22" s="132">
        <f>+'[3]Tasas Bogotá'!S528</f>
        <v>0</v>
      </c>
      <c r="H22" s="132">
        <f>+'[3]Tasas Bogotá'!T528</f>
        <v>0</v>
      </c>
      <c r="I22" s="132">
        <f>+'[3]Tasas Bogotá'!U528</f>
        <v>100</v>
      </c>
      <c r="J22" s="162">
        <f>+'[3]Tasas Bogotá'!V528</f>
        <v>100</v>
      </c>
      <c r="K22" s="155">
        <f>+'[3]Tasas Bogotá'!W528</f>
        <v>10</v>
      </c>
      <c r="L22" s="94"/>
      <c r="N22" s="82"/>
      <c r="O22" s="82"/>
      <c r="P22" s="82"/>
    </row>
    <row r="23" spans="1:16">
      <c r="A23" s="16"/>
      <c r="B23" s="68" t="str">
        <f>+'[3]Tasas Bogotá'!N529</f>
        <v>Santa Marta</v>
      </c>
      <c r="C23" s="132">
        <f>+'[3]Tasas Bogotá'!O529</f>
        <v>0</v>
      </c>
      <c r="D23" s="132">
        <f>+'[3]Tasas Bogotá'!P529</f>
        <v>0</v>
      </c>
      <c r="E23" s="132">
        <f>+'[3]Tasas Bogotá'!Q529</f>
        <v>0</v>
      </c>
      <c r="F23" s="132">
        <f>+'[3]Tasas Bogotá'!R529</f>
        <v>0</v>
      </c>
      <c r="G23" s="132">
        <f>+'[3]Tasas Bogotá'!S529</f>
        <v>0</v>
      </c>
      <c r="H23" s="132">
        <f>+'[3]Tasas Bogotá'!T529</f>
        <v>0</v>
      </c>
      <c r="I23" s="132">
        <f>+'[3]Tasas Bogotá'!U529</f>
        <v>100</v>
      </c>
      <c r="J23" s="162">
        <f>+'[3]Tasas Bogotá'!V529</f>
        <v>100</v>
      </c>
      <c r="K23" s="155">
        <f>+'[3]Tasas Bogotá'!W529</f>
        <v>11</v>
      </c>
      <c r="L23" s="18"/>
      <c r="O23" s="83"/>
    </row>
    <row r="24" spans="1:16">
      <c r="A24" s="16"/>
      <c r="B24" s="68" t="str">
        <f>+'[3]Tasas Bogotá'!N530</f>
        <v>Cartagena</v>
      </c>
      <c r="C24" s="132">
        <f>+'[3]Tasas Bogotá'!O530</f>
        <v>67.606718546191502</v>
      </c>
      <c r="D24" s="132">
        <f>+'[3]Tasas Bogotá'!P530</f>
        <v>62.896247751420908</v>
      </c>
      <c r="E24" s="132">
        <f>+'[3]Tasas Bogotá'!Q530</f>
        <v>63.074761486283812</v>
      </c>
      <c r="F24" s="132">
        <f>+'[3]Tasas Bogotá'!R530</f>
        <v>60.897919303005644</v>
      </c>
      <c r="G24" s="132">
        <f>+'[3]Tasas Bogotá'!S530</f>
        <v>63.333773525427489</v>
      </c>
      <c r="H24" s="132">
        <f>+'[3]Tasas Bogotá'!T530</f>
        <v>56.443682919031168</v>
      </c>
      <c r="I24" s="132">
        <f>+'[3]Tasas Bogotá'!U530</f>
        <v>61.355919467625966</v>
      </c>
      <c r="J24" s="162">
        <f>+'[3]Tasas Bogotá'!V530</f>
        <v>66.665507589060624</v>
      </c>
      <c r="K24" s="155">
        <f>+'[3]Tasas Bogotá'!W530</f>
        <v>12</v>
      </c>
      <c r="L24" s="18"/>
      <c r="O24" s="83"/>
    </row>
    <row r="25" spans="1:16">
      <c r="A25" s="16"/>
      <c r="B25" s="68" t="str">
        <f>+'[3]Tasas Bogotá'!N531</f>
        <v>Montería</v>
      </c>
      <c r="C25" s="132">
        <f>+'[3]Tasas Bogotá'!O531</f>
        <v>66.044020056244435</v>
      </c>
      <c r="D25" s="132">
        <f>+'[3]Tasas Bogotá'!P531</f>
        <v>64.016491569007442</v>
      </c>
      <c r="E25" s="132">
        <f>+'[3]Tasas Bogotá'!Q531</f>
        <v>61.03098420742041</v>
      </c>
      <c r="F25" s="132">
        <f>+'[3]Tasas Bogotá'!R531</f>
        <v>60.048770093988956</v>
      </c>
      <c r="G25" s="132">
        <f>+'[3]Tasas Bogotá'!S531</f>
        <v>63.340460337854147</v>
      </c>
      <c r="H25" s="132">
        <f>+'[3]Tasas Bogotá'!T531</f>
        <v>64.520163147632374</v>
      </c>
      <c r="I25" s="132">
        <f>+'[3]Tasas Bogotá'!U531</f>
        <v>65.123932684839957</v>
      </c>
      <c r="J25" s="162">
        <f>+'[3]Tasas Bogotá'!V531</f>
        <v>64.637605498999392</v>
      </c>
      <c r="K25" s="155">
        <f>+'[3]Tasas Bogotá'!W531</f>
        <v>13</v>
      </c>
      <c r="L25" s="18"/>
    </row>
    <row r="26" spans="1:16">
      <c r="A26" s="16"/>
      <c r="B26" s="68" t="str">
        <f>+'[3]Tasas Bogotá'!N532</f>
        <v>Cúcuta</v>
      </c>
      <c r="C26" s="132">
        <f>+'[3]Tasas Bogotá'!O532</f>
        <v>55.666672560425766</v>
      </c>
      <c r="D26" s="132">
        <f>+'[3]Tasas Bogotá'!P532</f>
        <v>52.787637119598415</v>
      </c>
      <c r="E26" s="132">
        <f>+'[3]Tasas Bogotá'!Q532</f>
        <v>53.451565055783881</v>
      </c>
      <c r="F26" s="132">
        <f>+'[3]Tasas Bogotá'!R532</f>
        <v>51.4088782804278</v>
      </c>
      <c r="G26" s="132">
        <f>+'[3]Tasas Bogotá'!S532</f>
        <v>70.169759612594007</v>
      </c>
      <c r="H26" s="132">
        <f>+'[3]Tasas Bogotá'!T532</f>
        <v>57.269179521479685</v>
      </c>
      <c r="I26" s="132">
        <f>+'[3]Tasas Bogotá'!U532</f>
        <v>56.62038976013568</v>
      </c>
      <c r="J26" s="162">
        <f>+'[3]Tasas Bogotá'!V532</f>
        <v>62.669701823221367</v>
      </c>
      <c r="K26" s="155">
        <f>+'[3]Tasas Bogotá'!W532</f>
        <v>14</v>
      </c>
      <c r="L26" s="18"/>
    </row>
    <row r="27" spans="1:16">
      <c r="A27" s="16"/>
      <c r="B27" s="134" t="str">
        <f>+'[3]Tasas Bogotá'!N533</f>
        <v>Colombia</v>
      </c>
      <c r="C27" s="133">
        <f>+'[3]Tasas Bogotá'!O533</f>
        <v>60.098652594511677</v>
      </c>
      <c r="D27" s="133">
        <f>+'[3]Tasas Bogotá'!P533</f>
        <v>57.932221465110828</v>
      </c>
      <c r="E27" s="133">
        <f>+'[3]Tasas Bogotá'!Q533</f>
        <v>56.990644700444733</v>
      </c>
      <c r="F27" s="133">
        <f>+'[3]Tasas Bogotá'!R533</f>
        <v>54.130447347561855</v>
      </c>
      <c r="G27" s="133">
        <f>+'[3]Tasas Bogotá'!S533</f>
        <v>58.679922603139694</v>
      </c>
      <c r="H27" s="133">
        <f>+'[3]Tasas Bogotá'!T533</f>
        <v>60.334166234854358</v>
      </c>
      <c r="I27" s="133">
        <f>+'[3]Tasas Bogotá'!U533</f>
        <v>61.160516318516649</v>
      </c>
      <c r="J27" s="154">
        <f>+'[3]Tasas Bogotá'!V533</f>
        <v>61.120306281919497</v>
      </c>
      <c r="K27" s="155" t="str">
        <f>+'[3]Tasas Bogotá'!W533</f>
        <v/>
      </c>
      <c r="L27" s="18"/>
    </row>
    <row r="28" spans="1:16">
      <c r="A28" s="16"/>
      <c r="B28" s="68" t="str">
        <f>+'[3]Tasas Bogotá'!N534</f>
        <v>Bucaramanga</v>
      </c>
      <c r="C28" s="132">
        <f>+'[3]Tasas Bogotá'!O534</f>
        <v>50.25259792552896</v>
      </c>
      <c r="D28" s="132">
        <f>+'[3]Tasas Bogotá'!P534</f>
        <v>48.391584283595705</v>
      </c>
      <c r="E28" s="132">
        <f>+'[3]Tasas Bogotá'!Q534</f>
        <v>47.190991886187923</v>
      </c>
      <c r="F28" s="132">
        <f>+'[3]Tasas Bogotá'!R534</f>
        <v>46.116462103233467</v>
      </c>
      <c r="G28" s="132">
        <f>+'[3]Tasas Bogotá'!S534</f>
        <v>56.785854094915614</v>
      </c>
      <c r="H28" s="132">
        <f>+'[3]Tasas Bogotá'!T534</f>
        <v>58.221761488485861</v>
      </c>
      <c r="I28" s="132">
        <f>+'[3]Tasas Bogotá'!U534</f>
        <v>59.789808042979544</v>
      </c>
      <c r="J28" s="162">
        <f>+'[3]Tasas Bogotá'!V534</f>
        <v>60.714430677906101</v>
      </c>
      <c r="K28" s="155">
        <f>+'[3]Tasas Bogotá'!W534</f>
        <v>15</v>
      </c>
      <c r="L28" s="18"/>
    </row>
    <row r="29" spans="1:16">
      <c r="A29" s="16"/>
      <c r="B29" s="68" t="str">
        <f>+'[3]Tasas Bogotá'!N535</f>
        <v>Barranquilla</v>
      </c>
      <c r="C29" s="132">
        <f>+'[3]Tasas Bogotá'!O535</f>
        <v>61.763318316790475</v>
      </c>
      <c r="D29" s="132">
        <f>+'[3]Tasas Bogotá'!P535</f>
        <v>60.535479929402186</v>
      </c>
      <c r="E29" s="132">
        <f>+'[3]Tasas Bogotá'!Q535</f>
        <v>62.548620656067705</v>
      </c>
      <c r="F29" s="132">
        <f>+'[3]Tasas Bogotá'!R535</f>
        <v>57.326123584499044</v>
      </c>
      <c r="G29" s="132">
        <f>+'[3]Tasas Bogotá'!S535</f>
        <v>58.220143072210107</v>
      </c>
      <c r="H29" s="132">
        <f>+'[3]Tasas Bogotá'!T535</f>
        <v>56.971720041644723</v>
      </c>
      <c r="I29" s="132">
        <f>+'[3]Tasas Bogotá'!U535</f>
        <v>57.022836024336399</v>
      </c>
      <c r="J29" s="162">
        <f>+'[3]Tasas Bogotá'!V535</f>
        <v>59.344079454260175</v>
      </c>
      <c r="K29" s="155">
        <f>+'[3]Tasas Bogotá'!W535</f>
        <v>16</v>
      </c>
      <c r="L29" s="18"/>
    </row>
    <row r="30" spans="1:16">
      <c r="A30" s="16"/>
      <c r="B30" s="68" t="str">
        <f>+'[3]Tasas Bogotá'!N536</f>
        <v>Villavicencio</v>
      </c>
      <c r="C30" s="132">
        <f>+'[3]Tasas Bogotá'!O536</f>
        <v>59.137146801412335</v>
      </c>
      <c r="D30" s="132">
        <f>+'[3]Tasas Bogotá'!P536</f>
        <v>60.303321111904005</v>
      </c>
      <c r="E30" s="132">
        <f>+'[3]Tasas Bogotá'!Q536</f>
        <v>56.993041971661306</v>
      </c>
      <c r="F30" s="132">
        <f>+'[3]Tasas Bogotá'!R536</f>
        <v>53.786309533294038</v>
      </c>
      <c r="G30" s="132">
        <f>+'[3]Tasas Bogotá'!S536</f>
        <v>56.619011219524594</v>
      </c>
      <c r="H30" s="132">
        <f>+'[3]Tasas Bogotá'!T536</f>
        <v>57.986871292096602</v>
      </c>
      <c r="I30" s="132">
        <f>+'[3]Tasas Bogotá'!U536</f>
        <v>58.762948413484331</v>
      </c>
      <c r="J30" s="162">
        <f>+'[3]Tasas Bogotá'!V536</f>
        <v>57.265135479891796</v>
      </c>
      <c r="K30" s="155">
        <f>+'[3]Tasas Bogotá'!W536</f>
        <v>17</v>
      </c>
      <c r="L30" s="18"/>
    </row>
    <row r="31" spans="1:16">
      <c r="A31" s="16"/>
      <c r="B31" s="68" t="str">
        <f>+'[3]Tasas Bogotá'!N537</f>
        <v>Pasto</v>
      </c>
      <c r="C31" s="132">
        <f>+'[3]Tasas Bogotá'!O537</f>
        <v>56.184969609560113</v>
      </c>
      <c r="D31" s="132">
        <f>+'[3]Tasas Bogotá'!P537</f>
        <v>57.27747678510989</v>
      </c>
      <c r="E31" s="132">
        <f>+'[3]Tasas Bogotá'!Q537</f>
        <v>53.297221999762179</v>
      </c>
      <c r="F31" s="132">
        <f>+'[3]Tasas Bogotá'!R537</f>
        <v>55.550239827472943</v>
      </c>
      <c r="G31" s="132">
        <f>+'[3]Tasas Bogotá'!S537</f>
        <v>55.146877138295437</v>
      </c>
      <c r="H31" s="132">
        <f>+'[3]Tasas Bogotá'!T537</f>
        <v>57.443718228031962</v>
      </c>
      <c r="I31" s="132">
        <f>+'[3]Tasas Bogotá'!U537</f>
        <v>57.398922522184613</v>
      </c>
      <c r="J31" s="162">
        <f>+'[3]Tasas Bogotá'!V537</f>
        <v>56.92771886959143</v>
      </c>
      <c r="K31" s="155">
        <f>+'[3]Tasas Bogotá'!W537</f>
        <v>18</v>
      </c>
      <c r="L31" s="18"/>
    </row>
    <row r="32" spans="1:16">
      <c r="A32" s="16"/>
      <c r="B32" s="68" t="str">
        <f>+'[3]Tasas Bogotá'!N538</f>
        <v>Ibagué</v>
      </c>
      <c r="C32" s="132">
        <f>+'[3]Tasas Bogotá'!O538</f>
        <v>54.133481413687491</v>
      </c>
      <c r="D32" s="132">
        <f>+'[3]Tasas Bogotá'!P538</f>
        <v>51.6248321419367</v>
      </c>
      <c r="E32" s="132">
        <f>+'[3]Tasas Bogotá'!Q538</f>
        <v>53.144196201248981</v>
      </c>
      <c r="F32" s="132">
        <f>+'[3]Tasas Bogotá'!R538</f>
        <v>50.370600417261791</v>
      </c>
      <c r="G32" s="132">
        <f>+'[3]Tasas Bogotá'!S538</f>
        <v>50.792119171049819</v>
      </c>
      <c r="H32" s="132">
        <f>+'[3]Tasas Bogotá'!T538</f>
        <v>56.081987947325338</v>
      </c>
      <c r="I32" s="132">
        <f>+'[3]Tasas Bogotá'!U538</f>
        <v>53.924990762985217</v>
      </c>
      <c r="J32" s="162">
        <f>+'[3]Tasas Bogotá'!V538</f>
        <v>55.639998597032736</v>
      </c>
      <c r="K32" s="155">
        <f>+'[3]Tasas Bogotá'!W538</f>
        <v>19</v>
      </c>
      <c r="L32" s="18"/>
    </row>
    <row r="33" spans="1:14">
      <c r="A33" s="16"/>
      <c r="B33" s="68" t="str">
        <f>+'[3]Tasas Bogotá'!N539</f>
        <v>Cali</v>
      </c>
      <c r="C33" s="132">
        <f>+'[3]Tasas Bogotá'!O539</f>
        <v>44.942959041268864</v>
      </c>
      <c r="D33" s="132">
        <f>+'[3]Tasas Bogotá'!P539</f>
        <v>47.326933690315784</v>
      </c>
      <c r="E33" s="132">
        <f>+'[3]Tasas Bogotá'!Q539</f>
        <v>45.85165516306386</v>
      </c>
      <c r="F33" s="132">
        <f>+'[3]Tasas Bogotá'!R539</f>
        <v>48.378030449576286</v>
      </c>
      <c r="G33" s="132">
        <f>+'[3]Tasas Bogotá'!S539</f>
        <v>53.604351352306679</v>
      </c>
      <c r="H33" s="132">
        <f>+'[3]Tasas Bogotá'!T539</f>
        <v>53.175506817360819</v>
      </c>
      <c r="I33" s="132">
        <f>+'[3]Tasas Bogotá'!U539</f>
        <v>51.987322918595616</v>
      </c>
      <c r="J33" s="162">
        <f>+'[3]Tasas Bogotá'!V539</f>
        <v>51.815171058170819</v>
      </c>
      <c r="K33" s="155">
        <f>+'[3]Tasas Bogotá'!W539</f>
        <v>20</v>
      </c>
      <c r="L33" s="18"/>
    </row>
    <row r="34" spans="1:14">
      <c r="A34" s="16"/>
      <c r="B34" s="68" t="str">
        <f>+'[3]Tasas Bogotá'!N540</f>
        <v>Pereira</v>
      </c>
      <c r="C34" s="132">
        <f>+'[3]Tasas Bogotá'!O540</f>
        <v>46.135022024231645</v>
      </c>
      <c r="D34" s="132">
        <f>+'[3]Tasas Bogotá'!P540</f>
        <v>43.769676839277508</v>
      </c>
      <c r="E34" s="132">
        <f>+'[3]Tasas Bogotá'!Q540</f>
        <v>43.984017777018067</v>
      </c>
      <c r="F34" s="132">
        <f>+'[3]Tasas Bogotá'!R540</f>
        <v>43.883270865165976</v>
      </c>
      <c r="G34" s="132">
        <f>+'[3]Tasas Bogotá'!S540</f>
        <v>43.509338857241502</v>
      </c>
      <c r="H34" s="132">
        <f>+'[3]Tasas Bogotá'!T540</f>
        <v>46.343145378810206</v>
      </c>
      <c r="I34" s="132">
        <f>+'[3]Tasas Bogotá'!U540</f>
        <v>46.897101186065228</v>
      </c>
      <c r="J34" s="162">
        <f>+'[3]Tasas Bogotá'!V540</f>
        <v>50.987723125036133</v>
      </c>
      <c r="K34" s="155">
        <f>+'[3]Tasas Bogotá'!W540</f>
        <v>21</v>
      </c>
      <c r="L34" s="18"/>
    </row>
    <row r="35" spans="1:14">
      <c r="A35" s="16"/>
      <c r="B35" s="134" t="str">
        <f>+'[3]Tasas Bogotá'!N541</f>
        <v>Bogotá</v>
      </c>
      <c r="C35" s="154">
        <f>+'[3]Tasas Bogotá'!O541</f>
        <v>41.385359128225197</v>
      </c>
      <c r="D35" s="154">
        <f>+'[3]Tasas Bogotá'!P541</f>
        <v>40.155752568168666</v>
      </c>
      <c r="E35" s="154">
        <f>+'[3]Tasas Bogotá'!Q541</f>
        <v>39.838502388258199</v>
      </c>
      <c r="F35" s="154">
        <f>+'[3]Tasas Bogotá'!R541</f>
        <v>37.787573448864087</v>
      </c>
      <c r="G35" s="154">
        <f>+'[3]Tasas Bogotá'!S541</f>
        <v>43.755056411161618</v>
      </c>
      <c r="H35" s="154">
        <f>+'[3]Tasas Bogotá'!T541</f>
        <v>43.892472652677881</v>
      </c>
      <c r="I35" s="154">
        <f>+'[3]Tasas Bogotá'!U541</f>
        <v>44.723403119025747</v>
      </c>
      <c r="J35" s="154">
        <f>+'[3]Tasas Bogotá'!V541</f>
        <v>45.815400539156947</v>
      </c>
      <c r="K35" s="125">
        <f>+'[3]Tasas Bogotá'!W541</f>
        <v>22</v>
      </c>
      <c r="L35" s="18"/>
    </row>
    <row r="36" spans="1:14">
      <c r="A36" s="16"/>
      <c r="B36" s="68" t="str">
        <f>+'[3]Tasas Bogotá'!N542</f>
        <v>Medellín</v>
      </c>
      <c r="C36" s="132">
        <f>+'[3]Tasas Bogotá'!O542</f>
        <v>42.886895449138372</v>
      </c>
      <c r="D36" s="132">
        <f>+'[3]Tasas Bogotá'!P542</f>
        <v>40.845777471541666</v>
      </c>
      <c r="E36" s="132">
        <f>+'[3]Tasas Bogotá'!Q542</f>
        <v>38.430885510361009</v>
      </c>
      <c r="F36" s="132">
        <f>+'[3]Tasas Bogotá'!R542</f>
        <v>39.530610825035467</v>
      </c>
      <c r="G36" s="132">
        <f>+'[3]Tasas Bogotá'!S542</f>
        <v>45.185624886069334</v>
      </c>
      <c r="H36" s="132">
        <f>+'[3]Tasas Bogotá'!T542</f>
        <v>42.34972066886202</v>
      </c>
      <c r="I36" s="132">
        <f>+'[3]Tasas Bogotá'!U542</f>
        <v>45.56858025546429</v>
      </c>
      <c r="J36" s="162">
        <f>+'[3]Tasas Bogotá'!V542</f>
        <v>43.037189182987021</v>
      </c>
      <c r="K36" s="155">
        <f>+'[3]Tasas Bogotá'!W542</f>
        <v>23</v>
      </c>
      <c r="L36" s="18"/>
    </row>
    <row r="37" spans="1:14">
      <c r="A37" s="16"/>
      <c r="B37" s="68" t="str">
        <f>+'[3]Tasas Bogotá'!N543</f>
        <v>Manizales</v>
      </c>
      <c r="C37" s="132">
        <f>+'[3]Tasas Bogotá'!O543</f>
        <v>46.11297431204742</v>
      </c>
      <c r="D37" s="132">
        <f>+'[3]Tasas Bogotá'!P543</f>
        <v>46.644616286341169</v>
      </c>
      <c r="E37" s="132">
        <f>+'[3]Tasas Bogotá'!Q543</f>
        <v>43.968606115028749</v>
      </c>
      <c r="F37" s="132">
        <f>+'[3]Tasas Bogotá'!R543</f>
        <v>43.331653300838525</v>
      </c>
      <c r="G37" s="132">
        <f>+'[3]Tasas Bogotá'!S543</f>
        <v>40.081667136018019</v>
      </c>
      <c r="H37" s="132">
        <f>+'[3]Tasas Bogotá'!T543</f>
        <v>44.148432006033495</v>
      </c>
      <c r="I37" s="132">
        <f>+'[3]Tasas Bogotá'!U543</f>
        <v>44.172990007048966</v>
      </c>
      <c r="J37" s="162">
        <f>+'[3]Tasas Bogotá'!V543</f>
        <v>41.67049889973736</v>
      </c>
      <c r="K37" s="155">
        <f>+'[3]Tasas Bogotá'!W543</f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61" t="str">
        <f>IF(F38="","",1)</f>
        <v/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61" t="str">
        <f>IF(F41="","",1)</f>
        <v/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61" t="str">
        <f>IF(F42="","",1)</f>
        <v/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61" t="str">
        <f>IF(F43="","",1)</f>
        <v/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61" t="str">
        <f>IF(F45="","",1)</f>
        <v/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61" t="str">
        <f>IF(F46="","",1)</f>
        <v/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61" t="str">
        <f>IF(F47="","",1)</f>
        <v/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61" t="str">
        <f>IF(F48="","",1)</f>
        <v/>
      </c>
    </row>
    <row r="49" spans="1:12">
      <c r="A49" s="16"/>
      <c r="B49" s="74" t="s">
        <v>140</v>
      </c>
      <c r="L49" s="18"/>
    </row>
    <row r="50" spans="1:12">
      <c r="A50" s="16"/>
      <c r="B50" s="74" t="s">
        <v>81</v>
      </c>
      <c r="L50" s="18"/>
    </row>
    <row r="51" spans="1:12">
      <c r="A51" s="16"/>
      <c r="B51" s="74" t="s">
        <v>79</v>
      </c>
      <c r="L51" s="18"/>
    </row>
    <row r="52" spans="1:12">
      <c r="A52" s="16"/>
      <c r="B52" s="74" t="s">
        <v>129</v>
      </c>
      <c r="L52" s="18"/>
    </row>
    <row r="53" spans="1:12">
      <c r="A53" s="20"/>
      <c r="B53" s="92" t="s">
        <v>124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3"/>
      <c r="C54" s="63"/>
      <c r="D54" s="63"/>
      <c r="E54" s="63"/>
    </row>
    <row r="55" spans="1:12">
      <c r="B55" s="63"/>
      <c r="C55" s="63"/>
      <c r="D55" s="63"/>
      <c r="E55" s="6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6"/>
  <sheetViews>
    <sheetView zoomScaleNormal="100" zoomScaleSheetLayoutView="100" workbookViewId="0">
      <pane ySplit="11" topLeftCell="A24" activePane="bottomLeft" state="frozen"/>
      <selection activeCell="C8" sqref="C8:K8"/>
      <selection pane="bottomLeft"/>
    </sheetView>
  </sheetViews>
  <sheetFormatPr baseColWidth="10" defaultColWidth="10.85546875" defaultRowHeight="15.75"/>
  <cols>
    <col min="1" max="1" width="1.85546875" style="9" customWidth="1"/>
    <col min="2" max="2" width="33.5703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88"/>
      <c r="E1" s="14"/>
      <c r="F1" s="14"/>
      <c r="G1" s="14"/>
      <c r="H1" s="14"/>
      <c r="I1" s="14"/>
      <c r="J1" s="15"/>
      <c r="K1" s="33"/>
    </row>
    <row r="2" spans="1:22">
      <c r="A2" s="16"/>
      <c r="B2" s="10"/>
      <c r="C2" s="10"/>
      <c r="D2" s="11"/>
      <c r="E2" s="10"/>
      <c r="F2" s="139"/>
      <c r="G2" s="139"/>
      <c r="H2" s="139"/>
      <c r="I2" s="10"/>
      <c r="J2" s="17"/>
      <c r="K2" s="33"/>
    </row>
    <row r="3" spans="1:22">
      <c r="A3" s="16"/>
      <c r="B3" s="10"/>
      <c r="C3" s="10"/>
      <c r="D3" s="11"/>
      <c r="E3" s="10"/>
      <c r="F3" s="139"/>
      <c r="G3" s="139"/>
      <c r="H3" s="139"/>
      <c r="I3" s="10"/>
      <c r="J3" s="17"/>
      <c r="K3" s="33"/>
    </row>
    <row r="4" spans="1:22">
      <c r="A4" s="16"/>
      <c r="B4" s="10"/>
      <c r="C4" s="10"/>
      <c r="D4" s="11"/>
      <c r="E4" s="10"/>
      <c r="F4" s="139"/>
      <c r="G4" s="139"/>
      <c r="H4" s="139"/>
      <c r="I4" s="10"/>
      <c r="J4" s="18"/>
    </row>
    <row r="5" spans="1:22">
      <c r="A5" s="16"/>
      <c r="B5" s="10"/>
      <c r="C5" s="10"/>
      <c r="D5" s="10"/>
      <c r="E5" s="10"/>
      <c r="F5" s="139"/>
      <c r="G5" s="139"/>
      <c r="H5" s="139"/>
      <c r="I5" s="10"/>
      <c r="J5" s="18"/>
    </row>
    <row r="6" spans="1:22">
      <c r="A6" s="16"/>
      <c r="B6" s="10"/>
      <c r="C6" s="10"/>
      <c r="D6" s="10"/>
      <c r="E6" s="10"/>
      <c r="F6" s="139"/>
      <c r="G6" s="139"/>
      <c r="H6" s="139"/>
      <c r="I6" s="10"/>
      <c r="J6" s="18"/>
    </row>
    <row r="7" spans="1:22">
      <c r="A7" s="16"/>
      <c r="B7" s="166" t="s">
        <v>170</v>
      </c>
      <c r="C7" s="166"/>
      <c r="D7" s="166"/>
      <c r="E7" s="166"/>
      <c r="F7" s="166"/>
      <c r="G7" s="166"/>
      <c r="H7" s="166"/>
      <c r="I7" s="166"/>
      <c r="J7" s="18"/>
    </row>
    <row r="8" spans="1:22">
      <c r="A8" s="16"/>
      <c r="B8" s="166" t="s">
        <v>146</v>
      </c>
      <c r="C8" s="166"/>
      <c r="D8" s="166"/>
      <c r="E8" s="166"/>
      <c r="F8" s="166"/>
      <c r="G8" s="166"/>
      <c r="H8" s="166"/>
      <c r="I8" s="166"/>
      <c r="J8" s="18"/>
    </row>
    <row r="9" spans="1:22">
      <c r="A9" s="16"/>
      <c r="B9" s="10"/>
      <c r="C9" s="117"/>
      <c r="D9" s="10"/>
      <c r="E9" s="10"/>
      <c r="F9" s="139"/>
      <c r="G9" s="139"/>
      <c r="H9" s="139"/>
      <c r="I9" s="10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134</v>
      </c>
      <c r="H10" s="168"/>
      <c r="I10" s="168" t="s">
        <v>133</v>
      </c>
      <c r="J10" s="18"/>
    </row>
    <row r="11" spans="1:22" ht="15.75" customHeight="1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82</v>
      </c>
      <c r="H11" s="161" t="s">
        <v>83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G12" s="138"/>
      <c r="H12" s="138"/>
      <c r="I12" s="138"/>
      <c r="J12" s="18"/>
    </row>
    <row r="13" spans="1:22">
      <c r="A13" s="16"/>
      <c r="B13" s="118" t="s">
        <v>95</v>
      </c>
      <c r="C13" s="27">
        <f>+'[3]Resumen Bogotá'!I33</f>
        <v>5.823666666666667</v>
      </c>
      <c r="D13" s="27">
        <f>+'[3]Resumen Bogotá'!J33</f>
        <v>6.5956666666666663</v>
      </c>
      <c r="E13" s="27">
        <f>+'[3]Resumen Bogotá'!K33</f>
        <v>2.1320000000000001</v>
      </c>
      <c r="F13" s="36">
        <f>+'[3]Resumen Bogotá'!L33</f>
        <v>1.7306666666666668</v>
      </c>
      <c r="G13" s="28">
        <f>IF(OR(OR(F13=0,E13=0),F13=""),"",(F13/E13-1)*100)</f>
        <v>-18.824265165728583</v>
      </c>
      <c r="H13" s="26">
        <f>F13-E13</f>
        <v>-0.40133333333333332</v>
      </c>
      <c r="I13" s="28">
        <f>IF(F13=0,"",F13/$L$13*100)</f>
        <v>4.3740467050799856E-2</v>
      </c>
      <c r="J13" s="18"/>
      <c r="K13" s="145" t="s">
        <v>121</v>
      </c>
      <c r="L13" s="87">
        <f>SUM(F13:F23)</f>
        <v>3956.6716666666666</v>
      </c>
      <c r="M13" s="158">
        <f>F13/'Población económicamente activa'!$G$15</f>
        <v>4.0126667957850935E-4</v>
      </c>
      <c r="N13" s="157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109</v>
      </c>
      <c r="C14" s="27">
        <f>+'[3]Resumen Bogotá'!I34</f>
        <v>39.401333333333334</v>
      </c>
      <c r="D14" s="27">
        <f>+'[3]Resumen Bogotá'!J34</f>
        <v>15.239666666666666</v>
      </c>
      <c r="E14" s="27">
        <f>+'[3]Resumen Bogotá'!K34</f>
        <v>28.213333333333335</v>
      </c>
      <c r="F14" s="36">
        <f>+'[3]Resumen Bogotá'!L34</f>
        <v>25.155666666666665</v>
      </c>
      <c r="G14" s="28">
        <f>IF(OR(OR(F14=0,E14=0),F14=""),"",(F14/E14-1)*100)</f>
        <v>-10.837665406427233</v>
      </c>
      <c r="H14" s="26">
        <f>F14-E14</f>
        <v>-3.0576666666666696</v>
      </c>
      <c r="I14" s="28">
        <f t="shared" ref="I14:I23" si="0">IF(F14=0,"",F14/$L$13*100)</f>
        <v>0.63577847205753324</v>
      </c>
      <c r="J14" s="18"/>
      <c r="K14" s="118"/>
      <c r="L14" s="23"/>
      <c r="M14" s="158">
        <f>F14/'Población económicamente activa'!$G$15</f>
        <v>5.832510113203267E-3</v>
      </c>
      <c r="N14" s="157"/>
    </row>
    <row r="15" spans="1:22">
      <c r="A15" s="16"/>
      <c r="B15" s="118" t="s">
        <v>97</v>
      </c>
      <c r="C15" s="27">
        <f>+'[3]Resumen Bogotá'!I35</f>
        <v>12.328666666666669</v>
      </c>
      <c r="D15" s="27">
        <f>+'[3]Resumen Bogotá'!J35</f>
        <v>9.3766666666666669</v>
      </c>
      <c r="E15" s="27">
        <f>+'[3]Resumen Bogotá'!K35</f>
        <v>17.901999999999997</v>
      </c>
      <c r="F15" s="36">
        <f>+'[3]Resumen Bogotá'!L35</f>
        <v>18.032333333333334</v>
      </c>
      <c r="G15" s="28">
        <f t="shared" ref="G15:G23" si="1">IF(OR(OR(F15=0,E15=0),F15=""),"",(F15/E15-1)*100)</f>
        <v>0.72803783562360724</v>
      </c>
      <c r="H15" s="26">
        <f t="shared" ref="H15:H23" si="2">F15-E15</f>
        <v>0.1303333333333363</v>
      </c>
      <c r="I15" s="28">
        <f t="shared" si="0"/>
        <v>0.45574500116469946</v>
      </c>
      <c r="J15" s="18"/>
      <c r="K15" s="118"/>
      <c r="M15" s="158">
        <f>F15/'Población económicamente activa'!$G$15</f>
        <v>4.18091748173317E-3</v>
      </c>
      <c r="N15" s="157"/>
    </row>
    <row r="16" spans="1:22">
      <c r="A16" s="16"/>
      <c r="B16" s="119" t="s">
        <v>98</v>
      </c>
      <c r="C16" s="27">
        <f>+'[3]Resumen Bogotá'!I36</f>
        <v>560.91800000000001</v>
      </c>
      <c r="D16" s="27">
        <f>+'[3]Resumen Bogotá'!J36</f>
        <v>614.00799999999992</v>
      </c>
      <c r="E16" s="27">
        <f>+'[3]Resumen Bogotá'!K36</f>
        <v>565.82933333333324</v>
      </c>
      <c r="F16" s="36">
        <f>+'[3]Resumen Bogotá'!L36</f>
        <v>684.51133333333337</v>
      </c>
      <c r="G16" s="28">
        <f t="shared" si="1"/>
        <v>20.974875816500639</v>
      </c>
      <c r="H16" s="26">
        <f t="shared" si="2"/>
        <v>118.68200000000013</v>
      </c>
      <c r="I16" s="28">
        <f t="shared" si="0"/>
        <v>17.300180328331514</v>
      </c>
      <c r="J16" s="18"/>
      <c r="K16" s="119"/>
      <c r="M16" s="158">
        <f>F16/'Población económicamente activa'!$G$15</f>
        <v>0.15870854575916307</v>
      </c>
      <c r="N16" s="157"/>
    </row>
    <row r="17" spans="1:14">
      <c r="A17" s="16"/>
      <c r="B17" s="118" t="s">
        <v>111</v>
      </c>
      <c r="C17" s="27">
        <f>+'[3]Resumen Bogotá'!I37</f>
        <v>14.342666666666666</v>
      </c>
      <c r="D17" s="27">
        <f>+'[3]Resumen Bogotá'!J37</f>
        <v>14.533666666666667</v>
      </c>
      <c r="E17" s="27">
        <f>+'[3]Resumen Bogotá'!K37</f>
        <v>10.514333333333333</v>
      </c>
      <c r="F17" s="36">
        <f>+'[3]Resumen Bogotá'!L37</f>
        <v>8.3360000000000003</v>
      </c>
      <c r="G17" s="28">
        <f t="shared" si="1"/>
        <v>-20.717750372507371</v>
      </c>
      <c r="H17" s="26">
        <f t="shared" si="2"/>
        <v>-2.1783333333333328</v>
      </c>
      <c r="I17" s="28">
        <f t="shared" si="0"/>
        <v>0.21068212634946124</v>
      </c>
      <c r="J17" s="18"/>
      <c r="K17" s="118"/>
      <c r="M17" s="158">
        <f>F17/'Población económicamente activa'!$G$15</f>
        <v>1.9327575352271497E-3</v>
      </c>
      <c r="N17" s="157"/>
    </row>
    <row r="18" spans="1:14">
      <c r="A18" s="16"/>
      <c r="B18" s="118" t="s">
        <v>100</v>
      </c>
      <c r="C18" s="27">
        <f>+'[3]Resumen Bogotá'!I38</f>
        <v>176.62633333333329</v>
      </c>
      <c r="D18" s="27">
        <f>+'[3]Resumen Bogotá'!J38</f>
        <v>184.08666666666667</v>
      </c>
      <c r="E18" s="27">
        <f>+'[3]Resumen Bogotá'!K38</f>
        <v>240.78866666666667</v>
      </c>
      <c r="F18" s="36">
        <f>+'[3]Resumen Bogotá'!L38</f>
        <v>226.62333333333333</v>
      </c>
      <c r="G18" s="28">
        <f t="shared" si="1"/>
        <v>-5.8828903907437553</v>
      </c>
      <c r="H18" s="26">
        <f t="shared" si="2"/>
        <v>-14.165333333333336</v>
      </c>
      <c r="I18" s="28">
        <f t="shared" si="0"/>
        <v>5.7276254495044867</v>
      </c>
      <c r="J18" s="18"/>
      <c r="K18" s="118"/>
      <c r="M18" s="158">
        <f>F18/'Población económicamente activa'!$G$15</f>
        <v>5.2544140494037196E-2</v>
      </c>
      <c r="N18" s="157"/>
    </row>
    <row r="19" spans="1:14">
      <c r="A19" s="16"/>
      <c r="B19" s="118" t="s">
        <v>101</v>
      </c>
      <c r="C19" s="27">
        <f>+'[3]Resumen Bogotá'!I39</f>
        <v>976.9283333333334</v>
      </c>
      <c r="D19" s="27">
        <f>+'[3]Resumen Bogotá'!J39</f>
        <v>910.3516666666668</v>
      </c>
      <c r="E19" s="27">
        <f>+'[3]Resumen Bogotá'!K39</f>
        <v>1031.9016666666666</v>
      </c>
      <c r="F19" s="36">
        <f>+'[3]Resumen Bogotá'!L39</f>
        <v>1066.8636666666666</v>
      </c>
      <c r="G19" s="28">
        <f t="shared" si="1"/>
        <v>3.3881135314896005</v>
      </c>
      <c r="H19" s="26">
        <f t="shared" si="2"/>
        <v>34.961999999999989</v>
      </c>
      <c r="I19" s="28">
        <f t="shared" si="0"/>
        <v>26.963664325613738</v>
      </c>
      <c r="J19" s="18"/>
      <c r="K19" s="118"/>
      <c r="M19" s="158">
        <f>F19/'Población económicamente activa'!$G$15</f>
        <v>0.24735949985725361</v>
      </c>
      <c r="N19" s="157"/>
    </row>
    <row r="20" spans="1:14">
      <c r="A20" s="16"/>
      <c r="B20" s="118" t="s">
        <v>113</v>
      </c>
      <c r="C20" s="27">
        <f>+'[3]Resumen Bogotá'!I40</f>
        <v>291.95233333333334</v>
      </c>
      <c r="D20" s="27">
        <f>+'[3]Resumen Bogotá'!J40</f>
        <v>319.31533333333334</v>
      </c>
      <c r="E20" s="27">
        <f>+'[3]Resumen Bogotá'!K40</f>
        <v>369.11333333333329</v>
      </c>
      <c r="F20" s="36">
        <f>+'[3]Resumen Bogotá'!L40</f>
        <v>378.75900000000001</v>
      </c>
      <c r="G20" s="28">
        <f t="shared" si="1"/>
        <v>2.6131991980782976</v>
      </c>
      <c r="H20" s="26">
        <f t="shared" si="2"/>
        <v>9.6456666666667275</v>
      </c>
      <c r="I20" s="28">
        <f t="shared" si="0"/>
        <v>9.5726669258631958</v>
      </c>
      <c r="J20" s="18"/>
      <c r="K20" s="118"/>
      <c r="M20" s="158">
        <f>F20/'Población económicamente activa'!$G$15</f>
        <v>8.7817815653202971E-2</v>
      </c>
      <c r="N20" s="157"/>
    </row>
    <row r="21" spans="1:14">
      <c r="A21" s="16"/>
      <c r="B21" s="118" t="s">
        <v>103</v>
      </c>
      <c r="C21" s="27">
        <f>+'[3]Resumen Bogotá'!I41</f>
        <v>86.700666666666677</v>
      </c>
      <c r="D21" s="27">
        <f>+'[3]Resumen Bogotá'!J41</f>
        <v>95.777000000000001</v>
      </c>
      <c r="E21" s="27">
        <f>+'[3]Resumen Bogotá'!K41</f>
        <v>110.43233333333335</v>
      </c>
      <c r="F21" s="36">
        <f>+'[3]Resumen Bogotá'!L41</f>
        <v>98.313333333333333</v>
      </c>
      <c r="G21" s="28">
        <f t="shared" si="1"/>
        <v>-10.974141027537232</v>
      </c>
      <c r="H21" s="26">
        <f t="shared" si="2"/>
        <v>-12.119000000000014</v>
      </c>
      <c r="I21" s="28">
        <f t="shared" si="0"/>
        <v>2.4847483343534109</v>
      </c>
      <c r="J21" s="18"/>
      <c r="K21" s="118"/>
      <c r="M21" s="158">
        <f>F21/'Población económicamente activa'!$G$15</f>
        <v>2.2794606023668246E-2</v>
      </c>
      <c r="N21" s="157"/>
    </row>
    <row r="22" spans="1:14">
      <c r="A22" s="16"/>
      <c r="B22" s="118" t="s">
        <v>104</v>
      </c>
      <c r="C22" s="27">
        <f>+'[3]Resumen Bogotá'!I42</f>
        <v>432.44499999999999</v>
      </c>
      <c r="D22" s="27">
        <f>+'[3]Resumen Bogotá'!J42</f>
        <v>454.77700000000004</v>
      </c>
      <c r="E22" s="27">
        <f>+'[3]Resumen Bogotá'!K42</f>
        <v>462.44266666666664</v>
      </c>
      <c r="F22" s="36">
        <f>+'[3]Resumen Bogotá'!L42</f>
        <v>501.8313333333333</v>
      </c>
      <c r="G22" s="28">
        <f t="shared" si="1"/>
        <v>8.5175243345481313</v>
      </c>
      <c r="H22" s="26">
        <f t="shared" si="2"/>
        <v>39.388666666666666</v>
      </c>
      <c r="I22" s="28">
        <f t="shared" si="0"/>
        <v>12.683168471143464</v>
      </c>
      <c r="J22" s="18"/>
      <c r="K22" s="118"/>
      <c r="M22" s="158">
        <f>F22/'Población económicamente activa'!$G$15</f>
        <v>0.11635296196174273</v>
      </c>
      <c r="N22" s="157"/>
    </row>
    <row r="23" spans="1:14">
      <c r="A23" s="16"/>
      <c r="B23" s="118" t="s">
        <v>115</v>
      </c>
      <c r="C23" s="27">
        <f>+'[3]Resumen Bogotá'!I43</f>
        <v>801.68333333333339</v>
      </c>
      <c r="D23" s="27">
        <f>+'[3]Resumen Bogotá'!J43</f>
        <v>809.27333333333343</v>
      </c>
      <c r="E23" s="27">
        <f>+'[3]Resumen Bogotá'!K43</f>
        <v>818.26</v>
      </c>
      <c r="F23" s="36">
        <f>+'[3]Resumen Bogotá'!L43</f>
        <v>946.51499999999999</v>
      </c>
      <c r="G23" s="28">
        <f t="shared" si="1"/>
        <v>15.674113362500908</v>
      </c>
      <c r="H23" s="26">
        <f t="shared" si="2"/>
        <v>128.255</v>
      </c>
      <c r="I23" s="28">
        <f t="shared" si="0"/>
        <v>23.922000098567693</v>
      </c>
      <c r="J23" s="18"/>
      <c r="K23" s="118"/>
      <c r="M23" s="158">
        <f>F23/'Población económicamente activa'!$G$15</f>
        <v>0.21945585394140182</v>
      </c>
      <c r="N23" s="15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8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104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104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104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104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104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104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104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104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104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104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104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104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104"/>
    </row>
    <row r="38" spans="1:12">
      <c r="A38" s="16"/>
      <c r="B38" s="74" t="s">
        <v>110</v>
      </c>
      <c r="C38" s="5"/>
      <c r="D38" s="6"/>
      <c r="E38" s="6"/>
      <c r="F38" s="6"/>
      <c r="G38" s="6"/>
      <c r="H38" s="6"/>
      <c r="I38" s="6"/>
      <c r="J38" s="18"/>
      <c r="L38" s="104"/>
    </row>
    <row r="39" spans="1:12">
      <c r="A39" s="16"/>
      <c r="B39" s="74" t="s">
        <v>112</v>
      </c>
      <c r="C39" s="5"/>
      <c r="D39" s="6"/>
      <c r="E39" s="6"/>
      <c r="F39" s="6"/>
      <c r="G39" s="6"/>
      <c r="H39" s="6"/>
      <c r="I39" s="6"/>
      <c r="J39" s="18"/>
      <c r="L39" s="104"/>
    </row>
    <row r="40" spans="1:12">
      <c r="A40" s="16"/>
      <c r="B40" s="74" t="s">
        <v>114</v>
      </c>
      <c r="C40" s="5"/>
      <c r="D40" s="6"/>
      <c r="E40" s="6"/>
      <c r="F40" s="6"/>
      <c r="G40" s="6"/>
      <c r="H40" s="6"/>
      <c r="I40" s="6"/>
      <c r="J40" s="18"/>
      <c r="L40" s="104"/>
    </row>
    <row r="41" spans="1:12">
      <c r="A41" s="16"/>
      <c r="B41" s="74" t="s">
        <v>116</v>
      </c>
      <c r="C41" s="5"/>
      <c r="D41" s="6"/>
      <c r="E41" s="6"/>
      <c r="F41" s="6"/>
      <c r="G41" s="6"/>
      <c r="H41" s="6"/>
      <c r="I41" s="6"/>
      <c r="J41" s="18"/>
      <c r="L41" s="104"/>
    </row>
    <row r="42" spans="1:12">
      <c r="A42" s="16"/>
      <c r="B42" s="74" t="s">
        <v>140</v>
      </c>
      <c r="C42" s="5"/>
      <c r="D42" s="6"/>
      <c r="E42" s="6"/>
      <c r="F42" s="6"/>
      <c r="G42" s="6"/>
      <c r="H42" s="6"/>
      <c r="I42" s="6"/>
      <c r="J42" s="18"/>
      <c r="L42" s="104"/>
    </row>
    <row r="43" spans="1:12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8"/>
      <c r="L44" s="104"/>
    </row>
    <row r="45" spans="1:12">
      <c r="A45" s="16"/>
      <c r="B45" s="74" t="s">
        <v>129</v>
      </c>
      <c r="C45" s="61"/>
      <c r="D45" s="61"/>
      <c r="E45" s="61"/>
      <c r="F45" s="61"/>
      <c r="G45" s="61"/>
      <c r="H45" s="61"/>
      <c r="I45" s="61"/>
      <c r="J45" s="90"/>
      <c r="K45" s="58"/>
      <c r="L45" s="58"/>
    </row>
    <row r="46" spans="1:12">
      <c r="A46" s="20"/>
      <c r="B46" s="92" t="s">
        <v>124</v>
      </c>
      <c r="C46" s="95"/>
      <c r="D46" s="95"/>
      <c r="E46" s="96"/>
      <c r="F46" s="96"/>
      <c r="G46" s="96"/>
      <c r="H46" s="96"/>
      <c r="I46" s="96"/>
      <c r="J46" s="97"/>
      <c r="K46" s="58"/>
      <c r="L46" s="58"/>
    </row>
    <row r="47" spans="1:12">
      <c r="B47" s="23"/>
      <c r="C47" s="59"/>
      <c r="D47" s="59"/>
      <c r="E47" s="58"/>
      <c r="F47" s="58"/>
      <c r="G47" s="58"/>
      <c r="H47" s="58"/>
      <c r="I47" s="58"/>
      <c r="J47" s="58"/>
      <c r="K47" s="58"/>
      <c r="L47" s="58"/>
    </row>
    <row r="48" spans="1:12">
      <c r="B48" s="23"/>
      <c r="C48" s="59"/>
      <c r="D48" s="59"/>
      <c r="E48" s="58"/>
      <c r="F48" s="58"/>
      <c r="G48" s="58"/>
      <c r="H48" s="58"/>
      <c r="I48" s="58"/>
      <c r="J48" s="58"/>
      <c r="K48" s="58"/>
      <c r="L48" s="58"/>
    </row>
    <row r="49" spans="2:12">
      <c r="B49" s="59"/>
      <c r="C49" s="59"/>
      <c r="D49" s="59"/>
      <c r="E49" s="58"/>
      <c r="F49" s="58"/>
      <c r="G49" s="58"/>
      <c r="H49" s="58"/>
      <c r="I49" s="58"/>
      <c r="J49" s="58"/>
      <c r="K49" s="58"/>
      <c r="L49" s="58"/>
    </row>
    <row r="50" spans="2:12">
      <c r="B50" s="59"/>
      <c r="C50" s="59"/>
      <c r="D50" s="59"/>
      <c r="E50" s="58"/>
      <c r="F50" s="58"/>
      <c r="G50" s="58"/>
      <c r="H50" s="58"/>
      <c r="I50" s="58"/>
      <c r="J50" s="58"/>
      <c r="K50" s="58"/>
      <c r="L50" s="58"/>
    </row>
    <row r="51" spans="2:12">
      <c r="B51" s="59"/>
      <c r="C51" s="59"/>
      <c r="D51" s="59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  <row r="56" spans="2:12">
      <c r="B56" s="58"/>
      <c r="C56" s="58"/>
      <c r="D56" s="58"/>
      <c r="E56" s="58"/>
      <c r="F56" s="58"/>
      <c r="G56" s="58"/>
      <c r="H56" s="58"/>
      <c r="I56" s="58"/>
      <c r="J56" s="58"/>
      <c r="K56" s="58"/>
      <c r="L56" s="58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5" activePane="bottomLeft" state="frozen"/>
      <selection activeCell="C8" sqref="C8:K8"/>
      <selection pane="bottomLeft" activeCell="K24" sqref="K24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Bogotá'!J870</f>
        <v>Colombia</v>
      </c>
      <c r="C13" s="28">
        <f>+'[3]Población Bogotá'!K870</f>
        <v>8.4633333333333329</v>
      </c>
      <c r="D13" s="28">
        <f>+'[3]Población Bogotá'!L870</f>
        <v>26.903333333333332</v>
      </c>
      <c r="E13" s="28">
        <f>+'[3]Población Bogotá'!M870</f>
        <v>13.356999999999999</v>
      </c>
      <c r="F13" s="28">
        <f>+'[3]Población Bogotá'!N870</f>
        <v>8.0843333333333334</v>
      </c>
      <c r="G13" s="28">
        <f>+'[3]Población Bogotá'!O870</f>
        <v>4.6043333333333329</v>
      </c>
      <c r="H13" s="28">
        <f t="shared" ref="H13" si="0">IF(OR(OR(G13=0,F13=0),G13=""),"",(G13/F13-1)*100)</f>
        <v>-43.046221086051219</v>
      </c>
      <c r="I13" s="27">
        <f>IF(OR(OR(G13=0,F13=0),F13=""),"",(F13/E13-1)*100)</f>
        <v>-39.474931995707621</v>
      </c>
      <c r="J13" s="28">
        <f>IF(G13=0,"",G13/$G$13*100)</f>
        <v>100</v>
      </c>
      <c r="K13" s="27">
        <f>IF(F13=0,"",F13/$F$13*100)</f>
        <v>100</v>
      </c>
      <c r="L13" s="18"/>
      <c r="N13" s="148">
        <f>SUM(G15:G27)</f>
        <v>2.6553333333333335</v>
      </c>
    </row>
    <row r="14" spans="1:15">
      <c r="A14" s="16"/>
      <c r="B14" s="11" t="s">
        <v>26</v>
      </c>
      <c r="C14" s="27">
        <f>C13-SUM(C15:C27)</f>
        <v>5.1989999999999998</v>
      </c>
      <c r="D14" s="27">
        <f>D13-SUM(D15:D27)</f>
        <v>11.983999999999996</v>
      </c>
      <c r="E14" s="27">
        <f>E13-SUM(E15:E27)</f>
        <v>3.5870000000000015</v>
      </c>
      <c r="F14" s="27">
        <f>F13-SUM(F15:F27)</f>
        <v>5.908666666666667</v>
      </c>
      <c r="G14" s="28">
        <f>G13-SUM(G15:G27)</f>
        <v>1.9489999999999994</v>
      </c>
      <c r="H14" s="28">
        <f>IF(OR(OR(G14=0,F14=0),G14=""),"",(G14/F14-1)*100)</f>
        <v>-67.014554891120397</v>
      </c>
      <c r="I14" s="27">
        <f>IF(OR(OR(G14=0,F14=0),F14=""),"",(F14/E14-1)*100)</f>
        <v>64.724467986246566</v>
      </c>
      <c r="J14" s="28">
        <f>IF(G14=0,"",G14/$G$13*100)</f>
        <v>42.329689423007302</v>
      </c>
      <c r="K14" s="27">
        <f t="shared" ref="K14:K15" si="1">IF(F14=0,"",F14/$F$13*100)</f>
        <v>73.08786541871109</v>
      </c>
      <c r="L14" s="18"/>
      <c r="N14" s="122"/>
    </row>
    <row r="15" spans="1:15">
      <c r="A15" s="16"/>
      <c r="B15" s="12" t="str">
        <f>+'[3]Población Bogotá'!$J871</f>
        <v>Bogotá</v>
      </c>
      <c r="C15" s="50">
        <f>+'[3]Población Bogotá'!K871</f>
        <v>1.6819999999999997</v>
      </c>
      <c r="D15" s="50">
        <f>+'[3]Población Bogotá'!L871</f>
        <v>5.823666666666667</v>
      </c>
      <c r="E15" s="50">
        <f>+'[3]Población Bogotá'!M871</f>
        <v>6.5956666666666663</v>
      </c>
      <c r="F15" s="50">
        <f>+'[3]Población Bogotá'!N871</f>
        <v>2.1320000000000001</v>
      </c>
      <c r="G15" s="50">
        <f>+'[3]Población Bogotá'!O871</f>
        <v>1.7306666666666668</v>
      </c>
      <c r="H15" s="50">
        <f t="shared" ref="H15" si="2">IF(OR(OR(G15=0,F15=0),G15=""),"",(G15/F15-1)*100)</f>
        <v>-18.824265165728583</v>
      </c>
      <c r="I15" s="36">
        <f t="shared" ref="I15" si="3">IF(OR(OR(G15=0,F15=0),F15=""),"",(F15/E15-1)*100)</f>
        <v>-67.675746702380351</v>
      </c>
      <c r="J15" s="50">
        <f>IF(G15=0,"",G15/$G$13*100)</f>
        <v>37.587779627886782</v>
      </c>
      <c r="K15" s="36">
        <f t="shared" si="1"/>
        <v>26.371995217086546</v>
      </c>
      <c r="L15" s="18"/>
      <c r="N15" s="23" t="s">
        <v>4</v>
      </c>
      <c r="O15" s="34">
        <f>+J15</f>
        <v>37.587779627886782</v>
      </c>
    </row>
    <row r="16" spans="1:15">
      <c r="A16" s="16"/>
      <c r="B16" s="11" t="str">
        <f>+'[3]Población Bogotá'!$J872</f>
        <v>Medellín</v>
      </c>
      <c r="C16" s="27">
        <f>+'[3]Población Bogotá'!K872</f>
        <v>0.49133333333333334</v>
      </c>
      <c r="D16" s="27">
        <f>+'[3]Población Bogotá'!L872</f>
        <v>3.574666666666666</v>
      </c>
      <c r="E16" s="27">
        <f>+'[3]Población Bogotá'!M872</f>
        <v>1.3146666666666667</v>
      </c>
      <c r="F16" s="27">
        <f>+'[3]Población Bogotá'!N872</f>
        <v>0</v>
      </c>
      <c r="G16" s="28">
        <f>+'[3]Población Bogotá'!O872</f>
        <v>0.8706666666666667</v>
      </c>
      <c r="H16" s="28">
        <v>0</v>
      </c>
      <c r="I16" s="27">
        <v>0</v>
      </c>
      <c r="J16" s="28">
        <f t="shared" ref="J16:J17" si="4">IF(G16=0,"",G16/$G$13*100)</f>
        <v>18.909722724969232</v>
      </c>
      <c r="K16" s="27">
        <v>0</v>
      </c>
      <c r="L16" s="18"/>
      <c r="N16" s="23" t="s">
        <v>35</v>
      </c>
      <c r="O16" s="34">
        <f>100-O15</f>
        <v>62.412220372113218</v>
      </c>
    </row>
    <row r="17" spans="1:14">
      <c r="A17" s="16"/>
      <c r="B17" s="11" t="str">
        <f>+'[3]Población Bogotá'!$J873</f>
        <v>Villavicencio</v>
      </c>
      <c r="C17" s="27">
        <f>+'[3]Población Bogotá'!K873</f>
        <v>8.4000000000000005E-2</v>
      </c>
      <c r="D17" s="27">
        <f>+'[3]Población Bogotá'!L873</f>
        <v>0.10599999999999998</v>
      </c>
      <c r="E17" s="27">
        <f>+'[3]Población Bogotá'!M873</f>
        <v>0.20099999999999998</v>
      </c>
      <c r="F17" s="27">
        <f>+'[3]Población Bogotá'!N873</f>
        <v>0</v>
      </c>
      <c r="G17" s="28">
        <f>+'[3]Población Bogotá'!O873</f>
        <v>5.3999999999999999E-2</v>
      </c>
      <c r="H17" s="28">
        <v>0</v>
      </c>
      <c r="I17" s="27">
        <v>0</v>
      </c>
      <c r="J17" s="28">
        <f t="shared" si="4"/>
        <v>1.1728082241366828</v>
      </c>
      <c r="K17" s="27">
        <v>0</v>
      </c>
      <c r="L17" s="18"/>
    </row>
    <row r="18" spans="1:14">
      <c r="A18" s="16"/>
      <c r="B18" s="11" t="str">
        <f>+'[3]Población Bogotá'!$J874</f>
        <v>Cartagena</v>
      </c>
      <c r="C18" s="27">
        <f>+'[3]Población Bogotá'!K874</f>
        <v>0.17900000000000002</v>
      </c>
      <c r="D18" s="27">
        <f>+'[3]Población Bogotá'!L874</f>
        <v>1.4553333333333331</v>
      </c>
      <c r="E18" s="27">
        <f>+'[3]Población Bogotá'!M874</f>
        <v>0.60133333333333339</v>
      </c>
      <c r="F18" s="27">
        <f>+'[3]Población Bogotá'!N874</f>
        <v>0</v>
      </c>
      <c r="G18" s="28">
        <f>+'[3]Población Bogotá'!O874</f>
        <v>0</v>
      </c>
      <c r="H18" s="28">
        <v>0</v>
      </c>
      <c r="I18" s="27">
        <v>0</v>
      </c>
      <c r="J18" s="28">
        <v>0</v>
      </c>
      <c r="K18" s="27">
        <v>0</v>
      </c>
      <c r="L18" s="18"/>
      <c r="N18" s="147"/>
    </row>
    <row r="19" spans="1:14">
      <c r="A19" s="16"/>
      <c r="B19" s="11" t="str">
        <f>+'[3]Población Bogotá'!$J875</f>
        <v>Ibagué</v>
      </c>
      <c r="C19" s="27">
        <f>+'[3]Población Bogotá'!K875</f>
        <v>0.11366666666666668</v>
      </c>
      <c r="D19" s="27">
        <f>+'[3]Población Bogotá'!L875</f>
        <v>8.1333333333333327E-2</v>
      </c>
      <c r="E19" s="27">
        <f>+'[3]Población Bogotá'!M875</f>
        <v>0</v>
      </c>
      <c r="F19" s="27">
        <f>+'[3]Población Bogotá'!N875</f>
        <v>0</v>
      </c>
      <c r="G19" s="28">
        <f>+'[3]Población Bogotá'!O875</f>
        <v>0</v>
      </c>
      <c r="H19" s="28">
        <v>0</v>
      </c>
      <c r="I19" s="27">
        <v>0</v>
      </c>
      <c r="J19" s="28">
        <v>0</v>
      </c>
      <c r="K19" s="27">
        <v>0</v>
      </c>
      <c r="L19" s="18"/>
      <c r="N19" s="147"/>
    </row>
    <row r="20" spans="1:14">
      <c r="A20" s="16"/>
      <c r="B20" s="11" t="str">
        <f>+'[3]Población Bogotá'!$J876</f>
        <v>Montería</v>
      </c>
      <c r="C20" s="27">
        <f>+'[3]Población Bogotá'!K876</f>
        <v>0</v>
      </c>
      <c r="D20" s="27">
        <f>+'[3]Población Bogotá'!L876</f>
        <v>0.123</v>
      </c>
      <c r="E20" s="27">
        <f>+'[3]Población Bogotá'!M876</f>
        <v>0.13566666666666666</v>
      </c>
      <c r="F20" s="27">
        <f>+'[3]Población Bogotá'!N876</f>
        <v>0</v>
      </c>
      <c r="G20" s="28">
        <f>+'[3]Población Bogotá'!O876</f>
        <v>0</v>
      </c>
      <c r="H20" s="28">
        <v>0</v>
      </c>
      <c r="I20" s="27">
        <v>0</v>
      </c>
      <c r="J20" s="28">
        <v>0</v>
      </c>
      <c r="K20" s="27">
        <v>0</v>
      </c>
      <c r="L20" s="18"/>
    </row>
    <row r="21" spans="1:14">
      <c r="A21" s="16"/>
      <c r="B21" s="11" t="str">
        <f>+'[3]Población Bogotá'!$J877</f>
        <v>Pasto</v>
      </c>
      <c r="C21" s="27">
        <f>+'[3]Población Bogotá'!K877</f>
        <v>0</v>
      </c>
      <c r="D21" s="27">
        <f>+'[3]Población Bogotá'!L877</f>
        <v>0.13300000000000001</v>
      </c>
      <c r="E21" s="27">
        <f>+'[3]Población Bogotá'!M877</f>
        <v>0</v>
      </c>
      <c r="F21" s="27">
        <f>+'[3]Población Bogotá'!N877</f>
        <v>0</v>
      </c>
      <c r="G21" s="28">
        <f>+'[3]Población Bogotá'!O877</f>
        <v>0</v>
      </c>
      <c r="H21" s="28">
        <v>0</v>
      </c>
      <c r="I21" s="27">
        <v>0</v>
      </c>
      <c r="J21" s="28">
        <v>0</v>
      </c>
      <c r="K21" s="27">
        <v>0</v>
      </c>
      <c r="L21" s="18"/>
    </row>
    <row r="22" spans="1:14">
      <c r="A22" s="16"/>
      <c r="B22" s="11" t="str">
        <f>+'[3]Población Bogotá'!$J878</f>
        <v>Barranquilla</v>
      </c>
      <c r="C22" s="27">
        <f>+'[3]Población Bogotá'!K878</f>
        <v>0.28899999999999998</v>
      </c>
      <c r="D22" s="27">
        <f>+'[3]Población Bogotá'!L878</f>
        <v>1.0673333333333332</v>
      </c>
      <c r="E22" s="27">
        <f>+'[3]Población Bogotá'!M878</f>
        <v>0.158</v>
      </c>
      <c r="F22" s="27">
        <f>+'[3]Población Bogotá'!N878</f>
        <v>0</v>
      </c>
      <c r="G22" s="28">
        <f>+'[3]Población Bogotá'!O878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Bogotá'!$J879</f>
        <v>Bucaramanga</v>
      </c>
      <c r="C23" s="27">
        <f>+'[3]Población Bogotá'!K879</f>
        <v>0.28000000000000003</v>
      </c>
      <c r="D23" s="27">
        <f>+'[3]Población Bogotá'!L879</f>
        <v>0.56066666666666665</v>
      </c>
      <c r="E23" s="27">
        <f>+'[3]Población Bogotá'!M879</f>
        <v>0.34666666666666668</v>
      </c>
      <c r="F23" s="27">
        <f>+'[3]Población Bogotá'!N879</f>
        <v>0</v>
      </c>
      <c r="G23" s="28">
        <f>+'[3]Población Bogotá'!O879</f>
        <v>0</v>
      </c>
      <c r="H23" s="28">
        <v>0</v>
      </c>
      <c r="I23" s="27">
        <v>0</v>
      </c>
      <c r="J23" s="28">
        <v>0</v>
      </c>
      <c r="K23" s="27">
        <v>0</v>
      </c>
      <c r="L23" s="18"/>
    </row>
    <row r="24" spans="1:14">
      <c r="A24" s="16"/>
      <c r="B24" s="11" t="str">
        <f>+'[3]Población Bogotá'!$J880</f>
        <v>Cali</v>
      </c>
      <c r="C24" s="27">
        <f>+'[3]Población Bogotá'!K880</f>
        <v>0</v>
      </c>
      <c r="D24" s="27">
        <f>+'[3]Población Bogotá'!L880</f>
        <v>1.1603333333333332</v>
      </c>
      <c r="E24" s="27">
        <f>+'[3]Población Bogotá'!M880</f>
        <v>0.32400000000000001</v>
      </c>
      <c r="F24" s="27">
        <f>+'[3]Población Bogotá'!N880</f>
        <v>0</v>
      </c>
      <c r="G24" s="28">
        <f>+'[3]Población Bogotá'!O880</f>
        <v>0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4">
      <c r="A25" s="16"/>
      <c r="B25" s="11" t="str">
        <f>+'[3]Población Bogotá'!$J881</f>
        <v>Cúcuta</v>
      </c>
      <c r="C25" s="27">
        <f>+'[3]Población Bogotá'!K881</f>
        <v>0</v>
      </c>
      <c r="D25" s="27">
        <f>+'[3]Población Bogotá'!L881</f>
        <v>0.29233333333333333</v>
      </c>
      <c r="E25" s="27">
        <f>+'[3]Población Bogotá'!M881</f>
        <v>5.6666666666666671E-2</v>
      </c>
      <c r="F25" s="27">
        <f>+'[3]Población Bogotá'!N881</f>
        <v>0</v>
      </c>
      <c r="G25" s="28">
        <f>+'[3]Población Bogotá'!O881</f>
        <v>0</v>
      </c>
      <c r="H25" s="28">
        <v>0</v>
      </c>
      <c r="I25" s="27">
        <v>0</v>
      </c>
      <c r="J25" s="28">
        <v>0</v>
      </c>
      <c r="K25" s="27">
        <v>0</v>
      </c>
      <c r="L25" s="18"/>
    </row>
    <row r="26" spans="1:14" s="23" customFormat="1">
      <c r="A26" s="16"/>
      <c r="B26" s="11" t="str">
        <f>+'[3]Población Bogotá'!$J882</f>
        <v>Manizales</v>
      </c>
      <c r="C26" s="27">
        <f>+'[3]Población Bogotá'!K882</f>
        <v>6.0666666666666667E-2</v>
      </c>
      <c r="D26" s="27">
        <f>+'[3]Población Bogotá'!L882</f>
        <v>0.47599999999999998</v>
      </c>
      <c r="E26" s="27">
        <f>+'[3]Población Bogotá'!M882</f>
        <v>0</v>
      </c>
      <c r="F26" s="27">
        <f>+'[3]Población Bogotá'!N882</f>
        <v>4.3666666666666666E-2</v>
      </c>
      <c r="G26" s="28">
        <f>+'[3]Población Bogotá'!O882</f>
        <v>0</v>
      </c>
      <c r="H26" s="28">
        <v>0</v>
      </c>
      <c r="I26" s="27">
        <v>0</v>
      </c>
      <c r="J26" s="28">
        <v>0</v>
      </c>
      <c r="K26" s="27">
        <f t="shared" ref="K26" si="5">IF(F26=0,"",F26/$F$13*100)</f>
        <v>0.54013936420236663</v>
      </c>
      <c r="L26" s="18"/>
      <c r="M26" s="9"/>
    </row>
    <row r="27" spans="1:14" s="23" customFormat="1">
      <c r="A27" s="16"/>
      <c r="B27" s="11" t="str">
        <f>+'[3]Población Bogotá'!$J883</f>
        <v>Pereira</v>
      </c>
      <c r="C27" s="27">
        <f>+'[3]Población Bogotá'!K883</f>
        <v>8.4666666666666668E-2</v>
      </c>
      <c r="D27" s="27">
        <f>+'[3]Población Bogotá'!L883</f>
        <v>6.5666666666666665E-2</v>
      </c>
      <c r="E27" s="27">
        <f>+'[3]Población Bogotá'!M883</f>
        <v>3.6333333333333336E-2</v>
      </c>
      <c r="F27" s="27">
        <f>+'[3]Población Bogotá'!N883</f>
        <v>0</v>
      </c>
      <c r="G27" s="28">
        <f>+'[3]Población Bogotá'!O883</f>
        <v>0</v>
      </c>
      <c r="H27" s="28">
        <v>0</v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5" activePane="bottomLeft" state="frozen"/>
      <selection activeCell="C8" sqref="C8:K8"/>
      <selection pane="bottomLeft" activeCell="K25" sqref="K25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Bogotá'!J902</f>
        <v>Colombia</v>
      </c>
      <c r="C13" s="26">
        <f>+'[3]Población Bogotá'!K902</f>
        <v>3035.0093333333334</v>
      </c>
      <c r="D13" s="26">
        <f>+'[3]Población Bogotá'!L902</f>
        <v>3054.5120000000002</v>
      </c>
      <c r="E13" s="26">
        <f>+'[3]Población Bogotá'!M902</f>
        <v>3424.9013333333332</v>
      </c>
      <c r="F13" s="26">
        <f>+'[3]Población Bogotá'!N902</f>
        <v>3581.7266666666669</v>
      </c>
      <c r="G13" s="26">
        <f>+'[3]Población Bogotá'!O902</f>
        <v>3515.2909999999997</v>
      </c>
      <c r="H13" s="28">
        <f t="shared" ref="H13:H27" si="0">IF(OR(OR(G13=0,F13=0),G13=""),"",(G13/F13-1)*100)</f>
        <v>-1.8548502677479761</v>
      </c>
      <c r="I13" s="27">
        <f>IF(OR(OR(G13=0,F13=0),F13=""),"",(F13/E13-1)*100)</f>
        <v>4.578973759244076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2965.003666666667</v>
      </c>
      <c r="D14" s="25">
        <f>D13-SUM(D15:D27)</f>
        <v>2953.904</v>
      </c>
      <c r="E14" s="25">
        <f>E13-SUM(E15:E27)</f>
        <v>3340.8939999999998</v>
      </c>
      <c r="F14" s="25">
        <f>F13-SUM(F15:F27)</f>
        <v>3478.2946666666667</v>
      </c>
      <c r="G14" s="26">
        <f>G13-SUM(G15:G27)</f>
        <v>3418.7739999999999</v>
      </c>
      <c r="H14" s="28">
        <f t="shared" si="0"/>
        <v>-1.711202539481993</v>
      </c>
      <c r="I14" s="27">
        <f>IF(OR(OR(G14=0,F14=0),F14=""),"",(F14/E14-1)*100)</f>
        <v>4.1126915929289298</v>
      </c>
      <c r="J14" s="28">
        <f t="shared" si="1"/>
        <v>97.25436670819002</v>
      </c>
      <c r="K14" s="27">
        <f t="shared" si="2"/>
        <v>97.11223078626881</v>
      </c>
      <c r="L14" s="18"/>
    </row>
    <row r="15" spans="1:15">
      <c r="A15" s="16"/>
      <c r="B15" s="12" t="str">
        <f>+'[3]Población Bogotá'!J903</f>
        <v>Bogotá</v>
      </c>
      <c r="C15" s="107">
        <f>+'[3]Población Bogotá'!K903</f>
        <v>23.302333333333333</v>
      </c>
      <c r="D15" s="107">
        <f>+'[3]Población Bogotá'!L903</f>
        <v>39.401333333333334</v>
      </c>
      <c r="E15" s="107">
        <f>+'[3]Población Bogotá'!M903</f>
        <v>15.239666666666666</v>
      </c>
      <c r="F15" s="107">
        <f>+'[3]Población Bogotá'!N903</f>
        <v>28.213333333333335</v>
      </c>
      <c r="G15" s="107">
        <f>+'[3]Población Bogotá'!O903</f>
        <v>25.155666666666665</v>
      </c>
      <c r="H15" s="50">
        <f t="shared" si="0"/>
        <v>-10.837665406427233</v>
      </c>
      <c r="I15" s="36">
        <f t="shared" ref="I15:I27" si="3">IF(OR(OR(G15=0,F15=0),F15=""),"",(F15/E15-1)*100)</f>
        <v>85.130908375073815</v>
      </c>
      <c r="J15" s="50">
        <f t="shared" si="1"/>
        <v>0.71560694880357467</v>
      </c>
      <c r="K15" s="36">
        <f t="shared" si="2"/>
        <v>0.78770202081305285</v>
      </c>
      <c r="L15" s="18"/>
      <c r="N15" s="23" t="s">
        <v>4</v>
      </c>
      <c r="O15" s="146">
        <f>J15</f>
        <v>0.71560694880357467</v>
      </c>
    </row>
    <row r="16" spans="1:15">
      <c r="A16" s="16"/>
      <c r="B16" s="11" t="str">
        <f>+'[3]Población Bogotá'!J904</f>
        <v>Medellín</v>
      </c>
      <c r="C16" s="55">
        <f>+'[3]Población Bogotá'!K904</f>
        <v>8.8710000000000004</v>
      </c>
      <c r="D16" s="55">
        <f>+'[3]Población Bogotá'!L904</f>
        <v>14.057666666666668</v>
      </c>
      <c r="E16" s="55">
        <f>+'[3]Población Bogotá'!M904</f>
        <v>10.812666666666667</v>
      </c>
      <c r="F16" s="55">
        <f>+'[3]Población Bogotá'!N904</f>
        <v>12.028666666666666</v>
      </c>
      <c r="G16" s="56">
        <f>+'[3]Población Bogotá'!O904</f>
        <v>18.482666666666667</v>
      </c>
      <c r="H16" s="28">
        <f t="shared" si="0"/>
        <v>53.655157124646678</v>
      </c>
      <c r="I16" s="27">
        <f t="shared" si="3"/>
        <v>11.24606942474875</v>
      </c>
      <c r="J16" s="28">
        <f t="shared" si="1"/>
        <v>0.52577913653995267</v>
      </c>
      <c r="K16" s="27">
        <f t="shared" si="2"/>
        <v>0.33583429965807921</v>
      </c>
      <c r="L16" s="18"/>
      <c r="N16" s="23" t="s">
        <v>35</v>
      </c>
      <c r="O16" s="146">
        <f>100-O15</f>
        <v>99.284393051196432</v>
      </c>
    </row>
    <row r="17" spans="1:14">
      <c r="A17" s="16"/>
      <c r="B17" s="11" t="str">
        <f>+'[3]Población Bogotá'!J905</f>
        <v>Bucaramanga</v>
      </c>
      <c r="C17" s="55">
        <f>+'[3]Población Bogotá'!K905</f>
        <v>5.7283333333333326</v>
      </c>
      <c r="D17" s="55">
        <f>+'[3]Población Bogotá'!L905</f>
        <v>8.7646666666666668</v>
      </c>
      <c r="E17" s="55">
        <f>+'[3]Población Bogotá'!M905</f>
        <v>10.275666666666666</v>
      </c>
      <c r="F17" s="55">
        <f>+'[3]Población Bogotá'!N905</f>
        <v>14.337999999999999</v>
      </c>
      <c r="G17" s="56">
        <f>+'[3]Población Bogotá'!O905</f>
        <v>10.098333333333333</v>
      </c>
      <c r="H17" s="28">
        <f t="shared" si="0"/>
        <v>-29.569442507090717</v>
      </c>
      <c r="I17" s="27">
        <f t="shared" si="3"/>
        <v>39.533525805300542</v>
      </c>
      <c r="J17" s="28">
        <f t="shared" si="1"/>
        <v>0.28726877329169431</v>
      </c>
      <c r="K17" s="27">
        <f t="shared" si="2"/>
        <v>0.4003097202652724</v>
      </c>
      <c r="L17" s="18"/>
    </row>
    <row r="18" spans="1:14">
      <c r="A18" s="16"/>
      <c r="B18" s="11" t="str">
        <f>+'[3]Población Bogotá'!J906</f>
        <v>Cali</v>
      </c>
      <c r="C18" s="55">
        <f>+'[3]Población Bogotá'!K906</f>
        <v>4.9036666666666671</v>
      </c>
      <c r="D18" s="55">
        <f>+'[3]Población Bogotá'!L906</f>
        <v>10.668666666666667</v>
      </c>
      <c r="E18" s="55">
        <f>+'[3]Población Bogotá'!M906</f>
        <v>11.833999999999998</v>
      </c>
      <c r="F18" s="55">
        <f>+'[3]Población Bogotá'!N906</f>
        <v>12.723666666666666</v>
      </c>
      <c r="G18" s="56">
        <f>+'[3]Población Bogotá'!O906</f>
        <v>7.7886666666666668</v>
      </c>
      <c r="H18" s="28">
        <f t="shared" si="0"/>
        <v>-38.78598936365303</v>
      </c>
      <c r="I18" s="27">
        <f t="shared" si="3"/>
        <v>7.5178863162638887</v>
      </c>
      <c r="J18" s="28">
        <f t="shared" si="1"/>
        <v>0.22156534598890013</v>
      </c>
      <c r="K18" s="27">
        <f t="shared" si="2"/>
        <v>0.35523834872938376</v>
      </c>
      <c r="L18" s="18"/>
    </row>
    <row r="19" spans="1:14">
      <c r="A19" s="16"/>
      <c r="B19" s="11" t="str">
        <f>+'[3]Población Bogotá'!J907</f>
        <v>Barranquilla</v>
      </c>
      <c r="C19" s="55">
        <f>+'[3]Población Bogotá'!K907</f>
        <v>3.3553333333333337</v>
      </c>
      <c r="D19" s="55">
        <f>+'[3]Población Bogotá'!L907</f>
        <v>4.2416666666666671</v>
      </c>
      <c r="E19" s="55">
        <f>+'[3]Población Bogotá'!M907</f>
        <v>2.11</v>
      </c>
      <c r="F19" s="55">
        <f>+'[3]Población Bogotá'!N907</f>
        <v>5.4596666666666671</v>
      </c>
      <c r="G19" s="56">
        <f>+'[3]Población Bogotá'!O907</f>
        <v>6.2596666666666669</v>
      </c>
      <c r="H19" s="28">
        <f t="shared" si="0"/>
        <v>14.652909213016674</v>
      </c>
      <c r="I19" s="27">
        <f t="shared" si="3"/>
        <v>158.75197472353872</v>
      </c>
      <c r="J19" s="28">
        <f t="shared" si="1"/>
        <v>0.17806965814968567</v>
      </c>
      <c r="K19" s="27">
        <f t="shared" si="2"/>
        <v>0.15243113656541815</v>
      </c>
      <c r="L19" s="18"/>
    </row>
    <row r="20" spans="1:14">
      <c r="A20" s="16"/>
      <c r="B20" s="11" t="str">
        <f>+'[3]Población Bogotá'!J908</f>
        <v>Pereira</v>
      </c>
      <c r="C20" s="55">
        <f>+'[3]Población Bogotá'!K908</f>
        <v>4.6290000000000004</v>
      </c>
      <c r="D20" s="55">
        <f>+'[3]Población Bogotá'!L908</f>
        <v>5.6060000000000008</v>
      </c>
      <c r="E20" s="55">
        <f>+'[3]Población Bogotá'!M908</f>
        <v>6.3066666666666675</v>
      </c>
      <c r="F20" s="55">
        <f>+'[3]Población Bogotá'!N908</f>
        <v>6.8790000000000004</v>
      </c>
      <c r="G20" s="56">
        <f>+'[3]Población Bogotá'!O908</f>
        <v>5.4793333333333329</v>
      </c>
      <c r="H20" s="28">
        <f t="shared" si="0"/>
        <v>-20.346949653534928</v>
      </c>
      <c r="I20" s="27">
        <f t="shared" si="3"/>
        <v>9.0750528541226227</v>
      </c>
      <c r="J20" s="28">
        <f t="shared" si="1"/>
        <v>0.15587140106845587</v>
      </c>
      <c r="K20" s="27">
        <f t="shared" si="2"/>
        <v>0.1920582065633149</v>
      </c>
      <c r="L20" s="18"/>
    </row>
    <row r="21" spans="1:14">
      <c r="A21" s="16"/>
      <c r="B21" s="11" t="str">
        <f>+'[3]Población Bogotá'!J909</f>
        <v>Ibagué</v>
      </c>
      <c r="C21" s="55">
        <f>+'[3]Población Bogotá'!K909</f>
        <v>5.0903333333333327</v>
      </c>
      <c r="D21" s="55">
        <f>+'[3]Población Bogotá'!L909</f>
        <v>3.3149999999999999</v>
      </c>
      <c r="E21" s="55">
        <f>+'[3]Población Bogotá'!M909</f>
        <v>6.9233333333333329</v>
      </c>
      <c r="F21" s="55">
        <f>+'[3]Población Bogotá'!N909</f>
        <v>5.123333333333334</v>
      </c>
      <c r="G21" s="56">
        <f>+'[3]Población Bogotá'!O909</f>
        <v>5.4110000000000005</v>
      </c>
      <c r="H21" s="28">
        <f t="shared" si="0"/>
        <v>5.614834092387766</v>
      </c>
      <c r="I21" s="27">
        <f t="shared" si="3"/>
        <v>-25.999037072700993</v>
      </c>
      <c r="J21" s="28">
        <f t="shared" si="1"/>
        <v>0.15392751268671642</v>
      </c>
      <c r="K21" s="27">
        <f t="shared" si="2"/>
        <v>0.14304087972467655</v>
      </c>
      <c r="L21" s="18"/>
    </row>
    <row r="22" spans="1:14">
      <c r="A22" s="16"/>
      <c r="B22" s="11" t="str">
        <f>+'[3]Población Bogotá'!J910</f>
        <v>Cúcuta</v>
      </c>
      <c r="C22" s="55">
        <f>+'[3]Población Bogotá'!K910</f>
        <v>3.4753333333333334</v>
      </c>
      <c r="D22" s="55">
        <f>+'[3]Población Bogotá'!L910</f>
        <v>2.2273333333333336</v>
      </c>
      <c r="E22" s="55">
        <f>+'[3]Población Bogotá'!M910</f>
        <v>5.5826666666666656</v>
      </c>
      <c r="F22" s="55">
        <f>+'[3]Población Bogotá'!N910</f>
        <v>3.6493333333333333</v>
      </c>
      <c r="G22" s="56">
        <f>+'[3]Población Bogotá'!O910</f>
        <v>4.2736666666666663</v>
      </c>
      <c r="H22" s="28">
        <f t="shared" si="0"/>
        <v>17.10814760686883</v>
      </c>
      <c r="I22" s="27">
        <f t="shared" si="3"/>
        <v>-34.631000716503443</v>
      </c>
      <c r="J22" s="28">
        <f>IF(G22=0,"",G22/$G$13*100)</f>
        <v>0.1215736241086916</v>
      </c>
      <c r="K22" s="27">
        <f t="shared" si="2"/>
        <v>0.10188754399647097</v>
      </c>
      <c r="L22" s="18"/>
    </row>
    <row r="23" spans="1:14">
      <c r="A23" s="16"/>
      <c r="B23" s="11" t="str">
        <f>+'[3]Población Bogotá'!J911</f>
        <v>Montería</v>
      </c>
      <c r="C23" s="55">
        <f>+'[3]Población Bogotá'!K911</f>
        <v>2.1333333333333333</v>
      </c>
      <c r="D23" s="55">
        <f>+'[3]Población Bogotá'!L911</f>
        <v>2.1056666666666666</v>
      </c>
      <c r="E23" s="55">
        <f>+'[3]Población Bogotá'!M911</f>
        <v>2.6193333333333331</v>
      </c>
      <c r="F23" s="55">
        <f>+'[3]Población Bogotá'!N911</f>
        <v>2.4146666666666667</v>
      </c>
      <c r="G23" s="56">
        <f>+'[3]Población Bogotá'!O911</f>
        <v>3.1326666666666667</v>
      </c>
      <c r="H23" s="28">
        <f t="shared" si="0"/>
        <v>29.734953064605186</v>
      </c>
      <c r="I23" s="27">
        <f t="shared" si="3"/>
        <v>-7.8136930516670811</v>
      </c>
      <c r="J23" s="28">
        <f t="shared" si="1"/>
        <v>8.9115429324817405E-2</v>
      </c>
      <c r="K23" s="27">
        <f t="shared" si="2"/>
        <v>6.7416274087544359E-2</v>
      </c>
      <c r="L23" s="18"/>
    </row>
    <row r="24" spans="1:14">
      <c r="A24" s="16"/>
      <c r="B24" s="11" t="str">
        <f>+'[3]Población Bogotá'!J912</f>
        <v>Cartagena</v>
      </c>
      <c r="C24" s="55">
        <f>+'[3]Población Bogotá'!K912</f>
        <v>2.8603333333333332</v>
      </c>
      <c r="D24" s="55">
        <f>+'[3]Población Bogotá'!L912</f>
        <v>2.1693333333333333</v>
      </c>
      <c r="E24" s="55">
        <f>+'[3]Población Bogotá'!M912</f>
        <v>3.4849999999999999</v>
      </c>
      <c r="F24" s="55">
        <f>+'[3]Población Bogotá'!N912</f>
        <v>2.4929999999999999</v>
      </c>
      <c r="G24" s="56">
        <f>+'[3]Población Bogotá'!O912</f>
        <v>2.9826666666666668</v>
      </c>
      <c r="H24" s="28">
        <f t="shared" si="0"/>
        <v>19.641663323973813</v>
      </c>
      <c r="I24" s="27">
        <f t="shared" si="3"/>
        <v>-28.4648493543759</v>
      </c>
      <c r="J24" s="28">
        <f t="shared" si="1"/>
        <v>8.484835726734051E-2</v>
      </c>
      <c r="K24" s="27">
        <f t="shared" si="2"/>
        <v>6.9603301201096673E-2</v>
      </c>
      <c r="L24" s="18"/>
    </row>
    <row r="25" spans="1:14">
      <c r="A25" s="16"/>
      <c r="B25" s="11" t="str">
        <f>+'[3]Población Bogotá'!J913</f>
        <v>Villavicencio</v>
      </c>
      <c r="C25" s="55">
        <f>+'[3]Población Bogotá'!K913</f>
        <v>2.9253333333333331</v>
      </c>
      <c r="D25" s="55">
        <f>+'[3]Población Bogotá'!L913</f>
        <v>3.698</v>
      </c>
      <c r="E25" s="55">
        <f>+'[3]Población Bogotá'!M913</f>
        <v>4.5826666666666664</v>
      </c>
      <c r="F25" s="55">
        <f>+'[3]Población Bogotá'!N913</f>
        <v>3.4796666666666667</v>
      </c>
      <c r="G25" s="56">
        <f>+'[3]Población Bogotá'!O913</f>
        <v>2.7083333333333335</v>
      </c>
      <c r="H25" s="28">
        <f t="shared" si="0"/>
        <v>-22.166874221668742</v>
      </c>
      <c r="I25" s="27">
        <f t="shared" si="3"/>
        <v>-24.068955484434095</v>
      </c>
      <c r="J25" s="28">
        <f t="shared" si="1"/>
        <v>7.704435659333278E-2</v>
      </c>
      <c r="K25" s="27">
        <f t="shared" si="2"/>
        <v>9.7150536333500223E-2</v>
      </c>
      <c r="L25" s="18"/>
    </row>
    <row r="26" spans="1:14">
      <c r="A26" s="16"/>
      <c r="B26" s="11" t="str">
        <f>+'[3]Población Bogotá'!J914</f>
        <v>Pasto</v>
      </c>
      <c r="C26" s="55">
        <f>+'[3]Población Bogotá'!K914</f>
        <v>1.107</v>
      </c>
      <c r="D26" s="55">
        <f>+'[3]Población Bogotá'!L914</f>
        <v>2.4146666666666667</v>
      </c>
      <c r="E26" s="55">
        <f>+'[3]Población Bogotá'!M914</f>
        <v>1.7056666666666667</v>
      </c>
      <c r="F26" s="55">
        <f>+'[3]Población Bogotá'!N914</f>
        <v>2.8983333333333334</v>
      </c>
      <c r="G26" s="56">
        <f>+'[3]Población Bogotá'!O914</f>
        <v>2.6859999999999999</v>
      </c>
      <c r="H26" s="28">
        <f t="shared" si="0"/>
        <v>-7.3260494537090377</v>
      </c>
      <c r="I26" s="27">
        <f t="shared" si="3"/>
        <v>69.923783466875136</v>
      </c>
      <c r="J26" s="28">
        <f t="shared" si="1"/>
        <v>7.6409036975886219E-2</v>
      </c>
      <c r="K26" s="27">
        <f t="shared" si="2"/>
        <v>8.0920003201435428E-2</v>
      </c>
      <c r="L26" s="18"/>
    </row>
    <row r="27" spans="1:14">
      <c r="A27" s="16"/>
      <c r="B27" s="11" t="str">
        <f>+'[3]Población Bogotá'!J915</f>
        <v>Manizales</v>
      </c>
      <c r="C27" s="55">
        <f>+'[3]Población Bogotá'!K915</f>
        <v>1.6243333333333334</v>
      </c>
      <c r="D27" s="55">
        <f>+'[3]Población Bogotá'!L915</f>
        <v>1.9379999999999999</v>
      </c>
      <c r="E27" s="55">
        <f>+'[3]Población Bogotá'!M915</f>
        <v>2.5299999999999998</v>
      </c>
      <c r="F27" s="55">
        <f>+'[3]Población Bogotá'!N915</f>
        <v>3.7313333333333336</v>
      </c>
      <c r="G27" s="56">
        <f>+'[3]Población Bogotá'!O915</f>
        <v>2.0583333333333331</v>
      </c>
      <c r="H27" s="28">
        <f t="shared" si="0"/>
        <v>-44.836519564052182</v>
      </c>
      <c r="I27" s="27">
        <f t="shared" si="3"/>
        <v>47.483530961791857</v>
      </c>
      <c r="J27" s="28">
        <f t="shared" si="1"/>
        <v>5.8553711010932902E-2</v>
      </c>
      <c r="K27" s="27">
        <f t="shared" si="2"/>
        <v>0.10417694259193425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Bogotá'!J934</f>
        <v>Colombia</v>
      </c>
      <c r="C13" s="26">
        <f>+'[3]Población Bogotá'!K934</f>
        <v>103.22333333333334</v>
      </c>
      <c r="D13" s="26">
        <f>+'[3]Población Bogotá'!L934</f>
        <v>149.09633333333332</v>
      </c>
      <c r="E13" s="26">
        <f>+'[3]Población Bogotá'!M934</f>
        <v>243.75566666666668</v>
      </c>
      <c r="F13" s="26">
        <f>+'[3]Población Bogotá'!N934</f>
        <v>291.46566666666666</v>
      </c>
      <c r="G13" s="26">
        <f>+'[3]Población Bogotá'!O934</f>
        <v>327.93700000000001</v>
      </c>
      <c r="H13" s="28">
        <f t="shared" ref="H13:H23" si="0">IF(OR(OR(G13=0,F13=0),G13=""),"",(G13/F13-1)*100)</f>
        <v>12.51308044286521</v>
      </c>
      <c r="I13" s="27">
        <f>IF(OR(OR(G13=0,F13=0),F13=""),"",(F13/E13-1)*100)</f>
        <v>19.572878305735109</v>
      </c>
      <c r="J13" s="28">
        <f t="shared" ref="J13:J26" si="1">IF(G13=0,"",G13/$G$13*100)</f>
        <v>100</v>
      </c>
      <c r="K13" s="27">
        <f t="shared" ref="K13:K26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82.52300000000001</v>
      </c>
      <c r="D14" s="25">
        <f>D13-SUM(D15:D27)</f>
        <v>127.97666666666665</v>
      </c>
      <c r="E14" s="25">
        <f>E13-SUM(E15:E27)</f>
        <v>223.69800000000001</v>
      </c>
      <c r="F14" s="25">
        <f>F13-SUM(F15:F27)</f>
        <v>263.76600000000002</v>
      </c>
      <c r="G14" s="26">
        <f>G13-SUM(G15:G27)</f>
        <v>295.8176666666667</v>
      </c>
      <c r="H14" s="28">
        <f t="shared" si="0"/>
        <v>12.151553523451341</v>
      </c>
      <c r="I14" s="27">
        <f>IF(OR(OR(G14=0,F14=0),F14=""),"",(F14/E14-1)*100)</f>
        <v>17.911648740712938</v>
      </c>
      <c r="J14" s="28">
        <f t="shared" si="1"/>
        <v>90.20563909124823</v>
      </c>
      <c r="K14" s="27">
        <f t="shared" si="2"/>
        <v>90.496422105748309</v>
      </c>
      <c r="L14" s="18"/>
    </row>
    <row r="15" spans="1:15">
      <c r="A15" s="16"/>
      <c r="B15" s="12" t="str">
        <f>+'[3]Población Bogotá'!J935</f>
        <v>Bogotá</v>
      </c>
      <c r="C15" s="107">
        <f>+'[3]Población Bogotá'!K935</f>
        <v>11.395666666666665</v>
      </c>
      <c r="D15" s="107">
        <f>+'[3]Población Bogotá'!L935</f>
        <v>12.328666666666669</v>
      </c>
      <c r="E15" s="107">
        <f>+'[3]Población Bogotá'!M935</f>
        <v>9.3766666666666669</v>
      </c>
      <c r="F15" s="107">
        <f>+'[3]Población Bogotá'!N935</f>
        <v>17.901999999999997</v>
      </c>
      <c r="G15" s="107">
        <f>+'[3]Población Bogotá'!O935</f>
        <v>18.032333333333334</v>
      </c>
      <c r="H15" s="50">
        <f t="shared" si="0"/>
        <v>0.72803783562360724</v>
      </c>
      <c r="I15" s="36">
        <f t="shared" ref="I15:I23" si="3">IF(OR(OR(G15=0,F15=0),F15=""),"",(F15/E15-1)*100)</f>
        <v>90.920725204408086</v>
      </c>
      <c r="J15" s="50">
        <f t="shared" si="1"/>
        <v>5.4987187579728216</v>
      </c>
      <c r="K15" s="36">
        <f t="shared" si="2"/>
        <v>6.1420613291216686</v>
      </c>
      <c r="L15" s="18"/>
      <c r="N15" s="23" t="s">
        <v>4</v>
      </c>
      <c r="O15" s="34">
        <f>J15</f>
        <v>5.4987187579728216</v>
      </c>
    </row>
    <row r="16" spans="1:15">
      <c r="A16" s="16"/>
      <c r="B16" s="11" t="str">
        <f>+'[3]Población Bogotá'!J936</f>
        <v>Bucaramanga</v>
      </c>
      <c r="C16" s="25">
        <f>+'[3]Población Bogotá'!K936</f>
        <v>0.97066666666666679</v>
      </c>
      <c r="D16" s="25">
        <f>+'[3]Población Bogotá'!L936</f>
        <v>0.81933333333333336</v>
      </c>
      <c r="E16" s="25">
        <f>+'[3]Población Bogotá'!M936</f>
        <v>1.4109999999999998</v>
      </c>
      <c r="F16" s="25">
        <f>+'[3]Población Bogotá'!N936</f>
        <v>2.6736666666666671</v>
      </c>
      <c r="G16" s="26">
        <f>+'[3]Población Bogotá'!O936</f>
        <v>3.1766666666666663</v>
      </c>
      <c r="H16" s="28">
        <f t="shared" si="0"/>
        <v>18.813115571624461</v>
      </c>
      <c r="I16" s="27">
        <f>IF(OR(OR(G16=0,F16=0),F16=""),"",(F16/E16-1)*100)</f>
        <v>89.487361209544105</v>
      </c>
      <c r="J16" s="28">
        <f t="shared" si="1"/>
        <v>0.96868199278113354</v>
      </c>
      <c r="K16" s="27">
        <f t="shared" si="2"/>
        <v>0.91731787734861869</v>
      </c>
      <c r="L16" s="18"/>
      <c r="N16" s="23" t="s">
        <v>35</v>
      </c>
      <c r="O16" s="34">
        <f>100-O15</f>
        <v>94.501281242027176</v>
      </c>
    </row>
    <row r="17" spans="1:14">
      <c r="A17" s="16"/>
      <c r="B17" s="11" t="str">
        <f>+'[3]Población Bogotá'!J937</f>
        <v>Cartagena</v>
      </c>
      <c r="C17" s="25">
        <f>+'[3]Población Bogotá'!K937</f>
        <v>1.4826666666666668</v>
      </c>
      <c r="D17" s="25">
        <f>+'[3]Población Bogotá'!L937</f>
        <v>0.70566666666666666</v>
      </c>
      <c r="E17" s="25">
        <f>+'[3]Población Bogotá'!M937</f>
        <v>1.2770000000000001</v>
      </c>
      <c r="F17" s="25">
        <f>+'[3]Población Bogotá'!N937</f>
        <v>1.2350000000000001</v>
      </c>
      <c r="G17" s="26">
        <f>+'[3]Población Bogotá'!O937</f>
        <v>2.4576666666666669</v>
      </c>
      <c r="H17" s="28">
        <f t="shared" si="0"/>
        <v>99.001349527665326</v>
      </c>
      <c r="I17" s="27">
        <f t="shared" si="3"/>
        <v>-3.2889584964761132</v>
      </c>
      <c r="J17" s="28">
        <f t="shared" si="1"/>
        <v>0.74943256377495271</v>
      </c>
      <c r="K17" s="27">
        <f t="shared" si="2"/>
        <v>0.42372057543655806</v>
      </c>
      <c r="L17" s="18"/>
    </row>
    <row r="18" spans="1:14">
      <c r="A18" s="16"/>
      <c r="B18" s="11" t="str">
        <f>+'[3]Población Bogotá'!J938</f>
        <v>Medellín</v>
      </c>
      <c r="C18" s="25">
        <f>+'[3]Población Bogotá'!K938</f>
        <v>1.3786666666666667</v>
      </c>
      <c r="D18" s="25">
        <f>+'[3]Población Bogotá'!L938</f>
        <v>1.6796666666666669</v>
      </c>
      <c r="E18" s="25">
        <f>+'[3]Población Bogotá'!M938</f>
        <v>2.045666666666667</v>
      </c>
      <c r="F18" s="25">
        <f>+'[3]Población Bogotá'!N938</f>
        <v>0.57733333333333337</v>
      </c>
      <c r="G18" s="26">
        <f>+'[3]Población Bogotá'!O938</f>
        <v>2.2666666666666671</v>
      </c>
      <c r="H18" s="28">
        <f t="shared" si="0"/>
        <v>292.60969976905318</v>
      </c>
      <c r="I18" s="27">
        <f t="shared" si="3"/>
        <v>-71.777741567541156</v>
      </c>
      <c r="J18" s="28">
        <f t="shared" si="1"/>
        <v>0.6911896695605152</v>
      </c>
      <c r="K18" s="27">
        <f t="shared" si="2"/>
        <v>0.19807936212040983</v>
      </c>
      <c r="L18" s="18"/>
    </row>
    <row r="19" spans="1:14">
      <c r="A19" s="16"/>
      <c r="B19" s="11" t="str">
        <f>+'[3]Población Bogotá'!J939</f>
        <v>Villavicencio</v>
      </c>
      <c r="C19" s="25">
        <f>+'[3]Población Bogotá'!K939</f>
        <v>1.2913333333333332</v>
      </c>
      <c r="D19" s="25">
        <f>+'[3]Población Bogotá'!L939</f>
        <v>1.2053333333333334</v>
      </c>
      <c r="E19" s="25">
        <f>+'[3]Población Bogotá'!M939</f>
        <v>1.8379999999999999</v>
      </c>
      <c r="F19" s="25">
        <f>+'[3]Población Bogotá'!N939</f>
        <v>1.327</v>
      </c>
      <c r="G19" s="26">
        <f>+'[3]Población Bogotá'!O939</f>
        <v>1.4463333333333335</v>
      </c>
      <c r="H19" s="28">
        <f t="shared" si="0"/>
        <v>8.9927153981411934</v>
      </c>
      <c r="I19" s="27">
        <f t="shared" si="3"/>
        <v>-27.801958650707292</v>
      </c>
      <c r="J19" s="28">
        <f t="shared" si="1"/>
        <v>0.44103999650339343</v>
      </c>
      <c r="K19" s="27">
        <f t="shared" si="2"/>
        <v>0.45528518510470645</v>
      </c>
      <c r="L19" s="18"/>
    </row>
    <row r="20" spans="1:14">
      <c r="A20" s="16"/>
      <c r="B20" s="11" t="str">
        <f>+'[3]Población Bogotá'!J940</f>
        <v>Cúcuta</v>
      </c>
      <c r="C20" s="25">
        <f>+'[3]Población Bogotá'!K940</f>
        <v>1.1843333333333332</v>
      </c>
      <c r="D20" s="25">
        <f>+'[3]Población Bogotá'!L940</f>
        <v>1.3816666666666666</v>
      </c>
      <c r="E20" s="25">
        <f>+'[3]Población Bogotá'!M940</f>
        <v>1.409</v>
      </c>
      <c r="F20" s="25">
        <f>+'[3]Población Bogotá'!N940</f>
        <v>1.0703333333333334</v>
      </c>
      <c r="G20" s="26">
        <f>+'[3]Población Bogotá'!O940</f>
        <v>1.056</v>
      </c>
      <c r="H20" s="28">
        <f t="shared" si="0"/>
        <v>-1.3391466832762378</v>
      </c>
      <c r="I20" s="27">
        <f t="shared" si="3"/>
        <v>-24.035959309202749</v>
      </c>
      <c r="J20" s="28">
        <f t="shared" si="1"/>
        <v>0.32201306958348708</v>
      </c>
      <c r="K20" s="27">
        <f t="shared" si="2"/>
        <v>0.36722449871168361</v>
      </c>
      <c r="L20" s="18"/>
    </row>
    <row r="21" spans="1:14">
      <c r="A21" s="16"/>
      <c r="B21" s="11" t="str">
        <f>+'[3]Población Bogotá'!J941</f>
        <v>Montería</v>
      </c>
      <c r="C21" s="25">
        <f>+'[3]Población Bogotá'!K941</f>
        <v>0.38200000000000006</v>
      </c>
      <c r="D21" s="25">
        <f>+'[3]Población Bogotá'!L941</f>
        <v>0.255</v>
      </c>
      <c r="E21" s="25">
        <f>+'[3]Población Bogotá'!M941</f>
        <v>0.38</v>
      </c>
      <c r="F21" s="25">
        <f>+'[3]Población Bogotá'!N941</f>
        <v>0.3753333333333333</v>
      </c>
      <c r="G21" s="26">
        <f>+'[3]Población Bogotá'!O941</f>
        <v>0.72066666666666668</v>
      </c>
      <c r="H21" s="28">
        <f t="shared" si="0"/>
        <v>92.007104795737149</v>
      </c>
      <c r="I21" s="27">
        <f t="shared" si="3"/>
        <v>-1.2280701754386114</v>
      </c>
      <c r="J21" s="28">
        <f t="shared" si="1"/>
        <v>0.21975765670438735</v>
      </c>
      <c r="K21" s="27">
        <f t="shared" si="2"/>
        <v>0.128774458283823</v>
      </c>
      <c r="L21" s="18"/>
    </row>
    <row r="22" spans="1:14">
      <c r="A22" s="16"/>
      <c r="B22" s="11" t="str">
        <f>+'[3]Población Bogotá'!J942</f>
        <v>Pereira</v>
      </c>
      <c r="C22" s="25">
        <f>+'[3]Población Bogotá'!K942</f>
        <v>0.29833333333333334</v>
      </c>
      <c r="D22" s="25">
        <f>+'[3]Población Bogotá'!L942</f>
        <v>0.34633333333333333</v>
      </c>
      <c r="E22" s="25">
        <f>+'[3]Población Bogotá'!M942</f>
        <v>0.42666666666666669</v>
      </c>
      <c r="F22" s="25">
        <f>+'[3]Población Bogotá'!N942</f>
        <v>0.48499999999999999</v>
      </c>
      <c r="G22" s="26">
        <f>+'[3]Población Bogotá'!O942</f>
        <v>0.64</v>
      </c>
      <c r="H22" s="28">
        <f t="shared" si="0"/>
        <v>31.958762886597935</v>
      </c>
      <c r="I22" s="27">
        <f t="shared" si="3"/>
        <v>13.671875</v>
      </c>
      <c r="J22" s="28">
        <f t="shared" si="1"/>
        <v>0.19515943611120429</v>
      </c>
      <c r="K22" s="27">
        <f t="shared" si="2"/>
        <v>0.16640038792447823</v>
      </c>
      <c r="L22" s="18"/>
    </row>
    <row r="23" spans="1:14">
      <c r="A23" s="16"/>
      <c r="B23" s="11" t="str">
        <f>+'[3]Población Bogotá'!J943</f>
        <v>Cali</v>
      </c>
      <c r="C23" s="25">
        <f>+'[3]Población Bogotá'!K943</f>
        <v>0.9906666666666667</v>
      </c>
      <c r="D23" s="25">
        <f>+'[3]Población Bogotá'!L943</f>
        <v>0.72099999999999997</v>
      </c>
      <c r="E23" s="25">
        <f>+'[3]Población Bogotá'!M943</f>
        <v>0.61099999999999999</v>
      </c>
      <c r="F23" s="25">
        <f>+'[3]Población Bogotá'!N943</f>
        <v>0.56300000000000006</v>
      </c>
      <c r="G23" s="26">
        <f>+'[3]Población Bogotá'!O943</f>
        <v>0.63366666666666671</v>
      </c>
      <c r="H23" s="28">
        <f t="shared" si="0"/>
        <v>12.551805802249838</v>
      </c>
      <c r="I23" s="27">
        <f t="shared" si="3"/>
        <v>-7.8559738134206132</v>
      </c>
      <c r="J23" s="28">
        <f t="shared" si="1"/>
        <v>0.19322817085802049</v>
      </c>
      <c r="K23" s="27">
        <f t="shared" si="2"/>
        <v>0.19316168742573456</v>
      </c>
      <c r="L23" s="18"/>
    </row>
    <row r="24" spans="1:14">
      <c r="A24" s="16"/>
      <c r="B24" s="11" t="str">
        <f>+'[3]Población Bogotá'!J944</f>
        <v>Barranquilla</v>
      </c>
      <c r="C24" s="25">
        <f>+'[3]Población Bogotá'!K944</f>
        <v>0.48166666666666669</v>
      </c>
      <c r="D24" s="25">
        <f>+'[3]Población Bogotá'!L944</f>
        <v>0.90233333333333332</v>
      </c>
      <c r="E24" s="25">
        <f>+'[3]Población Bogotá'!M944</f>
        <v>0.3793333333333333</v>
      </c>
      <c r="F24" s="25">
        <f>+'[3]Población Bogotá'!N944</f>
        <v>0.4363333333333333</v>
      </c>
      <c r="G24" s="26">
        <f>+'[3]Población Bogotá'!O944</f>
        <v>0.59466666666666657</v>
      </c>
      <c r="H24" s="28">
        <f t="shared" ref="H24:H27" si="4">IF(OR(OR(G24=0,F24=0),G24=""),"",(G24/F24-1)*100)</f>
        <v>36.287242169595089</v>
      </c>
      <c r="I24" s="27">
        <f t="shared" ref="I24:I27" si="5">IF(OR(OR(G24=0,F24=0),F24=""),"",(F24/E24-1)*100)</f>
        <v>15.02636203866432</v>
      </c>
      <c r="J24" s="28">
        <f t="shared" si="1"/>
        <v>0.18133564271999394</v>
      </c>
      <c r="K24" s="27">
        <f t="shared" si="2"/>
        <v>0.14970316686813884</v>
      </c>
      <c r="L24" s="18"/>
    </row>
    <row r="25" spans="1:14">
      <c r="A25" s="16"/>
      <c r="B25" s="11" t="str">
        <f>+'[3]Población Bogotá'!J945</f>
        <v>Manizales</v>
      </c>
      <c r="C25" s="25">
        <f>+'[3]Población Bogotá'!K945</f>
        <v>0.10699999999999998</v>
      </c>
      <c r="D25" s="25">
        <f>+'[3]Población Bogotá'!L945</f>
        <v>0.17</v>
      </c>
      <c r="E25" s="25">
        <f>+'[3]Población Bogotá'!M945</f>
        <v>0.23166666666666669</v>
      </c>
      <c r="F25" s="25">
        <f>+'[3]Población Bogotá'!N945</f>
        <v>0.27433333333333332</v>
      </c>
      <c r="G25" s="26">
        <f>+'[3]Población Bogotá'!O945</f>
        <v>0.52266666666666672</v>
      </c>
      <c r="H25" s="28">
        <f t="shared" si="4"/>
        <v>90.522478736330527</v>
      </c>
      <c r="I25" s="27">
        <f t="shared" si="5"/>
        <v>18.417266187050352</v>
      </c>
      <c r="J25" s="28">
        <f t="shared" si="1"/>
        <v>0.15938020615748352</v>
      </c>
      <c r="K25" s="27">
        <f t="shared" si="2"/>
        <v>9.4122006365529615E-2</v>
      </c>
      <c r="L25" s="18"/>
    </row>
    <row r="26" spans="1:14">
      <c r="A26" s="16"/>
      <c r="B26" s="11" t="str">
        <f>+'[3]Población Bogotá'!J946</f>
        <v>Ibagué</v>
      </c>
      <c r="C26" s="25">
        <f>+'[3]Población Bogotá'!K946</f>
        <v>0.63099999999999989</v>
      </c>
      <c r="D26" s="25">
        <f>+'[3]Población Bogotá'!L946</f>
        <v>0.60466666666666669</v>
      </c>
      <c r="E26" s="25">
        <f>+'[3]Población Bogotá'!M946</f>
        <v>0.60233333333333328</v>
      </c>
      <c r="F26" s="25">
        <f>+'[3]Población Bogotá'!N946</f>
        <v>0.67466666666666664</v>
      </c>
      <c r="G26" s="26">
        <f>+'[3]Población Bogotá'!O946</f>
        <v>0.49866666666666665</v>
      </c>
      <c r="H26" s="28">
        <f t="shared" si="4"/>
        <v>-26.086956521739136</v>
      </c>
      <c r="I26" s="27">
        <f t="shared" si="5"/>
        <v>12.008854454897634</v>
      </c>
      <c r="J26" s="28">
        <f t="shared" si="1"/>
        <v>0.15206172730331333</v>
      </c>
      <c r="K26" s="27">
        <f t="shared" si="2"/>
        <v>0.23147380423308864</v>
      </c>
      <c r="L26" s="18"/>
    </row>
    <row r="27" spans="1:14" s="23" customFormat="1">
      <c r="A27" s="16"/>
      <c r="B27" s="11" t="str">
        <f>+'[3]Población Bogotá'!J947</f>
        <v>Pasto</v>
      </c>
      <c r="C27" s="25">
        <f>+'[3]Población Bogotá'!K947</f>
        <v>0.10633333333333334</v>
      </c>
      <c r="D27" s="25">
        <f>+'[3]Población Bogotá'!L947</f>
        <v>0</v>
      </c>
      <c r="E27" s="25">
        <f>+'[3]Población Bogotá'!M947</f>
        <v>6.933333333333333E-2</v>
      </c>
      <c r="F27" s="25">
        <f>+'[3]Población Bogotá'!N947</f>
        <v>0.10566666666666667</v>
      </c>
      <c r="G27" s="26">
        <f>+'[3]Población Bogotá'!O947</f>
        <v>7.3333333333333334E-2</v>
      </c>
      <c r="H27" s="28">
        <f t="shared" si="4"/>
        <v>-30.5993690851735</v>
      </c>
      <c r="I27" s="27">
        <f t="shared" si="5"/>
        <v>52.403846153846168</v>
      </c>
      <c r="J27" s="28">
        <f t="shared" ref="J27" si="6">IF(G27=0,"",G27/$G$13*100)</f>
        <v>2.2362018721075492E-2</v>
      </c>
      <c r="K27" s="27">
        <f t="shared" ref="K27" si="7">IF(F27=0,"",F27/$F$13*100)</f>
        <v>3.6253555307257462E-2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K27" sqref="K27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Bogotá'!J966</f>
        <v>Colombia</v>
      </c>
      <c r="C13" s="26">
        <f>+'[3]Población Bogotá'!K966</f>
        <v>2361.3733333333334</v>
      </c>
      <c r="D13" s="26">
        <f>+'[3]Población Bogotá'!L966</f>
        <v>2335.576</v>
      </c>
      <c r="E13" s="26">
        <f>+'[3]Población Bogotá'!M966</f>
        <v>2346.1403333333333</v>
      </c>
      <c r="F13" s="26">
        <f>+'[3]Población Bogotá'!N966</f>
        <v>2387.4140000000002</v>
      </c>
      <c r="G13" s="26">
        <f>+'[3]Población Bogotá'!O966</f>
        <v>2539.3169999999996</v>
      </c>
      <c r="H13" s="28">
        <f t="shared" ref="H13:H27" si="0">IF(OR(OR(G13=0,F13=0),G13=""),"",(G13/F13-1)*100)</f>
        <v>6.3626585083274012</v>
      </c>
      <c r="I13" s="27">
        <f>IF(OR(OR(G13=0,F13=0),F13=""),"",(F13/E13-1)*100)</f>
        <v>1.7592155967936618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763.80800000000045</v>
      </c>
      <c r="D14" s="25">
        <f>D13-SUM(D15:D27)</f>
        <v>769.69533333333311</v>
      </c>
      <c r="E14" s="25">
        <f>E13-SUM(E15:E27)</f>
        <v>762.78366666666648</v>
      </c>
      <c r="F14" s="25">
        <f>F13-SUM(F15:F27)</f>
        <v>788.00566666666691</v>
      </c>
      <c r="G14" s="26">
        <f>G13-SUM(G15:G27)</f>
        <v>858.22166666666612</v>
      </c>
      <c r="H14" s="28">
        <f t="shared" si="0"/>
        <v>8.9105958205883304</v>
      </c>
      <c r="I14" s="27">
        <f>IF(OR(OR(G14=0,F14=0),F14=""),"",(F14/E14-1)*100)</f>
        <v>3.3065731611978011</v>
      </c>
      <c r="J14" s="28">
        <f t="shared" si="1"/>
        <v>33.797342618769783</v>
      </c>
      <c r="K14" s="27">
        <f t="shared" si="2"/>
        <v>33.006661880455873</v>
      </c>
      <c r="L14" s="18"/>
    </row>
    <row r="15" spans="1:15">
      <c r="A15" s="16"/>
      <c r="B15" s="12" t="str">
        <f>+'[3]Población Bogotá'!J967</f>
        <v>Bogotá</v>
      </c>
      <c r="C15" s="107">
        <f>+'[3]Población Bogotá'!K967</f>
        <v>553.01199999999994</v>
      </c>
      <c r="D15" s="107">
        <f>+'[3]Población Bogotá'!L967</f>
        <v>560.91800000000001</v>
      </c>
      <c r="E15" s="107">
        <f>+'[3]Población Bogotá'!M967</f>
        <v>614.00799999999992</v>
      </c>
      <c r="F15" s="107">
        <f>+'[3]Población Bogotá'!N967</f>
        <v>565.82933333333324</v>
      </c>
      <c r="G15" s="107">
        <f>+'[3]Población Bogotá'!O967</f>
        <v>684.51133333333337</v>
      </c>
      <c r="H15" s="50">
        <f t="shared" si="0"/>
        <v>20.974875816500639</v>
      </c>
      <c r="I15" s="36">
        <f t="shared" ref="I15:I27" si="3">IF(OR(OR(G15=0,F15=0),F15=""),"",(F15/E15-1)*100)</f>
        <v>-7.8465861465431548</v>
      </c>
      <c r="J15" s="50">
        <f t="shared" si="1"/>
        <v>26.956513634703089</v>
      </c>
      <c r="K15" s="36">
        <f t="shared" si="2"/>
        <v>23.70051165542856</v>
      </c>
      <c r="L15" s="18"/>
      <c r="N15" s="23" t="s">
        <v>4</v>
      </c>
      <c r="O15" s="34">
        <f>J15</f>
        <v>26.956513634703089</v>
      </c>
    </row>
    <row r="16" spans="1:15">
      <c r="A16" s="16"/>
      <c r="B16" s="11" t="str">
        <f>+'[3]Población Bogotá'!J968</f>
        <v>Medellín</v>
      </c>
      <c r="C16" s="55">
        <f>+'[3]Población Bogotá'!K968</f>
        <v>363.82</v>
      </c>
      <c r="D16" s="55">
        <f>+'[3]Población Bogotá'!L968</f>
        <v>333.93399999999997</v>
      </c>
      <c r="E16" s="55">
        <f>+'[3]Población Bogotá'!M968</f>
        <v>294.90066666666667</v>
      </c>
      <c r="F16" s="55">
        <f>+'[3]Población Bogotá'!N968</f>
        <v>336.30333333333334</v>
      </c>
      <c r="G16" s="56">
        <f>+'[3]Población Bogotá'!O968</f>
        <v>318.03066666666666</v>
      </c>
      <c r="H16" s="28">
        <f t="shared" si="0"/>
        <v>-5.4333885083902462</v>
      </c>
      <c r="I16" s="27">
        <f t="shared" si="3"/>
        <v>14.039529694744669</v>
      </c>
      <c r="J16" s="28">
        <f t="shared" si="1"/>
        <v>12.524260132416185</v>
      </c>
      <c r="K16" s="27">
        <f t="shared" si="2"/>
        <v>14.086510899799251</v>
      </c>
      <c r="L16" s="18"/>
      <c r="N16" s="23" t="s">
        <v>35</v>
      </c>
      <c r="O16" s="34">
        <f>100-O15</f>
        <v>73.043486365296914</v>
      </c>
    </row>
    <row r="17" spans="1:14">
      <c r="A17" s="16"/>
      <c r="B17" s="11" t="str">
        <f>+'[3]Población Bogotá'!J969</f>
        <v>Cali</v>
      </c>
      <c r="C17" s="55">
        <f>+'[3]Población Bogotá'!K969</f>
        <v>216.96233333333331</v>
      </c>
      <c r="D17" s="55">
        <f>+'[3]Población Bogotá'!L969</f>
        <v>197.01200000000003</v>
      </c>
      <c r="E17" s="55">
        <f>+'[3]Población Bogotá'!M969</f>
        <v>209.13800000000001</v>
      </c>
      <c r="F17" s="55">
        <f>+'[3]Población Bogotá'!N969</f>
        <v>217.87366666666665</v>
      </c>
      <c r="G17" s="56">
        <f>+'[3]Población Bogotá'!O969</f>
        <v>195.86366666666666</v>
      </c>
      <c r="H17" s="28">
        <f t="shared" si="0"/>
        <v>-10.10218459933202</v>
      </c>
      <c r="I17" s="27">
        <f t="shared" si="3"/>
        <v>4.1769868061598769</v>
      </c>
      <c r="J17" s="28">
        <f t="shared" si="1"/>
        <v>7.7132420515700364</v>
      </c>
      <c r="K17" s="27">
        <f t="shared" si="2"/>
        <v>9.1259273283421578</v>
      </c>
      <c r="L17" s="18"/>
    </row>
    <row r="18" spans="1:14">
      <c r="A18" s="16"/>
      <c r="B18" s="11" t="str">
        <f>+'[3]Población Bogotá'!J970</f>
        <v>Barranquilla</v>
      </c>
      <c r="C18" s="55">
        <f>+'[3]Población Bogotá'!K970</f>
        <v>104.51966666666665</v>
      </c>
      <c r="D18" s="55">
        <f>+'[3]Población Bogotá'!L970</f>
        <v>101.62766666666668</v>
      </c>
      <c r="E18" s="55">
        <f>+'[3]Población Bogotá'!M970</f>
        <v>111.23133333333334</v>
      </c>
      <c r="F18" s="55">
        <f>+'[3]Población Bogotá'!N970</f>
        <v>126.56700000000001</v>
      </c>
      <c r="G18" s="56">
        <f>+'[3]Población Bogotá'!O970</f>
        <v>121.526</v>
      </c>
      <c r="H18" s="28">
        <f t="shared" si="0"/>
        <v>-3.9828707324974233</v>
      </c>
      <c r="I18" s="27">
        <f t="shared" si="3"/>
        <v>13.78718226878517</v>
      </c>
      <c r="J18" s="28">
        <f t="shared" si="1"/>
        <v>4.7857750725884172</v>
      </c>
      <c r="K18" s="27">
        <f t="shared" si="2"/>
        <v>5.3014265644752019</v>
      </c>
      <c r="L18" s="18"/>
    </row>
    <row r="19" spans="1:14">
      <c r="A19" s="16"/>
      <c r="B19" s="11" t="str">
        <f>+'[3]Población Bogotá'!J971</f>
        <v>Bucaramanga</v>
      </c>
      <c r="C19" s="55">
        <f>+'[3]Población Bogotá'!K971</f>
        <v>96.328999999999994</v>
      </c>
      <c r="D19" s="55">
        <f>+'[3]Población Bogotá'!L971</f>
        <v>104.996</v>
      </c>
      <c r="E19" s="55">
        <f>+'[3]Población Bogotá'!M971</f>
        <v>100.786</v>
      </c>
      <c r="F19" s="55">
        <f>+'[3]Población Bogotá'!N971</f>
        <v>96.916333333333341</v>
      </c>
      <c r="G19" s="56">
        <f>+'[3]Población Bogotá'!O971</f>
        <v>105.11399999999999</v>
      </c>
      <c r="H19" s="28">
        <f t="shared" si="0"/>
        <v>8.4584985674928994</v>
      </c>
      <c r="I19" s="27">
        <f t="shared" si="3"/>
        <v>-3.8394882887173409</v>
      </c>
      <c r="J19" s="28">
        <f t="shared" si="1"/>
        <v>4.1394595475870091</v>
      </c>
      <c r="K19" s="27">
        <f t="shared" si="2"/>
        <v>4.0594690880313733</v>
      </c>
      <c r="L19" s="18"/>
    </row>
    <row r="20" spans="1:14">
      <c r="A20" s="16"/>
      <c r="B20" s="11" t="str">
        <f>+'[3]Población Bogotá'!J972</f>
        <v>Cúcuta</v>
      </c>
      <c r="C20" s="55">
        <f>+'[3]Población Bogotá'!K972</f>
        <v>67.422000000000011</v>
      </c>
      <c r="D20" s="55">
        <f>+'[3]Población Bogotá'!L972</f>
        <v>71.013666666666666</v>
      </c>
      <c r="E20" s="55">
        <f>+'[3]Población Bogotá'!M972</f>
        <v>54.821333333333335</v>
      </c>
      <c r="F20" s="55">
        <f>+'[3]Población Bogotá'!N972</f>
        <v>53.454333333333331</v>
      </c>
      <c r="G20" s="56">
        <f>+'[3]Población Bogotá'!O972</f>
        <v>54.293666666666667</v>
      </c>
      <c r="H20" s="28">
        <f t="shared" si="0"/>
        <v>1.5701876367990142</v>
      </c>
      <c r="I20" s="27">
        <f t="shared" si="3"/>
        <v>-2.4935548205078373</v>
      </c>
      <c r="J20" s="28">
        <f t="shared" si="1"/>
        <v>2.1381208674090977</v>
      </c>
      <c r="K20" s="27">
        <f t="shared" si="2"/>
        <v>2.2390056074620208</v>
      </c>
      <c r="L20" s="18"/>
    </row>
    <row r="21" spans="1:14">
      <c r="A21" s="16"/>
      <c r="B21" s="11" t="str">
        <f>+'[3]Población Bogotá'!J973</f>
        <v>Pereira</v>
      </c>
      <c r="C21" s="55">
        <f>+'[3]Población Bogotá'!K973</f>
        <v>41.520999999999994</v>
      </c>
      <c r="D21" s="55">
        <f>+'[3]Población Bogotá'!L973</f>
        <v>46.933</v>
      </c>
      <c r="E21" s="55">
        <f>+'[3]Población Bogotá'!M973</f>
        <v>42.708333333333336</v>
      </c>
      <c r="F21" s="55">
        <f>+'[3]Población Bogotá'!N973</f>
        <v>41.873333333333335</v>
      </c>
      <c r="G21" s="56">
        <f>+'[3]Población Bogotá'!O973</f>
        <v>46.58700000000001</v>
      </c>
      <c r="H21" s="28">
        <f t="shared" si="0"/>
        <v>11.256965451361278</v>
      </c>
      <c r="I21" s="27">
        <f t="shared" si="3"/>
        <v>-1.9551219512195184</v>
      </c>
      <c r="J21" s="28">
        <f t="shared" si="1"/>
        <v>1.8346271851840481</v>
      </c>
      <c r="K21" s="27">
        <f t="shared" si="2"/>
        <v>1.7539200713966381</v>
      </c>
      <c r="L21" s="18"/>
    </row>
    <row r="22" spans="1:14">
      <c r="A22" s="16"/>
      <c r="B22" s="11" t="str">
        <f>+'[3]Población Bogotá'!J974</f>
        <v>Cartagena</v>
      </c>
      <c r="C22" s="55">
        <f>+'[3]Población Bogotá'!K974</f>
        <v>37.950000000000003</v>
      </c>
      <c r="D22" s="55">
        <f>+'[3]Población Bogotá'!L974</f>
        <v>34.703666666666663</v>
      </c>
      <c r="E22" s="55">
        <f>+'[3]Población Bogotá'!M974</f>
        <v>38.716333333333331</v>
      </c>
      <c r="F22" s="55">
        <f>+'[3]Población Bogotá'!N974</f>
        <v>45.917333333333339</v>
      </c>
      <c r="G22" s="56">
        <f>+'[3]Población Bogotá'!O974</f>
        <v>41.729666666666667</v>
      </c>
      <c r="H22" s="28">
        <f t="shared" si="0"/>
        <v>-9.1200127765840193</v>
      </c>
      <c r="I22" s="27">
        <f t="shared" si="3"/>
        <v>18.599385272365687</v>
      </c>
      <c r="J22" s="28">
        <f t="shared" si="1"/>
        <v>1.643342153290301</v>
      </c>
      <c r="K22" s="27">
        <f t="shared" si="2"/>
        <v>1.923308371875734</v>
      </c>
      <c r="L22" s="18"/>
    </row>
    <row r="23" spans="1:14">
      <c r="A23" s="16"/>
      <c r="B23" s="11" t="str">
        <f>+'[3]Población Bogotá'!J975</f>
        <v>Ibagué</v>
      </c>
      <c r="C23" s="55">
        <f>+'[3]Población Bogotá'!K975</f>
        <v>36.349333333333334</v>
      </c>
      <c r="D23" s="55">
        <f>+'[3]Población Bogotá'!L975</f>
        <v>34.294666666666664</v>
      </c>
      <c r="E23" s="55">
        <f>+'[3]Población Bogotá'!M975</f>
        <v>32.673333333333332</v>
      </c>
      <c r="F23" s="55">
        <f>+'[3]Población Bogotá'!N975</f>
        <v>35.685000000000002</v>
      </c>
      <c r="G23" s="56">
        <f>+'[3]Población Bogotá'!O975</f>
        <v>33.219333333333331</v>
      </c>
      <c r="H23" s="28">
        <f t="shared" si="0"/>
        <v>-6.9095324833029821</v>
      </c>
      <c r="I23" s="27">
        <f t="shared" si="3"/>
        <v>9.2175066312997433</v>
      </c>
      <c r="J23" s="28">
        <f t="shared" si="1"/>
        <v>1.3081995407951563</v>
      </c>
      <c r="K23" s="27">
        <f t="shared" si="2"/>
        <v>1.4947135268537421</v>
      </c>
      <c r="L23" s="18"/>
    </row>
    <row r="24" spans="1:14">
      <c r="A24" s="16"/>
      <c r="B24" s="11" t="str">
        <f>+'[3]Población Bogotá'!J976</f>
        <v>Manizales</v>
      </c>
      <c r="C24" s="55">
        <f>+'[3]Población Bogotá'!K976</f>
        <v>30.574666666666669</v>
      </c>
      <c r="D24" s="55">
        <f>+'[3]Población Bogotá'!L976</f>
        <v>28.248666666666665</v>
      </c>
      <c r="E24" s="55">
        <f>+'[3]Población Bogotá'!M976</f>
        <v>26.276</v>
      </c>
      <c r="F24" s="55">
        <f>+'[3]Población Bogotá'!N976</f>
        <v>25.745333333333335</v>
      </c>
      <c r="G24" s="56">
        <f>+'[3]Población Bogotá'!O976</f>
        <v>26.515333333333331</v>
      </c>
      <c r="H24" s="28">
        <f t="shared" si="0"/>
        <v>2.9908332901755541</v>
      </c>
      <c r="I24" s="27">
        <f t="shared" si="3"/>
        <v>-2.0195869487999119</v>
      </c>
      <c r="J24" s="28">
        <f t="shared" si="1"/>
        <v>1.0441915417938499</v>
      </c>
      <c r="K24" s="27">
        <f t="shared" si="2"/>
        <v>1.0783774131061197</v>
      </c>
      <c r="L24" s="18"/>
    </row>
    <row r="25" spans="1:14">
      <c r="A25" s="16"/>
      <c r="B25" s="11" t="str">
        <f>+'[3]Población Bogotá'!J977</f>
        <v>Montería</v>
      </c>
      <c r="C25" s="55">
        <f>+'[3]Población Bogotá'!K977</f>
        <v>15.522</v>
      </c>
      <c r="D25" s="55">
        <f>+'[3]Población Bogotá'!L977</f>
        <v>19.853333333333335</v>
      </c>
      <c r="E25" s="55">
        <f>+'[3]Población Bogotá'!M977</f>
        <v>21.323333333333334</v>
      </c>
      <c r="F25" s="55">
        <f>+'[3]Población Bogotá'!N977</f>
        <v>17.927333333333333</v>
      </c>
      <c r="G25" s="56">
        <f>+'[3]Población Bogotá'!O977</f>
        <v>18.248999999999999</v>
      </c>
      <c r="H25" s="28">
        <f t="shared" si="0"/>
        <v>1.7942806143319334</v>
      </c>
      <c r="I25" s="27">
        <f t="shared" si="3"/>
        <v>-15.926215413475065</v>
      </c>
      <c r="J25" s="28">
        <f t="shared" si="1"/>
        <v>0.71865781231724923</v>
      </c>
      <c r="K25" s="27">
        <f t="shared" si="2"/>
        <v>0.75091012004341651</v>
      </c>
      <c r="L25" s="18"/>
    </row>
    <row r="26" spans="1:14">
      <c r="A26" s="16"/>
      <c r="B26" s="11" t="str">
        <f>+'[3]Población Bogotá'!J978</f>
        <v>Villavicencio</v>
      </c>
      <c r="C26" s="55">
        <f>+'[3]Población Bogotá'!K978</f>
        <v>17.868333333333332</v>
      </c>
      <c r="D26" s="55">
        <f>+'[3]Población Bogotá'!L978</f>
        <v>16.912666666666667</v>
      </c>
      <c r="E26" s="55">
        <f>+'[3]Población Bogotá'!M978</f>
        <v>18.306000000000001</v>
      </c>
      <c r="F26" s="55">
        <f>+'[3]Población Bogotá'!N978</f>
        <v>18.892666666666667</v>
      </c>
      <c r="G26" s="56">
        <f>+'[3]Población Bogotá'!O978</f>
        <v>17.966666666666669</v>
      </c>
      <c r="H26" s="28">
        <f t="shared" si="0"/>
        <v>-4.9013726666431339</v>
      </c>
      <c r="I26" s="27">
        <f t="shared" si="3"/>
        <v>3.2047780327032926</v>
      </c>
      <c r="J26" s="28">
        <f t="shared" si="1"/>
        <v>0.70753933702120186</v>
      </c>
      <c r="K26" s="27">
        <f t="shared" si="2"/>
        <v>0.79134438629691639</v>
      </c>
      <c r="L26" s="18"/>
    </row>
    <row r="27" spans="1:14">
      <c r="A27" s="16"/>
      <c r="B27" s="11" t="str">
        <f>+'[3]Población Bogotá'!J979</f>
        <v>Pasto</v>
      </c>
      <c r="C27" s="55">
        <f>+'[3]Población Bogotá'!K979</f>
        <v>15.715</v>
      </c>
      <c r="D27" s="55">
        <f>+'[3]Población Bogotá'!L979</f>
        <v>15.433333333333332</v>
      </c>
      <c r="E27" s="55">
        <f>+'[3]Población Bogotá'!M979</f>
        <v>18.468</v>
      </c>
      <c r="F27" s="55">
        <f>+'[3]Población Bogotá'!N979</f>
        <v>16.423333333333332</v>
      </c>
      <c r="G27" s="56">
        <f>+'[3]Población Bogotá'!O979</f>
        <v>17.489000000000001</v>
      </c>
      <c r="H27" s="28">
        <f t="shared" si="0"/>
        <v>6.488735538867485</v>
      </c>
      <c r="I27" s="27">
        <f t="shared" si="3"/>
        <v>-11.071402786802409</v>
      </c>
      <c r="J27" s="28">
        <f t="shared" si="1"/>
        <v>0.68872850455457124</v>
      </c>
      <c r="K27" s="27">
        <f t="shared" si="2"/>
        <v>0.68791308643299109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5703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Bogotá'!J998</f>
        <v>Colombia</v>
      </c>
      <c r="C13" s="26">
        <f>+'[3]Población Bogotá'!K998</f>
        <v>83.669333333333341</v>
      </c>
      <c r="D13" s="26">
        <f>+'[3]Población Bogotá'!L998</f>
        <v>78.698333333333338</v>
      </c>
      <c r="E13" s="26">
        <f>+'[3]Población Bogotá'!M998</f>
        <v>65.018333333333331</v>
      </c>
      <c r="F13" s="26">
        <f>+'[3]Población Bogotá'!N998</f>
        <v>102.31099999999999</v>
      </c>
      <c r="G13" s="26">
        <f>+'[3]Población Bogotá'!O998</f>
        <v>113.13366666666667</v>
      </c>
      <c r="H13" s="28">
        <f t="shared" ref="H13:H27" si="0">IF(OR(OR(G13=0,F13=0),G13=""),"",(G13/F13-1)*100)</f>
        <v>10.578204363818822</v>
      </c>
      <c r="I13" s="27">
        <f>IF(OR(OR(G13=0,F13=0),F13=""),"",(F13/E13-1)*100)</f>
        <v>57.357155674040648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44.331666666666678</v>
      </c>
      <c r="D14" s="25">
        <f>D13-SUM(D15:D27)</f>
        <v>41.336333333333343</v>
      </c>
      <c r="E14" s="25">
        <f>E13-SUM(E15:E27)</f>
        <v>26.097333333333324</v>
      </c>
      <c r="F14" s="25">
        <f>F13-SUM(F15:F27)</f>
        <v>51.077333333333328</v>
      </c>
      <c r="G14" s="26">
        <f>G13-SUM(G15:G27)</f>
        <v>63.973333333333343</v>
      </c>
      <c r="H14" s="28">
        <f t="shared" si="0"/>
        <v>25.247989975984165</v>
      </c>
      <c r="I14" s="27">
        <f>IF(OR(OR(G14=0,F14=0),F14=""),"",(F14/E14-1)*100)</f>
        <v>95.71859193787364</v>
      </c>
      <c r="J14" s="28">
        <f t="shared" si="1"/>
        <v>56.5466807699447</v>
      </c>
      <c r="K14" s="27">
        <f t="shared" si="2"/>
        <v>49.923598961336843</v>
      </c>
      <c r="L14" s="18"/>
    </row>
    <row r="15" spans="1:15">
      <c r="A15" s="16"/>
      <c r="B15" s="11" t="str">
        <f>+'[3]Población Bogotá'!J999</f>
        <v>Medellín</v>
      </c>
      <c r="C15" s="25">
        <f>+'[3]Población Bogotá'!K999</f>
        <v>3.9950000000000001</v>
      </c>
      <c r="D15" s="25">
        <f>+'[3]Población Bogotá'!L999</f>
        <v>3.1869999999999998</v>
      </c>
      <c r="E15" s="25">
        <f>+'[3]Población Bogotá'!M999</f>
        <v>2.0663333333333331</v>
      </c>
      <c r="F15" s="25">
        <f>+'[3]Población Bogotá'!N999</f>
        <v>12.746</v>
      </c>
      <c r="G15" s="26">
        <f>+'[3]Población Bogotá'!O999</f>
        <v>13.261333333333333</v>
      </c>
      <c r="H15" s="142">
        <f t="shared" si="0"/>
        <v>4.0430984884146648</v>
      </c>
      <c r="I15" s="49">
        <f t="shared" ref="I15:I27" si="3">IF(OR(OR(G15=0,F15=0),F15=""),"",(F15/E15-1)*100)</f>
        <v>516.84142603645751</v>
      </c>
      <c r="J15" s="142">
        <f t="shared" si="1"/>
        <v>11.721827572694247</v>
      </c>
      <c r="K15" s="49">
        <f t="shared" si="2"/>
        <v>12.458093460136253</v>
      </c>
      <c r="L15" s="18"/>
      <c r="N15" s="23" t="s">
        <v>4</v>
      </c>
      <c r="O15" s="34">
        <f>J16</f>
        <v>7.3682752849873747</v>
      </c>
    </row>
    <row r="16" spans="1:15">
      <c r="A16" s="16"/>
      <c r="B16" s="12" t="str">
        <f>+'[3]Población Bogotá'!J1000</f>
        <v>Bogotá</v>
      </c>
      <c r="C16" s="107">
        <f>+'[3]Población Bogotá'!K1000</f>
        <v>16.753</v>
      </c>
      <c r="D16" s="107">
        <f>+'[3]Población Bogotá'!L1000</f>
        <v>14.342666666666666</v>
      </c>
      <c r="E16" s="107">
        <f>+'[3]Población Bogotá'!M1000</f>
        <v>14.533666666666667</v>
      </c>
      <c r="F16" s="107">
        <f>+'[3]Población Bogotá'!N1000</f>
        <v>10.514333333333333</v>
      </c>
      <c r="G16" s="107">
        <f>+'[3]Población Bogotá'!O1000</f>
        <v>8.3360000000000003</v>
      </c>
      <c r="H16" s="50">
        <f t="shared" si="0"/>
        <v>-20.717750372507371</v>
      </c>
      <c r="I16" s="36">
        <f t="shared" si="3"/>
        <v>-27.655329006215457</v>
      </c>
      <c r="J16" s="50">
        <f t="shared" si="1"/>
        <v>7.3682752849873747</v>
      </c>
      <c r="K16" s="36">
        <f t="shared" si="2"/>
        <v>10.276835661202934</v>
      </c>
      <c r="L16" s="18"/>
      <c r="N16" s="23" t="s">
        <v>35</v>
      </c>
      <c r="O16" s="34">
        <f>100-O15</f>
        <v>92.631724715012624</v>
      </c>
    </row>
    <row r="17" spans="1:14">
      <c r="A17" s="16"/>
      <c r="B17" s="11" t="str">
        <f>+'[3]Población Bogotá'!J1001</f>
        <v>Barranquilla</v>
      </c>
      <c r="C17" s="25">
        <f>+'[3]Población Bogotá'!K1001</f>
        <v>3.6933333333333334</v>
      </c>
      <c r="D17" s="25">
        <f>+'[3]Población Bogotá'!L1001</f>
        <v>5.3946666666666667</v>
      </c>
      <c r="E17" s="25">
        <f>+'[3]Población Bogotá'!M1001</f>
        <v>6.823666666666667</v>
      </c>
      <c r="F17" s="25">
        <f>+'[3]Población Bogotá'!N1001</f>
        <v>8.1766666666666676</v>
      </c>
      <c r="G17" s="26">
        <f>+'[3]Población Bogotá'!O1001</f>
        <v>5.1636666666666668</v>
      </c>
      <c r="H17" s="142">
        <f t="shared" si="0"/>
        <v>-36.84875662454138</v>
      </c>
      <c r="I17" s="49">
        <f t="shared" si="3"/>
        <v>19.828049435787221</v>
      </c>
      <c r="J17" s="142">
        <f t="shared" si="1"/>
        <v>4.5642175479742253</v>
      </c>
      <c r="K17" s="49">
        <f t="shared" si="2"/>
        <v>7.9919721893703208</v>
      </c>
      <c r="L17" s="18"/>
    </row>
    <row r="18" spans="1:14">
      <c r="A18" s="16"/>
      <c r="B18" s="11" t="str">
        <f>+'[3]Población Bogotá'!J1002</f>
        <v>Bucaramanga</v>
      </c>
      <c r="C18" s="25">
        <f>+'[3]Población Bogotá'!K1002</f>
        <v>1.9596666666666664</v>
      </c>
      <c r="D18" s="25">
        <f>+'[3]Población Bogotá'!L1002</f>
        <v>3.1936666666666667</v>
      </c>
      <c r="E18" s="25">
        <f>+'[3]Población Bogotá'!M1002</f>
        <v>2.3563333333333332</v>
      </c>
      <c r="F18" s="25">
        <f>+'[3]Población Bogotá'!N1002</f>
        <v>2.847</v>
      </c>
      <c r="G18" s="26">
        <f>+'[3]Población Bogotá'!O1002</f>
        <v>3.5859999999999999</v>
      </c>
      <c r="H18" s="28">
        <f t="shared" si="0"/>
        <v>25.957147874956089</v>
      </c>
      <c r="I18" s="27">
        <f t="shared" si="3"/>
        <v>20.823313057009486</v>
      </c>
      <c r="J18" s="28">
        <f t="shared" si="1"/>
        <v>3.1697019160226394</v>
      </c>
      <c r="K18" s="27">
        <f t="shared" si="2"/>
        <v>2.7826919881537666</v>
      </c>
      <c r="L18" s="18"/>
    </row>
    <row r="19" spans="1:14">
      <c r="A19" s="16"/>
      <c r="B19" s="11" t="str">
        <f>+'[3]Población Bogotá'!J1003</f>
        <v>Cali</v>
      </c>
      <c r="C19" s="25">
        <f>+'[3]Población Bogotá'!K1003</f>
        <v>4.2433333333333332</v>
      </c>
      <c r="D19" s="25">
        <f>+'[3]Población Bogotá'!L1003</f>
        <v>1.4790000000000001</v>
      </c>
      <c r="E19" s="25">
        <f>+'[3]Población Bogotá'!M1003</f>
        <v>1.5416666666666667</v>
      </c>
      <c r="F19" s="25">
        <f>+'[3]Población Bogotá'!N1003</f>
        <v>5.3496666666666668</v>
      </c>
      <c r="G19" s="26">
        <f>+'[3]Población Bogotá'!O1003</f>
        <v>3.3256666666666663</v>
      </c>
      <c r="H19" s="28">
        <f t="shared" si="0"/>
        <v>-37.834132967786161</v>
      </c>
      <c r="I19" s="27">
        <f t="shared" si="3"/>
        <v>247.00540540540538</v>
      </c>
      <c r="J19" s="28">
        <f t="shared" si="1"/>
        <v>2.9395906317306073</v>
      </c>
      <c r="K19" s="27">
        <f t="shared" si="2"/>
        <v>5.2288284413862316</v>
      </c>
      <c r="L19" s="18"/>
    </row>
    <row r="20" spans="1:14">
      <c r="A20" s="16"/>
      <c r="B20" s="11" t="str">
        <f>+'[3]Población Bogotá'!J1004</f>
        <v>Cúcuta</v>
      </c>
      <c r="C20" s="25">
        <f>+'[3]Población Bogotá'!K1004</f>
        <v>0.75900000000000001</v>
      </c>
      <c r="D20" s="25">
        <f>+'[3]Población Bogotá'!L1004</f>
        <v>0.83700000000000008</v>
      </c>
      <c r="E20" s="25">
        <f>+'[3]Población Bogotá'!M1004</f>
        <v>2.6303333333333332</v>
      </c>
      <c r="F20" s="25">
        <f>+'[3]Población Bogotá'!N1004</f>
        <v>2.4083333333333332</v>
      </c>
      <c r="G20" s="26">
        <f>+'[3]Población Bogotá'!O1004</f>
        <v>2.9563333333333333</v>
      </c>
      <c r="H20" s="28">
        <f t="shared" si="0"/>
        <v>22.754325259515575</v>
      </c>
      <c r="I20" s="27">
        <f t="shared" si="3"/>
        <v>-8.4399949309339704</v>
      </c>
      <c r="J20" s="28">
        <f t="shared" si="1"/>
        <v>2.6131331374981217</v>
      </c>
      <c r="K20" s="27">
        <f t="shared" si="2"/>
        <v>2.3539339204321466</v>
      </c>
      <c r="L20" s="18"/>
    </row>
    <row r="21" spans="1:14">
      <c r="A21" s="16"/>
      <c r="B21" s="11" t="str">
        <f>+'[3]Población Bogotá'!J1005</f>
        <v>Cartagena</v>
      </c>
      <c r="C21" s="25">
        <f>+'[3]Población Bogotá'!K1005</f>
        <v>1.6106666666666669</v>
      </c>
      <c r="D21" s="25">
        <f>+'[3]Población Bogotá'!L1005</f>
        <v>2.1150000000000002</v>
      </c>
      <c r="E21" s="25">
        <f>+'[3]Población Bogotá'!M1005</f>
        <v>2.2673333333333332</v>
      </c>
      <c r="F21" s="25">
        <f>+'[3]Población Bogotá'!N1005</f>
        <v>1.4180000000000001</v>
      </c>
      <c r="G21" s="26">
        <f>+'[3]Población Bogotá'!O1005</f>
        <v>2.6926666666666663</v>
      </c>
      <c r="H21" s="28">
        <f t="shared" si="0"/>
        <v>89.891866478608321</v>
      </c>
      <c r="I21" s="27">
        <f t="shared" si="3"/>
        <v>-37.459570714495726</v>
      </c>
      <c r="J21" s="28">
        <f t="shared" si="1"/>
        <v>2.3800754859296229</v>
      </c>
      <c r="K21" s="27">
        <f t="shared" si="2"/>
        <v>1.385970228030222</v>
      </c>
      <c r="L21" s="18"/>
    </row>
    <row r="22" spans="1:14">
      <c r="A22" s="16"/>
      <c r="B22" s="11" t="str">
        <f>+'[3]Población Bogotá'!J1006</f>
        <v>Manizales</v>
      </c>
      <c r="C22" s="25">
        <f>+'[3]Población Bogotá'!K1006</f>
        <v>1.1156666666666666</v>
      </c>
      <c r="D22" s="25">
        <f>+'[3]Población Bogotá'!L1006</f>
        <v>1.0660000000000001</v>
      </c>
      <c r="E22" s="25">
        <f>+'[3]Población Bogotá'!M1006</f>
        <v>1.6006666666666665</v>
      </c>
      <c r="F22" s="25">
        <f>+'[3]Población Bogotá'!N1006</f>
        <v>2.028</v>
      </c>
      <c r="G22" s="26">
        <f>+'[3]Población Bogotá'!O1006</f>
        <v>2.3396666666666666</v>
      </c>
      <c r="H22" s="28">
        <f t="shared" si="0"/>
        <v>15.368178829717284</v>
      </c>
      <c r="I22" s="27">
        <f t="shared" si="3"/>
        <v>26.697209496043328</v>
      </c>
      <c r="J22" s="28">
        <f t="shared" si="1"/>
        <v>2.0680551913518226</v>
      </c>
      <c r="K22" s="27">
        <f t="shared" si="2"/>
        <v>1.9821915532054231</v>
      </c>
      <c r="L22" s="18"/>
    </row>
    <row r="23" spans="1:14">
      <c r="A23" s="16"/>
      <c r="B23" s="11" t="str">
        <f>+'[3]Población Bogotá'!J1007</f>
        <v>Pereira</v>
      </c>
      <c r="C23" s="25">
        <f>+'[3]Población Bogotá'!K1007</f>
        <v>1.6003333333333334</v>
      </c>
      <c r="D23" s="25">
        <f>+'[3]Población Bogotá'!L1007</f>
        <v>1.397</v>
      </c>
      <c r="E23" s="25">
        <f>+'[3]Población Bogotá'!M1007</f>
        <v>1.3653333333333333</v>
      </c>
      <c r="F23" s="25">
        <f>+'[3]Población Bogotá'!N1007</f>
        <v>1.7393333333333334</v>
      </c>
      <c r="G23" s="26">
        <f>+'[3]Población Bogotá'!O1007</f>
        <v>2.249333333333333</v>
      </c>
      <c r="H23" s="28">
        <f t="shared" si="0"/>
        <v>29.321579149099254</v>
      </c>
      <c r="I23" s="27">
        <f t="shared" si="3"/>
        <v>27.392578125</v>
      </c>
      <c r="J23" s="28">
        <f t="shared" si="1"/>
        <v>1.9882086381595807</v>
      </c>
      <c r="K23" s="27">
        <f t="shared" si="2"/>
        <v>1.7000452867563933</v>
      </c>
      <c r="L23" s="18"/>
    </row>
    <row r="24" spans="1:14">
      <c r="A24" s="16"/>
      <c r="B24" s="11" t="str">
        <f>+'[3]Población Bogotá'!J1008</f>
        <v>Ibagué</v>
      </c>
      <c r="C24" s="25">
        <f>+'[3]Población Bogotá'!K1008</f>
        <v>0.93366666666666676</v>
      </c>
      <c r="D24" s="25">
        <f>+'[3]Población Bogotá'!L1008</f>
        <v>0.92300000000000004</v>
      </c>
      <c r="E24" s="25">
        <f>+'[3]Población Bogotá'!M1008</f>
        <v>1.4116666666666668</v>
      </c>
      <c r="F24" s="25">
        <f>+'[3]Población Bogotá'!N1008</f>
        <v>1.5679999999999998</v>
      </c>
      <c r="G24" s="26">
        <f>+'[3]Población Bogotá'!O1008</f>
        <v>2.1166666666666667</v>
      </c>
      <c r="H24" s="28">
        <f t="shared" si="0"/>
        <v>34.991496598639472</v>
      </c>
      <c r="I24" s="27">
        <f t="shared" si="3"/>
        <v>11.074380165289233</v>
      </c>
      <c r="J24" s="28">
        <f t="shared" si="1"/>
        <v>1.8709432205562153</v>
      </c>
      <c r="K24" s="27">
        <f t="shared" si="2"/>
        <v>1.5325820293028118</v>
      </c>
      <c r="L24" s="18"/>
    </row>
    <row r="25" spans="1:14">
      <c r="A25" s="16"/>
      <c r="B25" s="11" t="str">
        <f>+'[3]Población Bogotá'!J1009</f>
        <v>Pasto</v>
      </c>
      <c r="C25" s="25">
        <f>+'[3]Población Bogotá'!K1009</f>
        <v>0.9</v>
      </c>
      <c r="D25" s="25">
        <f>+'[3]Población Bogotá'!L1009</f>
        <v>0.97533333333333339</v>
      </c>
      <c r="E25" s="25">
        <f>+'[3]Población Bogotá'!M1009</f>
        <v>0.76233333333333331</v>
      </c>
      <c r="F25" s="25">
        <f>+'[3]Población Bogotá'!N1009</f>
        <v>0.83300000000000007</v>
      </c>
      <c r="G25" s="26">
        <f>+'[3]Población Bogotá'!O1009</f>
        <v>1.3163333333333334</v>
      </c>
      <c r="H25" s="28">
        <f t="shared" si="0"/>
        <v>58.02320928371347</v>
      </c>
      <c r="I25" s="27">
        <f t="shared" si="3"/>
        <v>9.2697857455181563</v>
      </c>
      <c r="J25" s="28">
        <f t="shared" si="1"/>
        <v>1.1635204374766133</v>
      </c>
      <c r="K25" s="27">
        <f t="shared" si="2"/>
        <v>0.81418420306711892</v>
      </c>
      <c r="L25" s="18"/>
    </row>
    <row r="26" spans="1:14">
      <c r="A26" s="16"/>
      <c r="B26" s="11" t="str">
        <f>+'[3]Población Bogotá'!J1010</f>
        <v>Villavicencio</v>
      </c>
      <c r="C26" s="25">
        <f>+'[3]Población Bogotá'!K1010</f>
        <v>1.5029999999999999</v>
      </c>
      <c r="D26" s="25">
        <f>+'[3]Población Bogotá'!L1010</f>
        <v>1.8120000000000001</v>
      </c>
      <c r="E26" s="25">
        <f>+'[3]Población Bogotá'!M1010</f>
        <v>1.093</v>
      </c>
      <c r="F26" s="25">
        <f>+'[3]Población Bogotá'!N1010</f>
        <v>0.93699999999999994</v>
      </c>
      <c r="G26" s="26">
        <f>+'[3]Población Bogotá'!O1010</f>
        <v>0.96466666666666667</v>
      </c>
      <c r="H26" s="28">
        <f t="shared" si="0"/>
        <v>2.9526858769121311</v>
      </c>
      <c r="I26" s="27">
        <f t="shared" si="3"/>
        <v>-14.272644098810616</v>
      </c>
      <c r="J26" s="28">
        <f t="shared" si="1"/>
        <v>0.85267868980939943</v>
      </c>
      <c r="K26" s="27">
        <f t="shared" si="2"/>
        <v>0.91583505194944825</v>
      </c>
      <c r="L26" s="18"/>
    </row>
    <row r="27" spans="1:14">
      <c r="A27" s="16"/>
      <c r="B27" s="11" t="str">
        <f>+'[3]Población Bogotá'!J1011</f>
        <v>Montería</v>
      </c>
      <c r="C27" s="25">
        <f>+'[3]Población Bogotá'!K1011</f>
        <v>0.27099999999999996</v>
      </c>
      <c r="D27" s="25">
        <f>+'[3]Población Bogotá'!L1011</f>
        <v>0.63966666666666672</v>
      </c>
      <c r="E27" s="25">
        <f>+'[3]Población Bogotá'!M1011</f>
        <v>0.46866666666666673</v>
      </c>
      <c r="F27" s="25">
        <f>+'[3]Población Bogotá'!N1011</f>
        <v>0.66833333333333333</v>
      </c>
      <c r="G27" s="26">
        <f>+'[3]Población Bogotá'!O1011</f>
        <v>0.85199999999999998</v>
      </c>
      <c r="H27" s="28">
        <f t="shared" si="0"/>
        <v>27.481296758104733</v>
      </c>
      <c r="I27" s="27">
        <f t="shared" si="3"/>
        <v>42.6031294452347</v>
      </c>
      <c r="J27" s="28">
        <f t="shared" si="1"/>
        <v>0.75309147586483238</v>
      </c>
      <c r="K27" s="27">
        <f t="shared" si="2"/>
        <v>0.65323702567009745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K26" sqref="K2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Bogotá'!J1030</f>
        <v>Colombia</v>
      </c>
      <c r="C13" s="26">
        <f>+'[3]Población Bogotá'!K1030</f>
        <v>905.11433333333332</v>
      </c>
      <c r="D13" s="26">
        <f>+'[3]Población Bogotá'!L1030</f>
        <v>878.46600000000001</v>
      </c>
      <c r="E13" s="26">
        <f>+'[3]Población Bogotá'!M1030</f>
        <v>947.71766666666656</v>
      </c>
      <c r="F13" s="26">
        <f>+'[3]Población Bogotá'!N1030</f>
        <v>1128.2973333333332</v>
      </c>
      <c r="G13" s="26">
        <f>+'[3]Población Bogotá'!O1030</f>
        <v>1182.1093333333336</v>
      </c>
      <c r="H13" s="28">
        <f t="shared" ref="H13:H27" si="0">IF(OR(OR(G13=0,F13=0),G13=""),"",(G13/F13-1)*100)</f>
        <v>4.7693102172831736</v>
      </c>
      <c r="I13" s="27">
        <f>IF(OR(OR(G13=0,F13=0),F13=""),"",(F13/E13-1)*100)</f>
        <v>19.054162755222805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368.58699999999999</v>
      </c>
      <c r="D14" s="25">
        <f>D13-SUM(D15:D27)</f>
        <v>369.27733333333339</v>
      </c>
      <c r="E14" s="25">
        <f>E13-SUM(E15:E27)</f>
        <v>432.57233333333329</v>
      </c>
      <c r="F14" s="25">
        <f>F13-SUM(F15:F27)</f>
        <v>520.22366666666642</v>
      </c>
      <c r="G14" s="26">
        <f>G13-SUM(G15:G27)</f>
        <v>558.03200000000015</v>
      </c>
      <c r="H14" s="28">
        <f t="shared" si="0"/>
        <v>7.2677072874424598</v>
      </c>
      <c r="I14" s="27">
        <f>IF(OR(OR(G14=0,F14=0),F14=""),"",(F14/E14-1)*100)</f>
        <v>20.262815390412502</v>
      </c>
      <c r="J14" s="28">
        <f t="shared" si="1"/>
        <v>47.20646257198996</v>
      </c>
      <c r="K14" s="27">
        <f t="shared" si="2"/>
        <v>46.106965894332802</v>
      </c>
      <c r="L14" s="18"/>
    </row>
    <row r="15" spans="1:15">
      <c r="A15" s="16"/>
      <c r="B15" s="12" t="str">
        <f>+'[3]Población Bogotá'!J1031</f>
        <v>Bogotá</v>
      </c>
      <c r="C15" s="107">
        <f>+'[3]Población Bogotá'!K1031</f>
        <v>200.31066666666666</v>
      </c>
      <c r="D15" s="107">
        <f>+'[3]Población Bogotá'!L1031</f>
        <v>176.62633333333329</v>
      </c>
      <c r="E15" s="107">
        <f>+'[3]Población Bogotá'!M1031</f>
        <v>184.08666666666667</v>
      </c>
      <c r="F15" s="107">
        <f>+'[3]Población Bogotá'!N1031</f>
        <v>240.78866666666667</v>
      </c>
      <c r="G15" s="107">
        <f>+'[3]Población Bogotá'!O1031</f>
        <v>226.62333333333333</v>
      </c>
      <c r="H15" s="50">
        <f t="shared" si="0"/>
        <v>-5.8828903907437553</v>
      </c>
      <c r="I15" s="36">
        <f t="shared" ref="I15:I27" si="3">IF(OR(OR(G15=0,F15=0),F15=""),"",(F15/E15-1)*100)</f>
        <v>30.801796255386947</v>
      </c>
      <c r="J15" s="50">
        <f t="shared" si="1"/>
        <v>19.171097540892998</v>
      </c>
      <c r="K15" s="36">
        <f t="shared" si="2"/>
        <v>21.340887685633696</v>
      </c>
      <c r="L15" s="18"/>
      <c r="N15" s="23" t="s">
        <v>4</v>
      </c>
      <c r="O15" s="34">
        <f>J15</f>
        <v>19.171097540892998</v>
      </c>
    </row>
    <row r="16" spans="1:15">
      <c r="A16" s="16"/>
      <c r="B16" s="11" t="str">
        <f>+'[3]Población Bogotá'!J1032</f>
        <v>Medellín</v>
      </c>
      <c r="C16" s="55">
        <f>+'[3]Población Bogotá'!K1032</f>
        <v>86.409333333333336</v>
      </c>
      <c r="D16" s="55">
        <f>+'[3]Población Bogotá'!L1032</f>
        <v>85.831999999999994</v>
      </c>
      <c r="E16" s="55">
        <f>+'[3]Población Bogotá'!M1032</f>
        <v>77.584000000000003</v>
      </c>
      <c r="F16" s="55">
        <f>+'[3]Población Bogotá'!N1032</f>
        <v>96.294333333333327</v>
      </c>
      <c r="G16" s="56">
        <f>+'[3]Población Bogotá'!O1032</f>
        <v>111.85033333333332</v>
      </c>
      <c r="H16" s="28">
        <f t="shared" si="0"/>
        <v>16.154636998369586</v>
      </c>
      <c r="I16" s="27">
        <f t="shared" si="3"/>
        <v>24.116226713411692</v>
      </c>
      <c r="J16" s="28">
        <f t="shared" si="1"/>
        <v>9.461927943495354</v>
      </c>
      <c r="K16" s="27">
        <f t="shared" si="2"/>
        <v>8.5344820455128261</v>
      </c>
      <c r="L16" s="18"/>
      <c r="N16" s="23" t="s">
        <v>35</v>
      </c>
      <c r="O16" s="34">
        <f>100-O15</f>
        <v>80.828902459106999</v>
      </c>
    </row>
    <row r="17" spans="1:14">
      <c r="A17" s="16"/>
      <c r="B17" s="11" t="str">
        <f>+'[3]Población Bogotá'!J1033</f>
        <v>Cali</v>
      </c>
      <c r="C17" s="55">
        <f>+'[3]Población Bogotá'!K1033</f>
        <v>71.581000000000003</v>
      </c>
      <c r="D17" s="55">
        <f>+'[3]Población Bogotá'!L1033</f>
        <v>69.688666666666663</v>
      </c>
      <c r="E17" s="55">
        <f>+'[3]Población Bogotá'!M1033</f>
        <v>59.497333333333337</v>
      </c>
      <c r="F17" s="55">
        <f>+'[3]Población Bogotá'!N1033</f>
        <v>68.376333333333335</v>
      </c>
      <c r="G17" s="56">
        <f>+'[3]Población Bogotá'!O1033</f>
        <v>63.346000000000004</v>
      </c>
      <c r="H17" s="28">
        <f t="shared" si="0"/>
        <v>-7.3568339922682746</v>
      </c>
      <c r="I17" s="27">
        <f t="shared" si="3"/>
        <v>14.923357909598177</v>
      </c>
      <c r="J17" s="28">
        <f t="shared" si="1"/>
        <v>5.3587259836089602</v>
      </c>
      <c r="K17" s="27">
        <f t="shared" si="2"/>
        <v>6.0601342672085261</v>
      </c>
      <c r="L17" s="18"/>
    </row>
    <row r="18" spans="1:14">
      <c r="A18" s="16"/>
      <c r="B18" s="11" t="str">
        <f>+'[3]Población Bogotá'!J1034</f>
        <v>Barranquilla</v>
      </c>
      <c r="C18" s="55">
        <f>+'[3]Población Bogotá'!K1034</f>
        <v>42.420666666666669</v>
      </c>
      <c r="D18" s="55">
        <f>+'[3]Población Bogotá'!L1034</f>
        <v>43.326333333333331</v>
      </c>
      <c r="E18" s="55">
        <f>+'[3]Población Bogotá'!M1034</f>
        <v>50.908666666666669</v>
      </c>
      <c r="F18" s="55">
        <f>+'[3]Población Bogotá'!N1034</f>
        <v>49.074000000000005</v>
      </c>
      <c r="G18" s="56">
        <f>+'[3]Población Bogotá'!O1034</f>
        <v>53.324333333333328</v>
      </c>
      <c r="H18" s="28">
        <f t="shared" si="0"/>
        <v>8.6610696770862852</v>
      </c>
      <c r="I18" s="27">
        <f t="shared" si="3"/>
        <v>-3.6038395558058212</v>
      </c>
      <c r="J18" s="28">
        <f t="shared" si="1"/>
        <v>4.5109476619195954</v>
      </c>
      <c r="K18" s="27">
        <f t="shared" si="2"/>
        <v>4.3493854456803946</v>
      </c>
      <c r="L18" s="18"/>
    </row>
    <row r="19" spans="1:14">
      <c r="A19" s="16"/>
      <c r="B19" s="11" t="str">
        <f>+'[3]Población Bogotá'!J1035</f>
        <v>Bucaramanga</v>
      </c>
      <c r="C19" s="55">
        <f>+'[3]Población Bogotá'!K1035</f>
        <v>24.369</v>
      </c>
      <c r="D19" s="55">
        <f>+'[3]Población Bogotá'!L1035</f>
        <v>18.681333333333331</v>
      </c>
      <c r="E19" s="55">
        <f>+'[3]Población Bogotá'!M1035</f>
        <v>31.269666666666666</v>
      </c>
      <c r="F19" s="55">
        <f>+'[3]Población Bogotá'!N1035</f>
        <v>29.374000000000006</v>
      </c>
      <c r="G19" s="56">
        <f>+'[3]Población Bogotá'!O1035</f>
        <v>34.572333333333333</v>
      </c>
      <c r="H19" s="28">
        <f t="shared" si="0"/>
        <v>17.697056353691455</v>
      </c>
      <c r="I19" s="27">
        <f t="shared" si="3"/>
        <v>-6.0623181144666027</v>
      </c>
      <c r="J19" s="28">
        <f t="shared" si="1"/>
        <v>2.9246307730136629</v>
      </c>
      <c r="K19" s="27">
        <f t="shared" si="2"/>
        <v>2.603391777344743</v>
      </c>
      <c r="L19" s="18"/>
    </row>
    <row r="20" spans="1:14">
      <c r="A20" s="16"/>
      <c r="B20" s="11" t="str">
        <f>+'[3]Población Bogotá'!J1036</f>
        <v>Cartagena</v>
      </c>
      <c r="C20" s="55">
        <f>+'[3]Población Bogotá'!K1036</f>
        <v>26.18</v>
      </c>
      <c r="D20" s="55">
        <f>+'[3]Población Bogotá'!L1036</f>
        <v>28.968</v>
      </c>
      <c r="E20" s="55">
        <f>+'[3]Población Bogotá'!M1036</f>
        <v>24.701000000000004</v>
      </c>
      <c r="F20" s="55">
        <f>+'[3]Población Bogotá'!N1036</f>
        <v>22.726333333333333</v>
      </c>
      <c r="G20" s="56">
        <f>+'[3]Población Bogotá'!O1036</f>
        <v>31.355666666666668</v>
      </c>
      <c r="H20" s="28">
        <f t="shared" si="0"/>
        <v>37.970636119626278</v>
      </c>
      <c r="I20" s="27">
        <f t="shared" si="3"/>
        <v>-7.9942782343495056</v>
      </c>
      <c r="J20" s="28">
        <f t="shared" si="1"/>
        <v>2.6525183231782279</v>
      </c>
      <c r="K20" s="27">
        <f t="shared" si="2"/>
        <v>2.0142149291616986</v>
      </c>
      <c r="L20" s="18"/>
    </row>
    <row r="21" spans="1:14">
      <c r="A21" s="16"/>
      <c r="B21" s="11" t="str">
        <f>+'[3]Población Bogotá'!J1037</f>
        <v>Cúcuta</v>
      </c>
      <c r="C21" s="55">
        <f>+'[3]Población Bogotá'!K1037</f>
        <v>21.209666666666667</v>
      </c>
      <c r="D21" s="55">
        <f>+'[3]Población Bogotá'!L1037</f>
        <v>19.981999999999999</v>
      </c>
      <c r="E21" s="55">
        <f>+'[3]Población Bogotá'!M1037</f>
        <v>18.749666666666666</v>
      </c>
      <c r="F21" s="55">
        <f>+'[3]Población Bogotá'!N1037</f>
        <v>24.330666666666669</v>
      </c>
      <c r="G21" s="56">
        <f>+'[3]Población Bogotá'!O1037</f>
        <v>23.568999999999999</v>
      </c>
      <c r="H21" s="28">
        <f t="shared" si="0"/>
        <v>-3.1304800526085197</v>
      </c>
      <c r="I21" s="27">
        <f t="shared" si="3"/>
        <v>29.765862504222305</v>
      </c>
      <c r="J21" s="28">
        <f t="shared" si="1"/>
        <v>1.9938088073071636</v>
      </c>
      <c r="K21" s="27">
        <f t="shared" si="2"/>
        <v>2.1564055810347869</v>
      </c>
      <c r="L21" s="18"/>
    </row>
    <row r="22" spans="1:14">
      <c r="A22" s="16"/>
      <c r="B22" s="11" t="str">
        <f>+'[3]Población Bogotá'!J1038</f>
        <v>Ibagué</v>
      </c>
      <c r="C22" s="55">
        <f>+'[3]Población Bogotá'!K1038</f>
        <v>13.202666666666666</v>
      </c>
      <c r="D22" s="55">
        <f>+'[3]Población Bogotá'!L1038</f>
        <v>12.740666666666668</v>
      </c>
      <c r="E22" s="55">
        <f>+'[3]Población Bogotá'!M1038</f>
        <v>13.702333333333334</v>
      </c>
      <c r="F22" s="55">
        <f>+'[3]Población Bogotá'!N1038</f>
        <v>13.155333333333333</v>
      </c>
      <c r="G22" s="56">
        <f>+'[3]Población Bogotá'!O1038</f>
        <v>18.151</v>
      </c>
      <c r="H22" s="28">
        <f t="shared" si="0"/>
        <v>37.974459028024121</v>
      </c>
      <c r="I22" s="27">
        <f t="shared" si="3"/>
        <v>-3.9920208237040011</v>
      </c>
      <c r="J22" s="28">
        <f t="shared" si="1"/>
        <v>1.5354755679677681</v>
      </c>
      <c r="K22" s="27">
        <f t="shared" si="2"/>
        <v>1.1659456195352762</v>
      </c>
      <c r="L22" s="18"/>
    </row>
    <row r="23" spans="1:14">
      <c r="A23" s="16"/>
      <c r="B23" s="11" t="str">
        <f>+'[3]Población Bogotá'!J1039</f>
        <v>Villavicencio</v>
      </c>
      <c r="C23" s="55">
        <f>+'[3]Población Bogotá'!K1039</f>
        <v>10.162333333333333</v>
      </c>
      <c r="D23" s="55">
        <f>+'[3]Población Bogotá'!L1039</f>
        <v>10.934666666666667</v>
      </c>
      <c r="E23" s="55">
        <f>+'[3]Población Bogotá'!M1039</f>
        <v>14.245333333333335</v>
      </c>
      <c r="F23" s="55">
        <f>+'[3]Población Bogotá'!N1039</f>
        <v>18.500666666666664</v>
      </c>
      <c r="G23" s="56">
        <f>+'[3]Población Bogotá'!O1039</f>
        <v>18.02033333333333</v>
      </c>
      <c r="H23" s="28">
        <f t="shared" si="0"/>
        <v>-2.5963028359338503</v>
      </c>
      <c r="I23" s="27">
        <f t="shared" si="3"/>
        <v>29.871770872332437</v>
      </c>
      <c r="J23" s="28">
        <f t="shared" si="1"/>
        <v>1.5244218808863697</v>
      </c>
      <c r="K23" s="27">
        <f t="shared" si="2"/>
        <v>1.6396978101516975</v>
      </c>
      <c r="L23" s="18"/>
    </row>
    <row r="24" spans="1:14">
      <c r="A24" s="16"/>
      <c r="B24" s="11" t="str">
        <f>+'[3]Población Bogotá'!J1040</f>
        <v>Pereira</v>
      </c>
      <c r="C24" s="55">
        <f>+'[3]Población Bogotá'!K1040</f>
        <v>17.462333333333333</v>
      </c>
      <c r="D24" s="55">
        <f>+'[3]Población Bogotá'!L1040</f>
        <v>15.052999999999999</v>
      </c>
      <c r="E24" s="55">
        <f>+'[3]Población Bogotá'!M1040</f>
        <v>17.321999999999999</v>
      </c>
      <c r="F24" s="55">
        <f>+'[3]Población Bogotá'!N1040</f>
        <v>17.812666666666669</v>
      </c>
      <c r="G24" s="56">
        <f>+'[3]Población Bogotá'!O1040</f>
        <v>13.620666666666667</v>
      </c>
      <c r="H24" s="28">
        <f t="shared" si="0"/>
        <v>-23.533814888281757</v>
      </c>
      <c r="I24" s="27">
        <f t="shared" si="3"/>
        <v>2.8326213293307312</v>
      </c>
      <c r="J24" s="28">
        <f t="shared" si="1"/>
        <v>1.1522340855104207</v>
      </c>
      <c r="K24" s="27">
        <f t="shared" si="2"/>
        <v>1.5787209754402804</v>
      </c>
      <c r="L24" s="18"/>
    </row>
    <row r="25" spans="1:14">
      <c r="A25" s="16"/>
      <c r="B25" s="11" t="str">
        <f>+'[3]Población Bogotá'!J1041</f>
        <v>Manizales</v>
      </c>
      <c r="C25" s="55">
        <f>+'[3]Población Bogotá'!K1041</f>
        <v>9.7826666666666675</v>
      </c>
      <c r="D25" s="55">
        <f>+'[3]Población Bogotá'!L1041</f>
        <v>11.583</v>
      </c>
      <c r="E25" s="55">
        <f>+'[3]Población Bogotá'!M1041</f>
        <v>8.9433333333333334</v>
      </c>
      <c r="F25" s="55">
        <f>+'[3]Población Bogotá'!N1041</f>
        <v>11.206333333333333</v>
      </c>
      <c r="G25" s="56">
        <f>+'[3]Población Bogotá'!O1041</f>
        <v>11.837000000000002</v>
      </c>
      <c r="H25" s="28">
        <f t="shared" si="0"/>
        <v>5.627770011005695</v>
      </c>
      <c r="I25" s="27">
        <f t="shared" si="3"/>
        <v>25.303764442787923</v>
      </c>
      <c r="J25" s="28">
        <f t="shared" si="1"/>
        <v>1.0013456172130721</v>
      </c>
      <c r="K25" s="27">
        <f t="shared" si="2"/>
        <v>0.99320746422633288</v>
      </c>
      <c r="L25" s="18"/>
    </row>
    <row r="26" spans="1:14">
      <c r="A26" s="16"/>
      <c r="B26" s="11" t="str">
        <f>+'[3]Población Bogotá'!J1042</f>
        <v>Montería</v>
      </c>
      <c r="C26" s="55">
        <f>+'[3]Población Bogotá'!K1042</f>
        <v>6.6063333333333327</v>
      </c>
      <c r="D26" s="55">
        <f>+'[3]Población Bogotá'!L1042</f>
        <v>8.5173333333333332</v>
      </c>
      <c r="E26" s="55">
        <f>+'[3]Población Bogotá'!M1042</f>
        <v>7.905666666666666</v>
      </c>
      <c r="F26" s="55">
        <f>+'[3]Población Bogotá'!N1042</f>
        <v>9.3643333333333327</v>
      </c>
      <c r="G26" s="56">
        <f>+'[3]Población Bogotá'!O1042</f>
        <v>10.674333333333331</v>
      </c>
      <c r="H26" s="28">
        <f t="shared" si="0"/>
        <v>13.989249991100984</v>
      </c>
      <c r="I26" s="27">
        <f t="shared" si="3"/>
        <v>18.450900198170082</v>
      </c>
      <c r="J26" s="28">
        <f t="shared" si="1"/>
        <v>0.90299036073369388</v>
      </c>
      <c r="K26" s="27">
        <f t="shared" si="2"/>
        <v>0.82995262478093834</v>
      </c>
      <c r="L26" s="18"/>
    </row>
    <row r="27" spans="1:14">
      <c r="A27" s="16"/>
      <c r="B27" s="11" t="str">
        <f>+'[3]Población Bogotá'!J1043</f>
        <v>Pasto</v>
      </c>
      <c r="C27" s="55">
        <f>+'[3]Población Bogotá'!K1043</f>
        <v>6.8306666666666667</v>
      </c>
      <c r="D27" s="55">
        <f>+'[3]Población Bogotá'!L1043</f>
        <v>7.2553333333333327</v>
      </c>
      <c r="E27" s="55">
        <f>+'[3]Población Bogotá'!M1043</f>
        <v>6.2296666666666667</v>
      </c>
      <c r="F27" s="55">
        <f>+'[3]Población Bogotá'!N1043</f>
        <v>7.07</v>
      </c>
      <c r="G27" s="56">
        <f>+'[3]Población Bogotá'!O1043</f>
        <v>7.133</v>
      </c>
      <c r="H27" s="28">
        <f t="shared" si="0"/>
        <v>0.89108910891089188</v>
      </c>
      <c r="I27" s="27">
        <f t="shared" si="3"/>
        <v>13.489218256728552</v>
      </c>
      <c r="J27" s="28">
        <f t="shared" si="1"/>
        <v>0.60341288228274426</v>
      </c>
      <c r="K27" s="27">
        <f t="shared" si="2"/>
        <v>0.62660787995599287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J25" sqref="J25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Bogotá'!J1062</f>
        <v>Colombia</v>
      </c>
      <c r="C13" s="26">
        <f>+'[3]Población Bogotá'!K1062</f>
        <v>4344.3646666666673</v>
      </c>
      <c r="D13" s="26">
        <f>+'[3]Población Bogotá'!L1062</f>
        <v>4605.3076666666666</v>
      </c>
      <c r="E13" s="26">
        <f>+'[3]Población Bogotá'!M1062</f>
        <v>4656.3839999999991</v>
      </c>
      <c r="F13" s="26">
        <f>+'[3]Población Bogotá'!N1062</f>
        <v>4953.4113333333325</v>
      </c>
      <c r="G13" s="26">
        <f>+'[3]Población Bogotá'!O1062</f>
        <v>5236.2539999999999</v>
      </c>
      <c r="H13" s="28">
        <f t="shared" ref="H13:H27" si="0">IF(OR(OR(G13=0,F13=0),G13=""),"",(G13/F13-1)*100)</f>
        <v>5.7100581323282107</v>
      </c>
      <c r="I13" s="27">
        <f>IF(OR(OR(G13=0,F13=0),F13=""),"",(F13/E13-1)*100)</f>
        <v>6.3789269384426417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1953.7680000000009</v>
      </c>
      <c r="D14" s="25">
        <f>D13-SUM(D15:D27)</f>
        <v>2014.7963333333332</v>
      </c>
      <c r="E14" s="25">
        <f>E13-SUM(E15:E27)</f>
        <v>1993.1723333333321</v>
      </c>
      <c r="F14" s="25">
        <f>F13-SUM(F15:F27)</f>
        <v>2123.1846666666661</v>
      </c>
      <c r="G14" s="26">
        <f>G13-SUM(G15:G27)</f>
        <v>2302.3709999999987</v>
      </c>
      <c r="H14" s="28">
        <f t="shared" si="0"/>
        <v>8.4395076955152248</v>
      </c>
      <c r="I14" s="27">
        <f>IF(OR(OR(G14=0,F14=0),F14=""),"",(F14/E14-1)*100)</f>
        <v>6.5228847079120689</v>
      </c>
      <c r="J14" s="28">
        <f t="shared" si="1"/>
        <v>43.969811242922873</v>
      </c>
      <c r="K14" s="27">
        <f t="shared" si="2"/>
        <v>42.863080083395722</v>
      </c>
      <c r="L14" s="18"/>
    </row>
    <row r="15" spans="1:15">
      <c r="A15" s="16"/>
      <c r="B15" s="12" t="str">
        <f>+'[3]Población Bogotá'!J1063</f>
        <v>Bogotá</v>
      </c>
      <c r="C15" s="107">
        <f>+'[3]Población Bogotá'!K1063</f>
        <v>812.99200000000008</v>
      </c>
      <c r="D15" s="107">
        <f>+'[3]Población Bogotá'!L1063</f>
        <v>976.9283333333334</v>
      </c>
      <c r="E15" s="107">
        <f>+'[3]Población Bogotá'!M1063</f>
        <v>910.3516666666668</v>
      </c>
      <c r="F15" s="107">
        <f>+'[3]Población Bogotá'!N1063</f>
        <v>1031.9016666666666</v>
      </c>
      <c r="G15" s="107">
        <f>+'[3]Población Bogotá'!O1063</f>
        <v>1066.8636666666666</v>
      </c>
      <c r="H15" s="50">
        <f t="shared" si="0"/>
        <v>3.3881135314896005</v>
      </c>
      <c r="I15" s="36">
        <f t="shared" ref="I15:I27" si="3">IF(OR(OR(G15=0,F15=0),F15=""),"",(F15/E15-1)*100)</f>
        <v>13.351983024874992</v>
      </c>
      <c r="J15" s="50">
        <f t="shared" si="1"/>
        <v>20.374559115479627</v>
      </c>
      <c r="K15" s="36">
        <f t="shared" si="2"/>
        <v>20.832141674215901</v>
      </c>
      <c r="L15" s="18"/>
      <c r="N15" s="23" t="s">
        <v>4</v>
      </c>
      <c r="O15" s="34">
        <f>J15</f>
        <v>20.374559115479627</v>
      </c>
    </row>
    <row r="16" spans="1:15">
      <c r="A16" s="16"/>
      <c r="B16" s="11" t="str">
        <f>+'[3]Población Bogotá'!J1064</f>
        <v>Medellín</v>
      </c>
      <c r="C16" s="55">
        <f>+'[3]Población Bogotá'!K1064</f>
        <v>380.4496666666667</v>
      </c>
      <c r="D16" s="55">
        <f>+'[3]Población Bogotá'!L1064</f>
        <v>414.97066666666666</v>
      </c>
      <c r="E16" s="55">
        <f>+'[3]Población Bogotá'!M1064</f>
        <v>442.29233333333332</v>
      </c>
      <c r="F16" s="55">
        <f>+'[3]Población Bogotá'!N1064</f>
        <v>459.35633333333334</v>
      </c>
      <c r="G16" s="56">
        <f>+'[3]Población Bogotá'!O1064</f>
        <v>481.61533333333335</v>
      </c>
      <c r="H16" s="28">
        <f t="shared" si="0"/>
        <v>4.8456935030103843</v>
      </c>
      <c r="I16" s="27">
        <f t="shared" si="3"/>
        <v>3.8580817965794933</v>
      </c>
      <c r="J16" s="28">
        <f t="shared" si="1"/>
        <v>9.1977076232996602</v>
      </c>
      <c r="K16" s="27">
        <f t="shared" si="2"/>
        <v>9.2735349927867894</v>
      </c>
      <c r="L16" s="18"/>
      <c r="N16" s="23" t="s">
        <v>35</v>
      </c>
      <c r="O16" s="34">
        <f>100-O15</f>
        <v>79.625440884520373</v>
      </c>
    </row>
    <row r="17" spans="1:14">
      <c r="A17" s="16"/>
      <c r="B17" s="11" t="str">
        <f>+'[3]Población Bogotá'!J1065</f>
        <v>Cali</v>
      </c>
      <c r="C17" s="55">
        <f>+'[3]Población Bogotá'!K1065</f>
        <v>296.84699999999998</v>
      </c>
      <c r="D17" s="55">
        <f>+'[3]Población Bogotá'!L1065</f>
        <v>311.17766666666665</v>
      </c>
      <c r="E17" s="55">
        <f>+'[3]Población Bogotá'!M1065</f>
        <v>364.78766666666661</v>
      </c>
      <c r="F17" s="55">
        <f>+'[3]Población Bogotá'!N1065</f>
        <v>363.06933333333336</v>
      </c>
      <c r="G17" s="56">
        <f>+'[3]Población Bogotá'!O1065</f>
        <v>339.44366666666667</v>
      </c>
      <c r="H17" s="28">
        <f t="shared" si="0"/>
        <v>-6.5072052353636778</v>
      </c>
      <c r="I17" s="27">
        <f t="shared" si="3"/>
        <v>-0.47105028221894329</v>
      </c>
      <c r="J17" s="28">
        <f t="shared" si="1"/>
        <v>6.4825668630029529</v>
      </c>
      <c r="K17" s="27">
        <f t="shared" si="2"/>
        <v>7.3296826954407326</v>
      </c>
      <c r="L17" s="18"/>
    </row>
    <row r="18" spans="1:14">
      <c r="A18" s="16"/>
      <c r="B18" s="11" t="str">
        <f>+'[3]Población Bogotá'!J1066</f>
        <v>Barranquilla</v>
      </c>
      <c r="C18" s="55">
        <f>+'[3]Población Bogotá'!K1066</f>
        <v>206.91966666666667</v>
      </c>
      <c r="D18" s="55">
        <f>+'[3]Población Bogotá'!L1066</f>
        <v>193.04333333333332</v>
      </c>
      <c r="E18" s="55">
        <f>+'[3]Población Bogotá'!M1066</f>
        <v>221.87300000000002</v>
      </c>
      <c r="F18" s="55">
        <f>+'[3]Población Bogotá'!N1066</f>
        <v>230.80466666666666</v>
      </c>
      <c r="G18" s="56">
        <f>+'[3]Población Bogotá'!O1066</f>
        <v>243.64533333333335</v>
      </c>
      <c r="H18" s="28">
        <f t="shared" si="0"/>
        <v>5.5634345925992257</v>
      </c>
      <c r="I18" s="27">
        <f t="shared" si="3"/>
        <v>4.025576192987268</v>
      </c>
      <c r="J18" s="28">
        <f t="shared" si="1"/>
        <v>4.6530464972351107</v>
      </c>
      <c r="K18" s="27">
        <f t="shared" si="2"/>
        <v>4.6595093993809256</v>
      </c>
      <c r="L18" s="18"/>
    </row>
    <row r="19" spans="1:14">
      <c r="A19" s="16"/>
      <c r="B19" s="11" t="str">
        <f>+'[3]Población Bogotá'!J1067</f>
        <v>Bucaramanga</v>
      </c>
      <c r="C19" s="55">
        <f>+'[3]Población Bogotá'!K1067</f>
        <v>131.11199999999999</v>
      </c>
      <c r="D19" s="55">
        <f>+'[3]Población Bogotá'!L1067</f>
        <v>149.988</v>
      </c>
      <c r="E19" s="55">
        <f>+'[3]Población Bogotá'!M1067</f>
        <v>151.53200000000001</v>
      </c>
      <c r="F19" s="55">
        <f>+'[3]Población Bogotá'!N1067</f>
        <v>156.53266666666667</v>
      </c>
      <c r="G19" s="56">
        <f>+'[3]Población Bogotá'!O1067</f>
        <v>174.30166666666665</v>
      </c>
      <c r="H19" s="28">
        <f t="shared" si="0"/>
        <v>11.351624155128404</v>
      </c>
      <c r="I19" s="27">
        <f t="shared" si="3"/>
        <v>3.3000730318788474</v>
      </c>
      <c r="J19" s="28">
        <f t="shared" si="1"/>
        <v>3.3287473576848381</v>
      </c>
      <c r="K19" s="27">
        <f t="shared" si="2"/>
        <v>3.1600982864738203</v>
      </c>
      <c r="L19" s="18"/>
    </row>
    <row r="20" spans="1:14">
      <c r="A20" s="16"/>
      <c r="B20" s="11" t="str">
        <f>+'[3]Población Bogotá'!J1068</f>
        <v>Cúcuta</v>
      </c>
      <c r="C20" s="55">
        <f>+'[3]Población Bogotá'!K1068</f>
        <v>113.74</v>
      </c>
      <c r="D20" s="55">
        <f>+'[3]Población Bogotá'!L1068</f>
        <v>112.54466666666667</v>
      </c>
      <c r="E20" s="55">
        <f>+'[3]Población Bogotá'!M1068</f>
        <v>111.49233333333332</v>
      </c>
      <c r="F20" s="55">
        <f>+'[3]Población Bogotá'!N1068</f>
        <v>116.33633333333334</v>
      </c>
      <c r="G20" s="56">
        <f>+'[3]Población Bogotá'!O1068</f>
        <v>120.72933333333333</v>
      </c>
      <c r="H20" s="28">
        <f t="shared" si="0"/>
        <v>3.7761203865802839</v>
      </c>
      <c r="I20" s="27">
        <f t="shared" si="3"/>
        <v>4.3446933570918445</v>
      </c>
      <c r="J20" s="28">
        <f t="shared" si="1"/>
        <v>2.3056431818115266</v>
      </c>
      <c r="K20" s="27">
        <f t="shared" si="2"/>
        <v>2.3486103920032488</v>
      </c>
      <c r="L20" s="18"/>
    </row>
    <row r="21" spans="1:14">
      <c r="A21" s="16"/>
      <c r="B21" s="11" t="str">
        <f>+'[3]Población Bogotá'!J1069</f>
        <v>Cartagena</v>
      </c>
      <c r="C21" s="55">
        <f>+'[3]Población Bogotá'!K1069</f>
        <v>106.54133333333334</v>
      </c>
      <c r="D21" s="55">
        <f>+'[3]Población Bogotá'!L1069</f>
        <v>91.813333333333333</v>
      </c>
      <c r="E21" s="55">
        <f>+'[3]Población Bogotá'!M1069</f>
        <v>102.13866666666667</v>
      </c>
      <c r="F21" s="55">
        <f>+'[3]Población Bogotá'!N1069</f>
        <v>102.49766666666666</v>
      </c>
      <c r="G21" s="56">
        <f>+'[3]Población Bogotá'!O1069</f>
        <v>109.54566666666666</v>
      </c>
      <c r="H21" s="28">
        <f t="shared" si="0"/>
        <v>6.8762540935891181</v>
      </c>
      <c r="I21" s="27">
        <f t="shared" si="3"/>
        <v>0.35148295128191176</v>
      </c>
      <c r="J21" s="28">
        <f t="shared" si="1"/>
        <v>2.0920617423575454</v>
      </c>
      <c r="K21" s="27">
        <f t="shared" si="2"/>
        <v>2.0692339030462104</v>
      </c>
      <c r="L21" s="18"/>
    </row>
    <row r="22" spans="1:14">
      <c r="A22" s="16"/>
      <c r="B22" s="11" t="str">
        <f>+'[3]Población Bogotá'!J1070</f>
        <v>Pereira</v>
      </c>
      <c r="C22" s="55">
        <f>+'[3]Población Bogotá'!K1070</f>
        <v>76.030333333333331</v>
      </c>
      <c r="D22" s="55">
        <f>+'[3]Población Bogotá'!L1070</f>
        <v>74.452666666666673</v>
      </c>
      <c r="E22" s="55">
        <f>+'[3]Población Bogotá'!M1070</f>
        <v>78.818333333333328</v>
      </c>
      <c r="F22" s="55">
        <f>+'[3]Población Bogotá'!N1070</f>
        <v>80.045000000000002</v>
      </c>
      <c r="G22" s="56">
        <f>+'[3]Población Bogotá'!O1070</f>
        <v>92.3</v>
      </c>
      <c r="H22" s="28">
        <f t="shared" si="0"/>
        <v>15.310138047348353</v>
      </c>
      <c r="I22" s="27">
        <f t="shared" si="3"/>
        <v>1.5563214988052687</v>
      </c>
      <c r="J22" s="28">
        <f t="shared" si="1"/>
        <v>1.7627105178625788</v>
      </c>
      <c r="K22" s="27">
        <f t="shared" si="2"/>
        <v>1.6159570569346353</v>
      </c>
      <c r="L22" s="18"/>
    </row>
    <row r="23" spans="1:14">
      <c r="A23" s="16"/>
      <c r="B23" s="11" t="str">
        <f>+'[3]Población Bogotá'!J1071</f>
        <v>Ibagué</v>
      </c>
      <c r="C23" s="55">
        <f>+'[3]Población Bogotá'!K1071</f>
        <v>69.925666666666672</v>
      </c>
      <c r="D23" s="55">
        <f>+'[3]Población Bogotá'!L1071</f>
        <v>74.036333333333332</v>
      </c>
      <c r="E23" s="55">
        <f>+'[3]Población Bogotá'!M1071</f>
        <v>72.954999999999998</v>
      </c>
      <c r="F23" s="55">
        <f>+'[3]Población Bogotá'!N1071</f>
        <v>67.299000000000007</v>
      </c>
      <c r="G23" s="56">
        <f>+'[3]Población Bogotá'!O1071</f>
        <v>79.102999999999994</v>
      </c>
      <c r="H23" s="28">
        <f t="shared" si="0"/>
        <v>17.53963654734838</v>
      </c>
      <c r="I23" s="27">
        <f t="shared" si="3"/>
        <v>-7.7527242820916946</v>
      </c>
      <c r="J23" s="28">
        <f t="shared" si="1"/>
        <v>1.5106791992901796</v>
      </c>
      <c r="K23" s="27">
        <f t="shared" si="2"/>
        <v>1.3586394399980515</v>
      </c>
      <c r="L23" s="18"/>
    </row>
    <row r="24" spans="1:14">
      <c r="A24" s="16"/>
      <c r="B24" s="11" t="str">
        <f>+'[3]Población Bogotá'!J1072</f>
        <v>Villavicencio</v>
      </c>
      <c r="C24" s="55">
        <f>+'[3]Población Bogotá'!K1072</f>
        <v>62.263333333333328</v>
      </c>
      <c r="D24" s="55">
        <f>+'[3]Población Bogotá'!L1072</f>
        <v>62.291666666666664</v>
      </c>
      <c r="E24" s="55">
        <f>+'[3]Población Bogotá'!M1072</f>
        <v>69.682999999999993</v>
      </c>
      <c r="F24" s="55">
        <f>+'[3]Población Bogotá'!N1072</f>
        <v>68.454333333333338</v>
      </c>
      <c r="G24" s="56">
        <f>+'[3]Población Bogotá'!O1072</f>
        <v>68.998666666666665</v>
      </c>
      <c r="H24" s="28">
        <f t="shared" si="0"/>
        <v>0.79517732015990106</v>
      </c>
      <c r="I24" s="27">
        <f t="shared" si="3"/>
        <v>-1.7632229764313445</v>
      </c>
      <c r="J24" s="28">
        <f t="shared" si="1"/>
        <v>1.3177104599331251</v>
      </c>
      <c r="K24" s="27">
        <f t="shared" si="2"/>
        <v>1.3819634334156516</v>
      </c>
      <c r="L24" s="18"/>
    </row>
    <row r="25" spans="1:14">
      <c r="A25" s="16"/>
      <c r="B25" s="11" t="str">
        <f>+'[3]Población Bogotá'!J1073</f>
        <v>Pasto</v>
      </c>
      <c r="C25" s="55">
        <f>+'[3]Población Bogotá'!K1073</f>
        <v>45.277999999999999</v>
      </c>
      <c r="D25" s="55">
        <f>+'[3]Población Bogotá'!L1073</f>
        <v>46.05266666666666</v>
      </c>
      <c r="E25" s="55">
        <f>+'[3]Población Bogotá'!M1073</f>
        <v>49.734999999999999</v>
      </c>
      <c r="F25" s="55">
        <f>+'[3]Población Bogotá'!N1073</f>
        <v>55.607333333333337</v>
      </c>
      <c r="G25" s="56">
        <f>+'[3]Población Bogotá'!O1073</f>
        <v>56.712333333333333</v>
      </c>
      <c r="H25" s="28">
        <f t="shared" si="0"/>
        <v>1.9871479780844137</v>
      </c>
      <c r="I25" s="27">
        <f t="shared" si="3"/>
        <v>11.807245065513893</v>
      </c>
      <c r="J25" s="28">
        <f t="shared" si="1"/>
        <v>1.0830707092003813</v>
      </c>
      <c r="K25" s="27">
        <f t="shared" si="2"/>
        <v>1.1226068176315396</v>
      </c>
      <c r="L25" s="18"/>
    </row>
    <row r="26" spans="1:14">
      <c r="A26" s="16"/>
      <c r="B26" s="11" t="str">
        <f>+'[3]Población Bogotá'!J1074</f>
        <v>Manizales</v>
      </c>
      <c r="C26" s="55">
        <f>+'[3]Población Bogotá'!K1074</f>
        <v>46.874000000000002</v>
      </c>
      <c r="D26" s="55">
        <f>+'[3]Población Bogotá'!L1074</f>
        <v>42.126333333333328</v>
      </c>
      <c r="E26" s="55">
        <f>+'[3]Población Bogotá'!M1074</f>
        <v>46.68633333333333</v>
      </c>
      <c r="F26" s="55">
        <f>+'[3]Población Bogotá'!N1074</f>
        <v>49.038333333333334</v>
      </c>
      <c r="G26" s="56">
        <f>+'[3]Población Bogotá'!O1074</f>
        <v>50.837999999999994</v>
      </c>
      <c r="H26" s="28">
        <f t="shared" si="0"/>
        <v>3.6699180912891149</v>
      </c>
      <c r="I26" s="27">
        <f t="shared" si="3"/>
        <v>5.0378768947372254</v>
      </c>
      <c r="J26" s="28">
        <f t="shared" si="1"/>
        <v>0.97088491123616216</v>
      </c>
      <c r="K26" s="27">
        <f t="shared" si="2"/>
        <v>0.9899911401125987</v>
      </c>
      <c r="L26" s="18"/>
    </row>
    <row r="27" spans="1:14">
      <c r="A27" s="16"/>
      <c r="B27" s="11" t="str">
        <f>+'[3]Población Bogotá'!J1075</f>
        <v>Montería</v>
      </c>
      <c r="C27" s="55">
        <f>+'[3]Población Bogotá'!K1075</f>
        <v>41.623666666666665</v>
      </c>
      <c r="D27" s="55">
        <f>+'[3]Población Bogotá'!L1075</f>
        <v>41.085666666666668</v>
      </c>
      <c r="E27" s="55">
        <f>+'[3]Población Bogotá'!M1075</f>
        <v>40.866333333333337</v>
      </c>
      <c r="F27" s="55">
        <f>+'[3]Población Bogotá'!N1075</f>
        <v>49.283999999999999</v>
      </c>
      <c r="G27" s="56">
        <f>+'[3]Población Bogotá'!O1075</f>
        <v>49.786333333333324</v>
      </c>
      <c r="H27" s="28">
        <f t="shared" si="0"/>
        <v>1.0192625057489746</v>
      </c>
      <c r="I27" s="27">
        <f t="shared" si="3"/>
        <v>20.598047292392252</v>
      </c>
      <c r="J27" s="28">
        <f t="shared" si="1"/>
        <v>0.95080057868341239</v>
      </c>
      <c r="K27" s="27">
        <f t="shared" si="2"/>
        <v>0.99495068516417728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J24" sqref="J24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Bogotá'!J1094</f>
        <v>Colombia</v>
      </c>
      <c r="C13" s="26">
        <f>+'[3]Población Bogotá'!K1094</f>
        <v>1450.098</v>
      </c>
      <c r="D13" s="26">
        <f>+'[3]Población Bogotá'!L1094</f>
        <v>1467.3770000000002</v>
      </c>
      <c r="E13" s="26">
        <f>+'[3]Población Bogotá'!M1094</f>
        <v>1529.7473333333335</v>
      </c>
      <c r="F13" s="26">
        <f>+'[3]Población Bogotá'!N1094</f>
        <v>1678.0870000000002</v>
      </c>
      <c r="G13" s="26">
        <f>+'[3]Población Bogotá'!O1094</f>
        <v>1634.1893333333335</v>
      </c>
      <c r="H13" s="28">
        <f t="shared" ref="H13:H27" si="0">IF(OR(OR(G13=0,F13=0),G13=""),"",(G13/F13-1)*100)</f>
        <v>-2.6159350895791911</v>
      </c>
      <c r="I13" s="27">
        <f>IF(OR(OR(G13=0,F13=0),F13=""),"",(F13/E13-1)*100)</f>
        <v>9.6970044290538571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598.79966666666678</v>
      </c>
      <c r="D14" s="25">
        <f>D13-SUM(D15:D27)</f>
        <v>660.11533333333352</v>
      </c>
      <c r="E14" s="25">
        <f>E13-SUM(E15:E27)</f>
        <v>667.04033333333359</v>
      </c>
      <c r="F14" s="25">
        <f>F13-SUM(F15:F27)</f>
        <v>735.05566666666698</v>
      </c>
      <c r="G14" s="26">
        <f>G13-SUM(G15:G27)</f>
        <v>692.19166666666683</v>
      </c>
      <c r="H14" s="28">
        <f t="shared" si="0"/>
        <v>-5.8313950825493173</v>
      </c>
      <c r="I14" s="27">
        <f>IF(OR(OR(G14=0,F14=0),F14=""),"",(F14/E14-1)*100)</f>
        <v>10.19658481421164</v>
      </c>
      <c r="J14" s="28">
        <f t="shared" si="1"/>
        <v>42.356883168168196</v>
      </c>
      <c r="K14" s="27">
        <f t="shared" si="2"/>
        <v>43.803191769358016</v>
      </c>
      <c r="L14" s="18"/>
    </row>
    <row r="15" spans="1:15">
      <c r="A15" s="16"/>
      <c r="B15" s="12" t="str">
        <f>+'[3]Población Bogotá'!J1095</f>
        <v>Bogotá</v>
      </c>
      <c r="C15" s="107">
        <f>+'[3]Población Bogotá'!K1095</f>
        <v>343.91033333333331</v>
      </c>
      <c r="D15" s="107">
        <f>+'[3]Población Bogotá'!L1095</f>
        <v>291.95233333333334</v>
      </c>
      <c r="E15" s="107">
        <f>+'[3]Población Bogotá'!M1095</f>
        <v>319.31533333333334</v>
      </c>
      <c r="F15" s="107">
        <f>+'[3]Población Bogotá'!N1095</f>
        <v>369.11333333333329</v>
      </c>
      <c r="G15" s="107">
        <f>+'[3]Población Bogotá'!O1095</f>
        <v>378.75900000000001</v>
      </c>
      <c r="H15" s="50">
        <f t="shared" si="0"/>
        <v>2.6131991980782976</v>
      </c>
      <c r="I15" s="36">
        <f t="shared" ref="I15:I27" si="3">IF(OR(OR(G15=0,F15=0),F15=""),"",(F15/E15-1)*100)</f>
        <v>15.595242320548319</v>
      </c>
      <c r="J15" s="50">
        <f t="shared" si="1"/>
        <v>23.177179796384262</v>
      </c>
      <c r="K15" s="36">
        <f t="shared" si="2"/>
        <v>21.996078471100322</v>
      </c>
      <c r="L15" s="18"/>
      <c r="N15" s="23" t="s">
        <v>4</v>
      </c>
      <c r="O15" s="34">
        <f>J15</f>
        <v>23.177179796384262</v>
      </c>
    </row>
    <row r="16" spans="1:15">
      <c r="A16" s="16"/>
      <c r="B16" s="11" t="str">
        <f>+'[3]Población Bogotá'!J1096</f>
        <v>Medellín</v>
      </c>
      <c r="C16" s="55">
        <f>+'[3]Población Bogotá'!K1096</f>
        <v>118.08766666666668</v>
      </c>
      <c r="D16" s="55">
        <f>+'[3]Población Bogotá'!L1096</f>
        <v>109.45699999999999</v>
      </c>
      <c r="E16" s="55">
        <f>+'[3]Población Bogotá'!M1096</f>
        <v>121.69</v>
      </c>
      <c r="F16" s="55">
        <f>+'[3]Población Bogotá'!N1096</f>
        <v>142.92333333333332</v>
      </c>
      <c r="G16" s="56">
        <f>+'[3]Población Bogotá'!O1096</f>
        <v>134.00066666666666</v>
      </c>
      <c r="H16" s="28">
        <f t="shared" si="0"/>
        <v>-6.2429740886722378</v>
      </c>
      <c r="I16" s="27">
        <f t="shared" si="3"/>
        <v>17.448708466869366</v>
      </c>
      <c r="J16" s="28">
        <f t="shared" si="1"/>
        <v>8.199825071268771</v>
      </c>
      <c r="K16" s="27">
        <f t="shared" si="2"/>
        <v>8.5170395416526858</v>
      </c>
      <c r="L16" s="18"/>
      <c r="N16" s="23" t="s">
        <v>35</v>
      </c>
      <c r="O16" s="34">
        <f>100-O15</f>
        <v>76.822820203615734</v>
      </c>
    </row>
    <row r="17" spans="1:14">
      <c r="A17" s="16"/>
      <c r="B17" s="11" t="str">
        <f>+'[3]Población Bogotá'!J1097</f>
        <v>Cali</v>
      </c>
      <c r="C17" s="55">
        <f>+'[3]Población Bogotá'!K1097</f>
        <v>88.23233333333333</v>
      </c>
      <c r="D17" s="55">
        <f>+'[3]Población Bogotá'!L1097</f>
        <v>94.301000000000002</v>
      </c>
      <c r="E17" s="55">
        <f>+'[3]Población Bogotá'!M1097</f>
        <v>91.306333333333328</v>
      </c>
      <c r="F17" s="55">
        <f>+'[3]Población Bogotá'!N1097</f>
        <v>88.237666666666669</v>
      </c>
      <c r="G17" s="56">
        <f>+'[3]Población Bogotá'!O1097</f>
        <v>89.49366666666667</v>
      </c>
      <c r="H17" s="28">
        <f t="shared" si="0"/>
        <v>1.4234283922587965</v>
      </c>
      <c r="I17" s="27">
        <f t="shared" si="3"/>
        <v>-3.3608475498231094</v>
      </c>
      <c r="J17" s="28">
        <f t="shared" si="1"/>
        <v>5.476334035550348</v>
      </c>
      <c r="K17" s="27">
        <f t="shared" si="2"/>
        <v>5.2582295594129898</v>
      </c>
      <c r="L17" s="18"/>
    </row>
    <row r="18" spans="1:14">
      <c r="A18" s="16"/>
      <c r="B18" s="11" t="str">
        <f>+'[3]Población Bogotá'!J1098</f>
        <v>Barranquilla</v>
      </c>
      <c r="C18" s="55">
        <f>+'[3]Población Bogotá'!K1098</f>
        <v>79.834666666666678</v>
      </c>
      <c r="D18" s="55">
        <f>+'[3]Población Bogotá'!L1098</f>
        <v>77.081000000000003</v>
      </c>
      <c r="E18" s="55">
        <f>+'[3]Población Bogotá'!M1098</f>
        <v>81.265666666666661</v>
      </c>
      <c r="F18" s="55">
        <f>+'[3]Población Bogotá'!N1098</f>
        <v>90.805333333333337</v>
      </c>
      <c r="G18" s="56">
        <f>+'[3]Población Bogotá'!O1098</f>
        <v>81.710999999999999</v>
      </c>
      <c r="H18" s="28">
        <f t="shared" si="0"/>
        <v>-10.015197345236704</v>
      </c>
      <c r="I18" s="27">
        <f t="shared" si="3"/>
        <v>11.738864711214681</v>
      </c>
      <c r="J18" s="28">
        <f t="shared" si="1"/>
        <v>5.0000938283772909</v>
      </c>
      <c r="K18" s="27">
        <f t="shared" si="2"/>
        <v>5.4112410937772193</v>
      </c>
      <c r="L18" s="18"/>
    </row>
    <row r="19" spans="1:14">
      <c r="A19" s="16"/>
      <c r="B19" s="11" t="str">
        <f>+'[3]Población Bogotá'!J1099</f>
        <v>Cartagena</v>
      </c>
      <c r="C19" s="55">
        <f>+'[3]Población Bogotá'!K1099</f>
        <v>41.795666666666669</v>
      </c>
      <c r="D19" s="55">
        <f>+'[3]Población Bogotá'!L1099</f>
        <v>48.65</v>
      </c>
      <c r="E19" s="55">
        <f>+'[3]Población Bogotá'!M1099</f>
        <v>45.997666666666667</v>
      </c>
      <c r="F19" s="55">
        <f>+'[3]Población Bogotá'!N1099</f>
        <v>54.722333333333331</v>
      </c>
      <c r="G19" s="56">
        <f>+'[3]Población Bogotá'!O1099</f>
        <v>55.720333333333336</v>
      </c>
      <c r="H19" s="28">
        <f t="shared" si="0"/>
        <v>1.8237526421266193</v>
      </c>
      <c r="I19" s="27">
        <f t="shared" si="3"/>
        <v>18.967628792764835</v>
      </c>
      <c r="J19" s="28">
        <f t="shared" si="1"/>
        <v>3.4096620383439866</v>
      </c>
      <c r="K19" s="27">
        <f t="shared" si="2"/>
        <v>3.2609950099925289</v>
      </c>
      <c r="L19" s="18"/>
    </row>
    <row r="20" spans="1:14">
      <c r="A20" s="16"/>
      <c r="B20" s="11" t="str">
        <f>+'[3]Población Bogotá'!J1100</f>
        <v>Bucaramanga</v>
      </c>
      <c r="C20" s="55">
        <f>+'[3]Población Bogotá'!K1100</f>
        <v>40.558333333333337</v>
      </c>
      <c r="D20" s="55">
        <f>+'[3]Población Bogotá'!L1100</f>
        <v>42.009333333333331</v>
      </c>
      <c r="E20" s="55">
        <f>+'[3]Población Bogotá'!M1100</f>
        <v>52.182333333333332</v>
      </c>
      <c r="F20" s="55">
        <f>+'[3]Población Bogotá'!N1100</f>
        <v>54.743333333333339</v>
      </c>
      <c r="G20" s="56">
        <f>+'[3]Población Bogotá'!O1100</f>
        <v>49.35766666666666</v>
      </c>
      <c r="H20" s="28">
        <f t="shared" si="0"/>
        <v>-9.8380320282530853</v>
      </c>
      <c r="I20" s="27">
        <f t="shared" si="3"/>
        <v>4.9077912703533233</v>
      </c>
      <c r="J20" s="28">
        <f t="shared" si="1"/>
        <v>3.0203150675319543</v>
      </c>
      <c r="K20" s="27">
        <f t="shared" si="2"/>
        <v>3.2622464349782421</v>
      </c>
      <c r="L20" s="18"/>
    </row>
    <row r="21" spans="1:14">
      <c r="A21" s="16"/>
      <c r="B21" s="11" t="str">
        <f>+'[3]Población Bogotá'!J1101</f>
        <v>Cúcuta</v>
      </c>
      <c r="C21" s="55">
        <f>+'[3]Población Bogotá'!K1101</f>
        <v>30.702333333333332</v>
      </c>
      <c r="D21" s="55">
        <f>+'[3]Población Bogotá'!L1101</f>
        <v>34.731000000000002</v>
      </c>
      <c r="E21" s="55">
        <f>+'[3]Población Bogotá'!M1101</f>
        <v>36.800666666666672</v>
      </c>
      <c r="F21" s="55">
        <f>+'[3]Población Bogotá'!N1101</f>
        <v>33.747</v>
      </c>
      <c r="G21" s="56">
        <f>+'[3]Población Bogotá'!O1101</f>
        <v>34.398333333333333</v>
      </c>
      <c r="H21" s="28">
        <f t="shared" si="0"/>
        <v>1.9300481030412486</v>
      </c>
      <c r="I21" s="27">
        <f t="shared" si="3"/>
        <v>-8.2978569228818415</v>
      </c>
      <c r="J21" s="28">
        <f t="shared" si="1"/>
        <v>2.1049172596892074</v>
      </c>
      <c r="K21" s="27">
        <f t="shared" si="2"/>
        <v>2.011039952040627</v>
      </c>
      <c r="L21" s="18"/>
    </row>
    <row r="22" spans="1:14">
      <c r="A22" s="16"/>
      <c r="B22" s="11" t="str">
        <f>+'[3]Población Bogotá'!J1102</f>
        <v>Pereira</v>
      </c>
      <c r="C22" s="55">
        <f>+'[3]Población Bogotá'!K1102</f>
        <v>19.663</v>
      </c>
      <c r="D22" s="55">
        <f>+'[3]Población Bogotá'!L1102</f>
        <v>22.355333333333334</v>
      </c>
      <c r="E22" s="55">
        <f>+'[3]Población Bogotá'!M1102</f>
        <v>19.609666666666669</v>
      </c>
      <c r="F22" s="55">
        <f>+'[3]Población Bogotá'!N1102</f>
        <v>20.814333333333334</v>
      </c>
      <c r="G22" s="56">
        <f>+'[3]Población Bogotá'!O1102</f>
        <v>23.179333333333332</v>
      </c>
      <c r="H22" s="28">
        <f t="shared" si="0"/>
        <v>11.362362474576804</v>
      </c>
      <c r="I22" s="27">
        <f t="shared" si="3"/>
        <v>6.1432286797327817</v>
      </c>
      <c r="J22" s="28">
        <f t="shared" si="1"/>
        <v>1.4183995000171337</v>
      </c>
      <c r="K22" s="27">
        <f t="shared" si="2"/>
        <v>1.240360799728103</v>
      </c>
      <c r="L22" s="18"/>
    </row>
    <row r="23" spans="1:14">
      <c r="A23" s="16"/>
      <c r="B23" s="11" t="str">
        <f>+'[3]Población Bogotá'!J1103</f>
        <v>Ibagué</v>
      </c>
      <c r="C23" s="55">
        <f>+'[3]Población Bogotá'!K1103</f>
        <v>23.219333333333335</v>
      </c>
      <c r="D23" s="55">
        <f>+'[3]Población Bogotá'!L1103</f>
        <v>21.37166666666667</v>
      </c>
      <c r="E23" s="55">
        <f>+'[3]Población Bogotá'!M1103</f>
        <v>23.708666666666669</v>
      </c>
      <c r="F23" s="55">
        <f>+'[3]Población Bogotá'!N1103</f>
        <v>21.074000000000002</v>
      </c>
      <c r="G23" s="56">
        <f>+'[3]Población Bogotá'!O1103</f>
        <v>22.745999999999999</v>
      </c>
      <c r="H23" s="28">
        <f t="shared" si="0"/>
        <v>7.9339470437505888</v>
      </c>
      <c r="I23" s="27">
        <f t="shared" si="3"/>
        <v>-11.11267328403116</v>
      </c>
      <c r="J23" s="28">
        <f t="shared" si="1"/>
        <v>1.391882784695694</v>
      </c>
      <c r="K23" s="27">
        <f t="shared" si="2"/>
        <v>1.2558347689958864</v>
      </c>
      <c r="L23" s="18"/>
    </row>
    <row r="24" spans="1:14">
      <c r="A24" s="16"/>
      <c r="B24" s="11" t="str">
        <f>+'[3]Población Bogotá'!J1104</f>
        <v>Villavicencio</v>
      </c>
      <c r="C24" s="55">
        <f>+'[3]Población Bogotá'!K1104</f>
        <v>19.789666666666665</v>
      </c>
      <c r="D24" s="55">
        <f>+'[3]Población Bogotá'!L1104</f>
        <v>19.215333333333334</v>
      </c>
      <c r="E24" s="55">
        <f>+'[3]Población Bogotá'!M1104</f>
        <v>20.308333333333334</v>
      </c>
      <c r="F24" s="55">
        <f>+'[3]Población Bogotá'!N1104</f>
        <v>18.183</v>
      </c>
      <c r="G24" s="56">
        <f>+'[3]Población Bogotá'!O1104</f>
        <v>22.078333333333333</v>
      </c>
      <c r="H24" s="28">
        <f t="shared" si="0"/>
        <v>21.422940842178594</v>
      </c>
      <c r="I24" s="27">
        <f t="shared" si="3"/>
        <v>-10.465326220763238</v>
      </c>
      <c r="J24" s="28">
        <f t="shared" si="1"/>
        <v>1.3510266456273528</v>
      </c>
      <c r="K24" s="27">
        <f t="shared" si="2"/>
        <v>1.0835552626294105</v>
      </c>
      <c r="L24" s="18"/>
    </row>
    <row r="25" spans="1:14">
      <c r="A25" s="16"/>
      <c r="B25" s="11" t="str">
        <f>+'[3]Población Bogotá'!J1105</f>
        <v>Pasto</v>
      </c>
      <c r="C25" s="55">
        <f>+'[3]Población Bogotá'!K1105</f>
        <v>15.827999999999998</v>
      </c>
      <c r="D25" s="55">
        <f>+'[3]Población Bogotá'!L1105</f>
        <v>15.121666666666668</v>
      </c>
      <c r="E25" s="55">
        <f>+'[3]Población Bogotá'!M1105</f>
        <v>17.145</v>
      </c>
      <c r="F25" s="55">
        <f>+'[3]Población Bogotá'!N1105</f>
        <v>19.303999999999998</v>
      </c>
      <c r="G25" s="56">
        <f>+'[3]Población Bogotá'!O1105</f>
        <v>19.927</v>
      </c>
      <c r="H25" s="28">
        <f t="shared" si="0"/>
        <v>3.2273104019892251</v>
      </c>
      <c r="I25" s="27">
        <f t="shared" si="3"/>
        <v>12.592592592592577</v>
      </c>
      <c r="J25" s="28">
        <f t="shared" si="1"/>
        <v>1.2193813527930668</v>
      </c>
      <c r="K25" s="27">
        <f t="shared" si="2"/>
        <v>1.1503575202000846</v>
      </c>
      <c r="L25" s="18"/>
    </row>
    <row r="26" spans="1:14">
      <c r="A26" s="16"/>
      <c r="B26" s="11" t="str">
        <f>+'[3]Población Bogotá'!J1106</f>
        <v>Montería</v>
      </c>
      <c r="C26" s="55">
        <f>+'[3]Población Bogotá'!K1106</f>
        <v>16.440000000000001</v>
      </c>
      <c r="D26" s="55">
        <f>+'[3]Población Bogotá'!L1106</f>
        <v>18.341666666666665</v>
      </c>
      <c r="E26" s="55">
        <f>+'[3]Población Bogotá'!M1106</f>
        <v>18.026</v>
      </c>
      <c r="F26" s="55">
        <f>+'[3]Población Bogotá'!N1106</f>
        <v>15.439666666666668</v>
      </c>
      <c r="G26" s="56">
        <f>+'[3]Población Bogotá'!O1106</f>
        <v>15.716333333333333</v>
      </c>
      <c r="H26" s="28">
        <f t="shared" si="0"/>
        <v>1.7919212418229913</v>
      </c>
      <c r="I26" s="27">
        <f t="shared" si="3"/>
        <v>-14.347793927290208</v>
      </c>
      <c r="J26" s="28">
        <f t="shared" si="1"/>
        <v>0.96172046976196957</v>
      </c>
      <c r="K26" s="27">
        <f t="shared" si="2"/>
        <v>0.92007545894024956</v>
      </c>
      <c r="L26" s="18"/>
    </row>
    <row r="27" spans="1:14">
      <c r="A27" s="16"/>
      <c r="B27" s="11" t="str">
        <f>+'[3]Población Bogotá'!J1107</f>
        <v>Manizales</v>
      </c>
      <c r="C27" s="55">
        <f>+'[3]Población Bogotá'!K1107</f>
        <v>13.237</v>
      </c>
      <c r="D27" s="55">
        <f>+'[3]Población Bogotá'!L1107</f>
        <v>12.674333333333331</v>
      </c>
      <c r="E27" s="55">
        <f>+'[3]Población Bogotá'!M1107</f>
        <v>15.351333333333335</v>
      </c>
      <c r="F27" s="55">
        <f>+'[3]Población Bogotá'!N1107</f>
        <v>13.923999999999999</v>
      </c>
      <c r="G27" s="56">
        <f>+'[3]Población Bogotá'!O1107</f>
        <v>14.91</v>
      </c>
      <c r="H27" s="28">
        <f t="shared" si="0"/>
        <v>7.0812984774490051</v>
      </c>
      <c r="I27" s="27">
        <f t="shared" si="3"/>
        <v>-9.2977808659399983</v>
      </c>
      <c r="J27" s="28">
        <f t="shared" si="1"/>
        <v>0.9123789817907676</v>
      </c>
      <c r="K27" s="27">
        <f t="shared" si="2"/>
        <v>0.82975435719363755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I27" sqref="I27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179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Bogotá'!J1126</f>
        <v>Colombia</v>
      </c>
      <c r="C13" s="26">
        <f>+'[3]Población Bogotá'!K1126</f>
        <v>222.18899999999999</v>
      </c>
      <c r="D13" s="26">
        <f>+'[3]Población Bogotá'!L1126</f>
        <v>219.62566666666666</v>
      </c>
      <c r="E13" s="26">
        <f>+'[3]Población Bogotá'!M1126</f>
        <v>233.82666666666668</v>
      </c>
      <c r="F13" s="26">
        <f>+'[3]Población Bogotá'!N1126</f>
        <v>254.78066666666666</v>
      </c>
      <c r="G13" s="26">
        <f>+'[3]Población Bogotá'!O1126</f>
        <v>232.80100000000002</v>
      </c>
      <c r="H13" s="28">
        <f t="shared" ref="H13:H27" si="0">IF(OR(OR(G13=0,F13=0),G13=""),"",(G13/F13-1)*100)</f>
        <v>-8.6268973836319258</v>
      </c>
      <c r="I13" s="27">
        <f>IF(OR(OR(G13=0,F13=0),F13=""),"",(F13/E13-1)*100)</f>
        <v>8.9613388835034336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48.706999999999994</v>
      </c>
      <c r="D14" s="25">
        <f>D13-SUM(D15:D27)</f>
        <v>37.166333333333284</v>
      </c>
      <c r="E14" s="25">
        <f>E13-SUM(E15:E27)</f>
        <v>50.102666666666664</v>
      </c>
      <c r="F14" s="25">
        <f>F13-SUM(F15:F27)</f>
        <v>56.302999999999969</v>
      </c>
      <c r="G14" s="26">
        <f>G13-SUM(G15:G27)</f>
        <v>35.226333333333315</v>
      </c>
      <c r="H14" s="28">
        <f t="shared" si="0"/>
        <v>-37.434358145510302</v>
      </c>
      <c r="I14" s="27">
        <f>IF(OR(OR(G14=0,F14=0),F14=""),"",(F14/E14-1)*100)</f>
        <v>12.375256140724321</v>
      </c>
      <c r="J14" s="28">
        <f t="shared" si="1"/>
        <v>15.131521485446072</v>
      </c>
      <c r="K14" s="27">
        <f t="shared" si="2"/>
        <v>22.098615541210599</v>
      </c>
      <c r="L14" s="18"/>
    </row>
    <row r="15" spans="1:15">
      <c r="A15" s="16"/>
      <c r="B15" s="12" t="str">
        <f>+'[3]Población Bogotá'!J1127</f>
        <v>Bogotá</v>
      </c>
      <c r="C15" s="107">
        <f>+'[3]Población Bogotá'!K1127</f>
        <v>83.661333333333332</v>
      </c>
      <c r="D15" s="107">
        <f>+'[3]Población Bogotá'!L1127</f>
        <v>86.700666666666677</v>
      </c>
      <c r="E15" s="107">
        <f>+'[3]Población Bogotá'!M1127</f>
        <v>95.777000000000001</v>
      </c>
      <c r="F15" s="107">
        <f>+'[3]Población Bogotá'!N1127</f>
        <v>110.43233333333335</v>
      </c>
      <c r="G15" s="107">
        <f>+'[3]Población Bogotá'!O1127</f>
        <v>98.313333333333333</v>
      </c>
      <c r="H15" s="50">
        <f t="shared" si="0"/>
        <v>-10.974141027537232</v>
      </c>
      <c r="I15" s="36">
        <f t="shared" ref="I15:I27" si="3">IF(OR(OR(G15=0,F15=0),F15=""),"",(F15/E15-1)*100)</f>
        <v>15.301516369622515</v>
      </c>
      <c r="J15" s="50">
        <f t="shared" si="1"/>
        <v>42.230631884456393</v>
      </c>
      <c r="K15" s="36">
        <f t="shared" si="2"/>
        <v>43.344078959418695</v>
      </c>
      <c r="L15" s="18"/>
      <c r="N15" s="23" t="s">
        <v>4</v>
      </c>
      <c r="O15" s="34">
        <f>J15</f>
        <v>42.230631884456393</v>
      </c>
    </row>
    <row r="16" spans="1:15">
      <c r="A16" s="16"/>
      <c r="B16" s="11" t="str">
        <f>+'[3]Población Bogotá'!J1128</f>
        <v>Medellín</v>
      </c>
      <c r="C16" s="55">
        <f>+'[3]Población Bogotá'!K1128</f>
        <v>31.097999999999999</v>
      </c>
      <c r="D16" s="55">
        <f>+'[3]Población Bogotá'!L1128</f>
        <v>33.004333333333335</v>
      </c>
      <c r="E16" s="55">
        <f>+'[3]Población Bogotá'!M1128</f>
        <v>27.258999999999997</v>
      </c>
      <c r="F16" s="55">
        <f>+'[3]Población Bogotá'!N1128</f>
        <v>29.96</v>
      </c>
      <c r="G16" s="56">
        <f>+'[3]Población Bogotá'!O1128</f>
        <v>33.680666666666667</v>
      </c>
      <c r="H16" s="28">
        <f t="shared" si="0"/>
        <v>12.418780596350686</v>
      </c>
      <c r="I16" s="27">
        <f t="shared" si="3"/>
        <v>9.9086540225246758</v>
      </c>
      <c r="J16" s="28">
        <f t="shared" si="1"/>
        <v>14.467578174778744</v>
      </c>
      <c r="K16" s="27">
        <f t="shared" si="2"/>
        <v>11.759134000225032</v>
      </c>
      <c r="L16" s="18"/>
      <c r="N16" s="23" t="s">
        <v>35</v>
      </c>
      <c r="O16" s="34">
        <f>100-O15</f>
        <v>57.769368115543607</v>
      </c>
    </row>
    <row r="17" spans="1:14">
      <c r="A17" s="16"/>
      <c r="B17" s="11" t="str">
        <f>+'[3]Población Bogotá'!J1129</f>
        <v>Cali</v>
      </c>
      <c r="C17" s="55">
        <f>+'[3]Población Bogotá'!K1129</f>
        <v>19.261333333333333</v>
      </c>
      <c r="D17" s="55">
        <f>+'[3]Población Bogotá'!L1129</f>
        <v>18.364666666666668</v>
      </c>
      <c r="E17" s="55">
        <f>+'[3]Población Bogotá'!M1129</f>
        <v>18.546333333333333</v>
      </c>
      <c r="F17" s="55">
        <f>+'[3]Población Bogotá'!N1129</f>
        <v>15.681000000000003</v>
      </c>
      <c r="G17" s="56">
        <f>+'[3]Población Bogotá'!O1129</f>
        <v>20.167333333333335</v>
      </c>
      <c r="H17" s="28">
        <f t="shared" si="0"/>
        <v>28.609995110856023</v>
      </c>
      <c r="I17" s="27">
        <f t="shared" si="3"/>
        <v>-15.449594708747449</v>
      </c>
      <c r="J17" s="28">
        <f t="shared" si="1"/>
        <v>8.6629066599083906</v>
      </c>
      <c r="K17" s="27">
        <f t="shared" si="2"/>
        <v>6.1547056160723876</v>
      </c>
      <c r="L17" s="18"/>
    </row>
    <row r="18" spans="1:14">
      <c r="A18" s="16"/>
      <c r="B18" s="11" t="str">
        <f>+'[3]Población Bogotá'!J1130</f>
        <v>Barranquilla</v>
      </c>
      <c r="C18" s="55">
        <f>+'[3]Población Bogotá'!K1130</f>
        <v>10.531333333333334</v>
      </c>
      <c r="D18" s="55">
        <f>+'[3]Población Bogotá'!L1130</f>
        <v>13.351999999999999</v>
      </c>
      <c r="E18" s="55">
        <f>+'[3]Población Bogotá'!M1130</f>
        <v>9.9383333333333326</v>
      </c>
      <c r="F18" s="55">
        <f>+'[3]Población Bogotá'!N1130</f>
        <v>11.263333333333334</v>
      </c>
      <c r="G18" s="56">
        <f>+'[3]Población Bogotá'!O1130</f>
        <v>14.889000000000001</v>
      </c>
      <c r="H18" s="28">
        <f t="shared" si="0"/>
        <v>32.189997040544547</v>
      </c>
      <c r="I18" s="27">
        <f t="shared" si="3"/>
        <v>13.332215327855113</v>
      </c>
      <c r="J18" s="28">
        <f t="shared" si="1"/>
        <v>6.3955910842307384</v>
      </c>
      <c r="K18" s="27">
        <f t="shared" si="2"/>
        <v>4.4207959264308387</v>
      </c>
      <c r="L18" s="18"/>
    </row>
    <row r="19" spans="1:14">
      <c r="A19" s="16"/>
      <c r="B19" s="11" t="str">
        <f>+'[3]Población Bogotá'!J1131</f>
        <v>Bucaramanga</v>
      </c>
      <c r="C19" s="55">
        <f>+'[3]Población Bogotá'!K1131</f>
        <v>5.9740000000000002</v>
      </c>
      <c r="D19" s="55">
        <f>+'[3]Población Bogotá'!L1131</f>
        <v>7.431</v>
      </c>
      <c r="E19" s="55">
        <f>+'[3]Población Bogotá'!M1131</f>
        <v>10.023333333333333</v>
      </c>
      <c r="F19" s="55">
        <f>+'[3]Población Bogotá'!N1131</f>
        <v>7.3433333333333337</v>
      </c>
      <c r="G19" s="56">
        <f>+'[3]Población Bogotá'!O1131</f>
        <v>7.35</v>
      </c>
      <c r="H19" s="28">
        <f t="shared" si="0"/>
        <v>9.0785292782569194E-2</v>
      </c>
      <c r="I19" s="27">
        <f t="shared" si="3"/>
        <v>-26.737612238111076</v>
      </c>
      <c r="J19" s="28">
        <f t="shared" si="1"/>
        <v>3.1572029329770914</v>
      </c>
      <c r="K19" s="27">
        <f t="shared" si="2"/>
        <v>2.8822176460275637</v>
      </c>
      <c r="L19" s="18"/>
    </row>
    <row r="20" spans="1:14">
      <c r="A20" s="16"/>
      <c r="B20" s="11" t="str">
        <f>+'[3]Población Bogotá'!J1132</f>
        <v>Pereira</v>
      </c>
      <c r="C20" s="55">
        <f>+'[3]Población Bogotá'!K1132</f>
        <v>3.8596666666666661</v>
      </c>
      <c r="D20" s="55">
        <f>+'[3]Población Bogotá'!L1132</f>
        <v>3.7473333333333336</v>
      </c>
      <c r="E20" s="55">
        <f>+'[3]Población Bogotá'!M1132</f>
        <v>3.3143333333333338</v>
      </c>
      <c r="F20" s="55">
        <f>+'[3]Población Bogotá'!N1132</f>
        <v>3.3639999999999994</v>
      </c>
      <c r="G20" s="56">
        <f>+'[3]Población Bogotá'!O1132</f>
        <v>4.2233333333333336</v>
      </c>
      <c r="H20" s="28">
        <f t="shared" si="0"/>
        <v>25.544986127625879</v>
      </c>
      <c r="I20" s="27">
        <f t="shared" si="3"/>
        <v>1.4985416876194035</v>
      </c>
      <c r="J20" s="28">
        <f t="shared" si="1"/>
        <v>1.814138828155091</v>
      </c>
      <c r="K20" s="27">
        <f t="shared" si="2"/>
        <v>1.3203513610399531</v>
      </c>
      <c r="L20" s="18"/>
    </row>
    <row r="21" spans="1:14">
      <c r="A21" s="16"/>
      <c r="B21" s="11" t="str">
        <f>+'[3]Población Bogotá'!J1133</f>
        <v>Cúcuta</v>
      </c>
      <c r="C21" s="55">
        <f>+'[3]Población Bogotá'!K1133</f>
        <v>3.7013333333333329</v>
      </c>
      <c r="D21" s="55">
        <f>+'[3]Población Bogotá'!L1133</f>
        <v>3.7040000000000002</v>
      </c>
      <c r="E21" s="55">
        <f>+'[3]Población Bogotá'!M1133</f>
        <v>4.8730000000000002</v>
      </c>
      <c r="F21" s="55">
        <f>+'[3]Población Bogotá'!N1133</f>
        <v>3.8163333333333331</v>
      </c>
      <c r="G21" s="56">
        <f>+'[3]Población Bogotá'!O1133</f>
        <v>3.7776666666666667</v>
      </c>
      <c r="H21" s="28">
        <f t="shared" si="0"/>
        <v>-1.013188924796915</v>
      </c>
      <c r="I21" s="27">
        <f t="shared" si="3"/>
        <v>-21.684109720227106</v>
      </c>
      <c r="J21" s="28">
        <f t="shared" si="1"/>
        <v>1.6227020788856863</v>
      </c>
      <c r="K21" s="27">
        <f t="shared" si="2"/>
        <v>1.4978896881239026</v>
      </c>
      <c r="L21" s="18"/>
    </row>
    <row r="22" spans="1:14">
      <c r="A22" s="16"/>
      <c r="B22" s="11" t="str">
        <f>+'[3]Población Bogotá'!J1134</f>
        <v>Cartagena</v>
      </c>
      <c r="C22" s="55">
        <f>+'[3]Población Bogotá'!K1134</f>
        <v>5.1906666666666661</v>
      </c>
      <c r="D22" s="55">
        <f>+'[3]Población Bogotá'!L1134</f>
        <v>3.8423333333333338</v>
      </c>
      <c r="E22" s="55">
        <f>+'[3]Población Bogotá'!M1134</f>
        <v>4.5840000000000005</v>
      </c>
      <c r="F22" s="55">
        <f>+'[3]Población Bogotá'!N1134</f>
        <v>4.487333333333333</v>
      </c>
      <c r="G22" s="56">
        <f>+'[3]Población Bogotá'!O1134</f>
        <v>3.5196666666666672</v>
      </c>
      <c r="H22" s="28">
        <f t="shared" si="0"/>
        <v>-21.564403506165487</v>
      </c>
      <c r="I22" s="27">
        <f t="shared" si="3"/>
        <v>-2.1087841768470228</v>
      </c>
      <c r="J22" s="28">
        <f t="shared" si="1"/>
        <v>1.5118778126668988</v>
      </c>
      <c r="K22" s="27">
        <f t="shared" si="2"/>
        <v>1.7612534703051776</v>
      </c>
      <c r="L22" s="18"/>
    </row>
    <row r="23" spans="1:14">
      <c r="A23" s="16"/>
      <c r="B23" s="11" t="str">
        <f>+'[3]Población Bogotá'!J1135</f>
        <v>Manizales</v>
      </c>
      <c r="C23" s="55">
        <f>+'[3]Población Bogotá'!K1135</f>
        <v>1.6923333333333332</v>
      </c>
      <c r="D23" s="55">
        <f>+'[3]Población Bogotá'!L1135</f>
        <v>2.5163333333333333</v>
      </c>
      <c r="E23" s="55">
        <f>+'[3]Población Bogotá'!M1135</f>
        <v>2.0696666666666665</v>
      </c>
      <c r="F23" s="55">
        <f>+'[3]Población Bogotá'!N1135</f>
        <v>2.5043333333333333</v>
      </c>
      <c r="G23" s="56">
        <f>+'[3]Población Bogotá'!O1135</f>
        <v>3.3553333333333337</v>
      </c>
      <c r="H23" s="28">
        <f t="shared" si="0"/>
        <v>33.981099427658748</v>
      </c>
      <c r="I23" s="27">
        <f t="shared" si="3"/>
        <v>21.001771621839271</v>
      </c>
      <c r="J23" s="28">
        <f t="shared" si="1"/>
        <v>1.4412881960701773</v>
      </c>
      <c r="K23" s="27">
        <f t="shared" si="2"/>
        <v>0.98293695753994947</v>
      </c>
      <c r="L23" s="18"/>
    </row>
    <row r="24" spans="1:14">
      <c r="A24" s="16"/>
      <c r="B24" s="11" t="str">
        <f>+'[3]Población Bogotá'!J1136</f>
        <v>Villavicencio</v>
      </c>
      <c r="C24" s="55">
        <f>+'[3]Población Bogotá'!K1136</f>
        <v>2.2066666666666666</v>
      </c>
      <c r="D24" s="55">
        <f>+'[3]Población Bogotá'!L1136</f>
        <v>2.3210000000000002</v>
      </c>
      <c r="E24" s="55">
        <f>+'[3]Población Bogotá'!M1136</f>
        <v>1.514</v>
      </c>
      <c r="F24" s="55">
        <f>+'[3]Población Bogotá'!N1136</f>
        <v>2.3069999999999999</v>
      </c>
      <c r="G24" s="56">
        <f>+'[3]Población Bogotá'!O1136</f>
        <v>2.2856666666666663</v>
      </c>
      <c r="H24" s="28">
        <f t="shared" si="0"/>
        <v>-0.9247218610027641</v>
      </c>
      <c r="I24" s="27">
        <f t="shared" si="3"/>
        <v>52.377807133421392</v>
      </c>
      <c r="J24" s="28">
        <f t="shared" si="1"/>
        <v>0.98181136106230904</v>
      </c>
      <c r="K24" s="27">
        <f t="shared" si="2"/>
        <v>0.90548471757407023</v>
      </c>
      <c r="L24" s="18"/>
    </row>
    <row r="25" spans="1:14">
      <c r="A25" s="16"/>
      <c r="B25" s="11" t="str">
        <f>+'[3]Población Bogotá'!J1137</f>
        <v>Montería</v>
      </c>
      <c r="C25" s="55">
        <f>+'[3]Población Bogotá'!K1137</f>
        <v>1.8426666666666669</v>
      </c>
      <c r="D25" s="55">
        <f>+'[3]Población Bogotá'!L1137</f>
        <v>2.1219999999999999</v>
      </c>
      <c r="E25" s="55">
        <f>+'[3]Población Bogotá'!M1137</f>
        <v>0.88633333333333342</v>
      </c>
      <c r="F25" s="55">
        <f>+'[3]Población Bogotá'!N1137</f>
        <v>2.3516666666666666</v>
      </c>
      <c r="G25" s="56">
        <f>+'[3]Población Bogotá'!O1137</f>
        <v>2.1389999999999998</v>
      </c>
      <c r="H25" s="28">
        <f t="shared" si="0"/>
        <v>-9.0432317505315432</v>
      </c>
      <c r="I25" s="27">
        <f t="shared" si="3"/>
        <v>165.32531026701761</v>
      </c>
      <c r="J25" s="28">
        <f t="shared" si="1"/>
        <v>0.91881048620925143</v>
      </c>
      <c r="K25" s="27">
        <f t="shared" si="2"/>
        <v>0.92301613675553618</v>
      </c>
      <c r="L25" s="18"/>
    </row>
    <row r="26" spans="1:14">
      <c r="A26" s="16"/>
      <c r="B26" s="11" t="str">
        <f>+'[3]Población Bogotá'!J1138</f>
        <v>Ibagué</v>
      </c>
      <c r="C26" s="55">
        <f>+'[3]Población Bogotá'!K1138</f>
        <v>2.9393333333333338</v>
      </c>
      <c r="D26" s="55">
        <f>+'[3]Población Bogotá'!L1138</f>
        <v>2.6709999999999998</v>
      </c>
      <c r="E26" s="55">
        <f>+'[3]Población Bogotá'!M1138</f>
        <v>3.2136666666666671</v>
      </c>
      <c r="F26" s="55">
        <f>+'[3]Población Bogotá'!N1138</f>
        <v>2.7726666666666664</v>
      </c>
      <c r="G26" s="56">
        <f>+'[3]Población Bogotá'!O1138</f>
        <v>2.0993333333333335</v>
      </c>
      <c r="H26" s="28">
        <f t="shared" si="0"/>
        <v>-24.284683818225517</v>
      </c>
      <c r="I26" s="27">
        <f t="shared" si="3"/>
        <v>-13.722642879369385</v>
      </c>
      <c r="J26" s="28">
        <f t="shared" si="1"/>
        <v>0.90177161323762922</v>
      </c>
      <c r="K26" s="27">
        <f t="shared" si="2"/>
        <v>1.0882563041151734</v>
      </c>
      <c r="L26" s="18"/>
    </row>
    <row r="27" spans="1:14">
      <c r="A27" s="16"/>
      <c r="B27" s="11" t="str">
        <f>+'[3]Población Bogotá'!J1139</f>
        <v>Pasto</v>
      </c>
      <c r="C27" s="55">
        <f>+'[3]Población Bogotá'!K1139</f>
        <v>1.5233333333333334</v>
      </c>
      <c r="D27" s="55">
        <f>+'[3]Población Bogotá'!L1139</f>
        <v>2.6826666666666665</v>
      </c>
      <c r="E27" s="55">
        <f>+'[3]Población Bogotá'!M1139</f>
        <v>1.7250000000000001</v>
      </c>
      <c r="F27" s="55">
        <f>+'[3]Población Bogotá'!N1139</f>
        <v>2.1943333333333332</v>
      </c>
      <c r="G27" s="56">
        <f>+'[3]Población Bogotá'!O1139</f>
        <v>1.7743333333333335</v>
      </c>
      <c r="H27" s="28">
        <f t="shared" si="0"/>
        <v>-19.140209630867378</v>
      </c>
      <c r="I27" s="27">
        <f t="shared" si="3"/>
        <v>27.20772946859902</v>
      </c>
      <c r="J27" s="28">
        <f t="shared" si="1"/>
        <v>0.76216740191551302</v>
      </c>
      <c r="K27" s="27">
        <f t="shared" si="2"/>
        <v>0.86126367516111901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I26" sqref="I2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Bogotá'!J1158</f>
        <v>Colombia</v>
      </c>
      <c r="C13" s="26">
        <f>+'[3]Población Bogotá'!K1158</f>
        <v>995.72200000000009</v>
      </c>
      <c r="D13" s="26">
        <f>+'[3]Población Bogotá'!L1158</f>
        <v>1146.82</v>
      </c>
      <c r="E13" s="26">
        <f>+'[3]Población Bogotá'!M1158</f>
        <v>1168.8706666666667</v>
      </c>
      <c r="F13" s="26">
        <f>+'[3]Población Bogotá'!N1158</f>
        <v>1197.7719999999999</v>
      </c>
      <c r="G13" s="26">
        <f>+'[3]Población Bogotá'!O1158</f>
        <v>1311.4663333333335</v>
      </c>
      <c r="H13" s="28">
        <f t="shared" ref="H13:H14" si="0">IF(OR(OR(G13=0,F13=0),G13=""),"",(G13/F13-1)*100)</f>
        <v>9.4921515391354525</v>
      </c>
      <c r="I13" s="27">
        <f>IF(OR(OR(G13=0,F13=0),F13=""),"",(F13/E13-1)*100)</f>
        <v>2.4725860745357542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228.49200000000008</v>
      </c>
      <c r="D14" s="25">
        <f>D13-SUM(D15:D27)</f>
        <v>283.33999999999992</v>
      </c>
      <c r="E14" s="25">
        <f>E13-SUM(E15:E27)</f>
        <v>262.93833333333339</v>
      </c>
      <c r="F14" s="25">
        <f>F13-SUM(F15:F27)</f>
        <v>281.91966666666656</v>
      </c>
      <c r="G14" s="26">
        <f>G13-SUM(G15:G27)</f>
        <v>316.51300000000003</v>
      </c>
      <c r="H14" s="28">
        <f t="shared" si="0"/>
        <v>12.270635015412257</v>
      </c>
      <c r="I14" s="27">
        <f>IF(OR(OR(G14=0,F14=0),F14=""),"",(F14/E14-1)*100)</f>
        <v>7.2189296603131892</v>
      </c>
      <c r="J14" s="28">
        <f t="shared" si="1"/>
        <v>24.134283279352196</v>
      </c>
      <c r="K14" s="27">
        <f t="shared" si="2"/>
        <v>23.537005929898726</v>
      </c>
      <c r="L14" s="18"/>
    </row>
    <row r="15" spans="1:15">
      <c r="A15" s="16"/>
      <c r="B15" s="12" t="str">
        <f>+'[3]Población Bogotá'!J1159</f>
        <v>Bogotá</v>
      </c>
      <c r="C15" s="107">
        <f>+'[3]Población Bogotá'!K1159</f>
        <v>364.73533333333336</v>
      </c>
      <c r="D15" s="107">
        <f>+'[3]Población Bogotá'!L1159</f>
        <v>432.44499999999999</v>
      </c>
      <c r="E15" s="107">
        <f>+'[3]Población Bogotá'!M1159</f>
        <v>454.77700000000004</v>
      </c>
      <c r="F15" s="107">
        <f>+'[3]Población Bogotá'!N1159</f>
        <v>462.44266666666664</v>
      </c>
      <c r="G15" s="107">
        <f>+'[3]Población Bogotá'!O1159</f>
        <v>501.8313333333333</v>
      </c>
      <c r="H15" s="50">
        <v>439.51066666666662</v>
      </c>
      <c r="I15" s="36">
        <f t="shared" ref="I15:I27" si="3">IF(OR(OR(G15=0,F15=0),F15=""),"",(F15/E15-1)*100)</f>
        <v>1.685588028125129</v>
      </c>
      <c r="J15" s="50">
        <f t="shared" si="1"/>
        <v>38.2649039916897</v>
      </c>
      <c r="K15" s="36">
        <f t="shared" si="2"/>
        <v>38.60857213782478</v>
      </c>
      <c r="L15" s="18"/>
      <c r="N15" s="23" t="s">
        <v>4</v>
      </c>
      <c r="O15" s="34">
        <f>J15</f>
        <v>38.2649039916897</v>
      </c>
    </row>
    <row r="16" spans="1:15">
      <c r="A16" s="16"/>
      <c r="B16" s="11" t="str">
        <f>+'[3]Población Bogotá'!J1160</f>
        <v>Medellín</v>
      </c>
      <c r="C16" s="55">
        <f>+'[3]Población Bogotá'!K1160</f>
        <v>126.37133333333334</v>
      </c>
      <c r="D16" s="55">
        <f>+'[3]Población Bogotá'!L1160</f>
        <v>130.62066666666666</v>
      </c>
      <c r="E16" s="55">
        <f>+'[3]Población Bogotá'!M1160</f>
        <v>151.55000000000001</v>
      </c>
      <c r="F16" s="55">
        <f>+'[3]Población Bogotá'!N1160</f>
        <v>142.21133333333333</v>
      </c>
      <c r="G16" s="56">
        <f>+'[3]Población Bogotá'!O1160</f>
        <v>149.50633333333334</v>
      </c>
      <c r="H16" s="28">
        <v>128.27266666666665</v>
      </c>
      <c r="I16" s="27">
        <f t="shared" si="3"/>
        <v>-6.1621027163752391</v>
      </c>
      <c r="J16" s="28">
        <f t="shared" si="1"/>
        <v>11.399936813729363</v>
      </c>
      <c r="K16" s="27">
        <f t="shared" si="2"/>
        <v>11.872988626661279</v>
      </c>
      <c r="L16" s="18"/>
      <c r="N16" s="23" t="s">
        <v>35</v>
      </c>
      <c r="O16" s="34">
        <f>100-O15</f>
        <v>61.7350960083103</v>
      </c>
    </row>
    <row r="17" spans="1:14">
      <c r="A17" s="16"/>
      <c r="B17" s="11" t="str">
        <f>+'[3]Población Bogotá'!J1161</f>
        <v>Cali</v>
      </c>
      <c r="C17" s="55">
        <f>+'[3]Población Bogotá'!K1161</f>
        <v>98.455333333333328</v>
      </c>
      <c r="D17" s="55">
        <f>+'[3]Población Bogotá'!L1161</f>
        <v>102.908</v>
      </c>
      <c r="E17" s="55">
        <f>+'[3]Población Bogotá'!M1161</f>
        <v>94.105000000000004</v>
      </c>
      <c r="F17" s="55">
        <f>+'[3]Población Bogotá'!N1161</f>
        <v>87.802000000000007</v>
      </c>
      <c r="G17" s="56">
        <f>+'[3]Población Bogotá'!O1161</f>
        <v>110.539</v>
      </c>
      <c r="H17" s="28">
        <v>94.843000000000004</v>
      </c>
      <c r="I17" s="27">
        <f t="shared" si="3"/>
        <v>-6.6978375219170054</v>
      </c>
      <c r="J17" s="28">
        <f t="shared" si="1"/>
        <v>8.4286570833308971</v>
      </c>
      <c r="K17" s="27">
        <f t="shared" si="2"/>
        <v>7.3304435234752541</v>
      </c>
      <c r="L17" s="18"/>
    </row>
    <row r="18" spans="1:14">
      <c r="A18" s="16"/>
      <c r="B18" s="11" t="str">
        <f>+'[3]Población Bogotá'!J1162</f>
        <v>Barranquilla</v>
      </c>
      <c r="C18" s="55">
        <f>+'[3]Población Bogotá'!K1162</f>
        <v>41.07233333333334</v>
      </c>
      <c r="D18" s="55">
        <f>+'[3]Población Bogotá'!L1162</f>
        <v>49.906333333333329</v>
      </c>
      <c r="E18" s="55">
        <f>+'[3]Población Bogotá'!M1162</f>
        <v>51.43866666666667</v>
      </c>
      <c r="F18" s="55">
        <f>+'[3]Población Bogotá'!N1162</f>
        <v>48.293666666666667</v>
      </c>
      <c r="G18" s="56">
        <f>+'[3]Población Bogotá'!O1162</f>
        <v>54.217000000000006</v>
      </c>
      <c r="H18" s="28">
        <v>49.016666666666673</v>
      </c>
      <c r="I18" s="27">
        <f t="shared" si="3"/>
        <v>-6.1140776069882659</v>
      </c>
      <c r="J18" s="28">
        <f t="shared" si="1"/>
        <v>4.1340748612431018</v>
      </c>
      <c r="K18" s="27">
        <f t="shared" si="2"/>
        <v>4.0319582246593395</v>
      </c>
      <c r="L18" s="18"/>
    </row>
    <row r="19" spans="1:14">
      <c r="A19" s="16"/>
      <c r="B19" s="11" t="str">
        <f>+'[3]Población Bogotá'!J1163</f>
        <v>Bucaramanga</v>
      </c>
      <c r="C19" s="55">
        <f>+'[3]Población Bogotá'!K1163</f>
        <v>33.338999999999999</v>
      </c>
      <c r="D19" s="55">
        <f>+'[3]Población Bogotá'!L1163</f>
        <v>41.199333333333335</v>
      </c>
      <c r="E19" s="55">
        <f>+'[3]Población Bogotá'!M1163</f>
        <v>38.260666666666665</v>
      </c>
      <c r="F19" s="55">
        <f>+'[3]Población Bogotá'!N1163</f>
        <v>40.964666666666666</v>
      </c>
      <c r="G19" s="56">
        <f>+'[3]Población Bogotá'!O1163</f>
        <v>41.482666666666667</v>
      </c>
      <c r="H19" s="28">
        <v>42.814</v>
      </c>
      <c r="I19" s="27">
        <f t="shared" si="3"/>
        <v>7.0673102054329195</v>
      </c>
      <c r="J19" s="28">
        <f t="shared" si="1"/>
        <v>3.1630752244497824</v>
      </c>
      <c r="K19" s="27">
        <f t="shared" si="2"/>
        <v>3.4200721561922194</v>
      </c>
      <c r="L19" s="18"/>
    </row>
    <row r="20" spans="1:14">
      <c r="A20" s="16"/>
      <c r="B20" s="11" t="str">
        <f>+'[3]Población Bogotá'!J1164</f>
        <v>Pereira</v>
      </c>
      <c r="C20" s="55">
        <f>+'[3]Población Bogotá'!K1164</f>
        <v>17.668000000000003</v>
      </c>
      <c r="D20" s="55">
        <f>+'[3]Población Bogotá'!L1164</f>
        <v>18.196999999999999</v>
      </c>
      <c r="E20" s="55">
        <f>+'[3]Población Bogotá'!M1164</f>
        <v>21.53</v>
      </c>
      <c r="F20" s="55">
        <f>+'[3]Población Bogotá'!N1164</f>
        <v>23.969666666666669</v>
      </c>
      <c r="G20" s="56">
        <f>+'[3]Población Bogotá'!O1164</f>
        <v>23.618333333333329</v>
      </c>
      <c r="H20" s="28">
        <v>26.511333333333337</v>
      </c>
      <c r="I20" s="27">
        <f t="shared" si="3"/>
        <v>11.331475460597629</v>
      </c>
      <c r="J20" s="28">
        <f t="shared" si="1"/>
        <v>1.8009103804672577</v>
      </c>
      <c r="K20" s="27">
        <f t="shared" si="2"/>
        <v>2.0011877608314999</v>
      </c>
      <c r="L20" s="18"/>
    </row>
    <row r="21" spans="1:14">
      <c r="A21" s="16"/>
      <c r="B21" s="11" t="str">
        <f>+'[3]Población Bogotá'!J1165</f>
        <v>Cartagena</v>
      </c>
      <c r="C21" s="55">
        <f>+'[3]Población Bogotá'!K1165</f>
        <v>22.747666666666664</v>
      </c>
      <c r="D21" s="55">
        <f>+'[3]Población Bogotá'!L1165</f>
        <v>19.791666666666668</v>
      </c>
      <c r="E21" s="55">
        <f>+'[3]Población Bogotá'!M1165</f>
        <v>20.993333333333336</v>
      </c>
      <c r="F21" s="55">
        <f>+'[3]Población Bogotá'!N1165</f>
        <v>29.266000000000002</v>
      </c>
      <c r="G21" s="56">
        <f>+'[3]Población Bogotá'!O1165</f>
        <v>23.47</v>
      </c>
      <c r="H21" s="28">
        <v>20.180666666666667</v>
      </c>
      <c r="I21" s="27">
        <f t="shared" si="3"/>
        <v>39.406160685932036</v>
      </c>
      <c r="J21" s="28">
        <f t="shared" si="1"/>
        <v>1.7895998855225408</v>
      </c>
      <c r="K21" s="27">
        <f t="shared" si="2"/>
        <v>2.4433698567006079</v>
      </c>
      <c r="L21" s="18"/>
    </row>
    <row r="22" spans="1:14">
      <c r="A22" s="16"/>
      <c r="B22" s="11" t="str">
        <f>+'[3]Población Bogotá'!J1166</f>
        <v>Ibagué</v>
      </c>
      <c r="C22" s="55">
        <f>+'[3]Población Bogotá'!K1166</f>
        <v>12.731666666666667</v>
      </c>
      <c r="D22" s="55">
        <f>+'[3]Población Bogotá'!L1166</f>
        <v>13.725999999999999</v>
      </c>
      <c r="E22" s="55">
        <f>+'[3]Población Bogotá'!M1166</f>
        <v>14.511666666666665</v>
      </c>
      <c r="F22" s="55">
        <f>+'[3]Población Bogotá'!N1166</f>
        <v>17.035</v>
      </c>
      <c r="G22" s="56">
        <f>+'[3]Población Bogotá'!O1166</f>
        <v>21.043666666666667</v>
      </c>
      <c r="H22" s="28">
        <v>16.443333333333332</v>
      </c>
      <c r="I22" s="27">
        <f t="shared" si="3"/>
        <v>17.388308257723683</v>
      </c>
      <c r="J22" s="28">
        <f t="shared" si="1"/>
        <v>1.6045906884380561</v>
      </c>
      <c r="K22" s="27">
        <f t="shared" si="2"/>
        <v>1.4222239290950198</v>
      </c>
      <c r="L22" s="18"/>
    </row>
    <row r="23" spans="1:14">
      <c r="A23" s="16"/>
      <c r="B23" s="11" t="str">
        <f>+'[3]Población Bogotá'!J1167</f>
        <v>Manizales</v>
      </c>
      <c r="C23" s="55">
        <f>+'[3]Población Bogotá'!K1167</f>
        <v>12.588999999999999</v>
      </c>
      <c r="D23" s="55">
        <f>+'[3]Población Bogotá'!L1167</f>
        <v>11.958333333333334</v>
      </c>
      <c r="E23" s="55">
        <f>+'[3]Población Bogotá'!M1167</f>
        <v>13.509666666666666</v>
      </c>
      <c r="F23" s="55">
        <f>+'[3]Población Bogotá'!N1167</f>
        <v>14.035333333333332</v>
      </c>
      <c r="G23" s="56">
        <f>+'[3]Población Bogotá'!O1167</f>
        <v>17.828333333333333</v>
      </c>
      <c r="H23" s="28">
        <v>15.176</v>
      </c>
      <c r="I23" s="27">
        <f t="shared" si="3"/>
        <v>3.891040982999816</v>
      </c>
      <c r="J23" s="28">
        <f t="shared" si="1"/>
        <v>1.3594198249847054</v>
      </c>
      <c r="K23" s="27">
        <f t="shared" si="2"/>
        <v>1.1717867284703043</v>
      </c>
      <c r="L23" s="18"/>
    </row>
    <row r="24" spans="1:14">
      <c r="A24" s="16"/>
      <c r="B24" s="11" t="str">
        <f>+'[3]Población Bogotá'!J1168</f>
        <v>Cúcuta</v>
      </c>
      <c r="C24" s="55">
        <f>+'[3]Población Bogotá'!K1168</f>
        <v>13.037000000000001</v>
      </c>
      <c r="D24" s="55">
        <f>+'[3]Población Bogotá'!L1168</f>
        <v>14.446000000000003</v>
      </c>
      <c r="E24" s="55">
        <f>+'[3]Población Bogotá'!M1168</f>
        <v>16.729666666666667</v>
      </c>
      <c r="F24" s="55">
        <f>+'[3]Población Bogotá'!N1168</f>
        <v>18.059666666666669</v>
      </c>
      <c r="G24" s="56">
        <f>+'[3]Población Bogotá'!O1168</f>
        <v>17.681000000000001</v>
      </c>
      <c r="H24" s="28">
        <v>14.386000000000001</v>
      </c>
      <c r="I24" s="27">
        <f t="shared" si="3"/>
        <v>7.949949192054051</v>
      </c>
      <c r="J24" s="28">
        <f t="shared" si="1"/>
        <v>1.3481855805677054</v>
      </c>
      <c r="K24" s="27">
        <f t="shared" si="2"/>
        <v>1.5077716515886721</v>
      </c>
      <c r="L24" s="18"/>
    </row>
    <row r="25" spans="1:14">
      <c r="A25" s="16"/>
      <c r="B25" s="11" t="str">
        <f>+'[3]Población Bogotá'!J1169</f>
        <v>Villavicencio</v>
      </c>
      <c r="C25" s="55">
        <f>+'[3]Población Bogotá'!K1169</f>
        <v>10.372333333333335</v>
      </c>
      <c r="D25" s="55">
        <f>+'[3]Población Bogotá'!L1169</f>
        <v>12.328666666666669</v>
      </c>
      <c r="E25" s="55">
        <f>+'[3]Población Bogotá'!M1169</f>
        <v>11.607999999999999</v>
      </c>
      <c r="F25" s="55">
        <f>+'[3]Población Bogotá'!N1169</f>
        <v>13.472333333333333</v>
      </c>
      <c r="G25" s="56">
        <f>+'[3]Población Bogotá'!O1169</f>
        <v>14.064666666666668</v>
      </c>
      <c r="H25" s="28">
        <v>13.31</v>
      </c>
      <c r="I25" s="27">
        <f t="shared" si="3"/>
        <v>16.060762692396068</v>
      </c>
      <c r="J25" s="28">
        <f t="shared" si="1"/>
        <v>1.07243825549976</v>
      </c>
      <c r="K25" s="27">
        <f t="shared" si="2"/>
        <v>1.1247827911600317</v>
      </c>
      <c r="L25" s="18"/>
    </row>
    <row r="26" spans="1:14">
      <c r="A26" s="16"/>
      <c r="B26" s="11" t="str">
        <f>+'[3]Población Bogotá'!J1170</f>
        <v>Pasto</v>
      </c>
      <c r="C26" s="55">
        <f>+'[3]Población Bogotá'!K1170</f>
        <v>7.7526666666666664</v>
      </c>
      <c r="D26" s="55">
        <f>+'[3]Población Bogotá'!L1170</f>
        <v>9.4846666666666675</v>
      </c>
      <c r="E26" s="55">
        <f>+'[3]Población Bogotá'!M1170</f>
        <v>9.9536666666666669</v>
      </c>
      <c r="F26" s="55">
        <f>+'[3]Población Bogotá'!N1170</f>
        <v>10.178666666666667</v>
      </c>
      <c r="G26" s="56">
        <f>+'[3]Población Bogotá'!O1170</f>
        <v>11.543666666666667</v>
      </c>
      <c r="H26" s="28">
        <v>10.647666666666666</v>
      </c>
      <c r="I26" s="27">
        <f t="shared" si="3"/>
        <v>2.260473527343354</v>
      </c>
      <c r="J26" s="28">
        <f t="shared" si="1"/>
        <v>0.88021067512471396</v>
      </c>
      <c r="K26" s="27">
        <f t="shared" si="2"/>
        <v>0.849800017588211</v>
      </c>
      <c r="L26" s="18"/>
    </row>
    <row r="27" spans="1:14">
      <c r="A27" s="16"/>
      <c r="B27" s="11" t="str">
        <f>+'[3]Población Bogotá'!J1171</f>
        <v>Montería</v>
      </c>
      <c r="C27" s="55">
        <f>+'[3]Población Bogotá'!K1171</f>
        <v>6.3583333333333334</v>
      </c>
      <c r="D27" s="55">
        <f>+'[3]Población Bogotá'!L1171</f>
        <v>6.4683333333333337</v>
      </c>
      <c r="E27" s="55">
        <f>+'[3]Población Bogotá'!M1171</f>
        <v>6.9649999999999999</v>
      </c>
      <c r="F27" s="55">
        <f>+'[3]Población Bogotá'!N1171</f>
        <v>8.1213333333333342</v>
      </c>
      <c r="G27" s="56">
        <f>+'[3]Población Bogotá'!O1171</f>
        <v>8.1273333333333326</v>
      </c>
      <c r="H27" s="28">
        <v>8.374666666666668</v>
      </c>
      <c r="I27" s="27">
        <f t="shared" si="3"/>
        <v>16.602057908590595</v>
      </c>
      <c r="J27" s="28">
        <f t="shared" si="1"/>
        <v>0.61971345560020719</v>
      </c>
      <c r="K27" s="27">
        <f t="shared" si="2"/>
        <v>0.67803666585404687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D24" sqref="D24"/>
    </sheetView>
  </sheetViews>
  <sheetFormatPr baseColWidth="10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Bogotá'!J1190</f>
        <v>Colombia</v>
      </c>
      <c r="C13" s="26">
        <f>+'[3]Población Bogotá'!K1190</f>
        <v>3567.2566666666667</v>
      </c>
      <c r="D13" s="26">
        <f>+'[3]Población Bogotá'!L1190</f>
        <v>3463.3013333333329</v>
      </c>
      <c r="E13" s="26">
        <f>+'[3]Población Bogotá'!M1190</f>
        <v>3691.6409999999996</v>
      </c>
      <c r="F13" s="26">
        <f>+'[3]Población Bogotá'!N1190</f>
        <v>3758.328</v>
      </c>
      <c r="G13" s="26">
        <f>+'[3]Población Bogotá'!O1190</f>
        <v>3927.498</v>
      </c>
      <c r="H13" s="28">
        <f t="shared" ref="H13:H27" si="0">IF(OR(OR(G13=0,F13=0),G13=""),"",(G13/F13-1)*100)</f>
        <v>4.501203726763614</v>
      </c>
      <c r="I13" s="27">
        <f>IF(OR(OR(G13=0,F13=0),F13=""),"",(F13/E13-1)*100)</f>
        <v>1.8064324239545515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1614.1326666666664</v>
      </c>
      <c r="D14" s="25">
        <f>D13-SUM(D15:D27)</f>
        <v>1492.564333333333</v>
      </c>
      <c r="E14" s="25">
        <f>E13-SUM(E15:E27)</f>
        <v>1666.2666666666662</v>
      </c>
      <c r="F14" s="25">
        <f>F13-SUM(F15:F27)</f>
        <v>1705.0286666666661</v>
      </c>
      <c r="G14" s="26">
        <f>G13-SUM(G15:G27)</f>
        <v>1716.6423333333337</v>
      </c>
      <c r="H14" s="28">
        <f t="shared" si="0"/>
        <v>0.68114201794462481</v>
      </c>
      <c r="I14" s="27">
        <f>IF(OR(OR(G14=0,F14=0),F14=""),"",(F14/E14-1)*100)</f>
        <v>2.3262783067936388</v>
      </c>
      <c r="J14" s="28">
        <f t="shared" si="1"/>
        <v>43.708292998069858</v>
      </c>
      <c r="K14" s="27">
        <f t="shared" si="2"/>
        <v>45.366680786420616</v>
      </c>
      <c r="L14" s="18"/>
    </row>
    <row r="15" spans="1:15">
      <c r="A15" s="16"/>
      <c r="B15" s="12" t="str">
        <f>+'[3]Población Bogotá'!J1191</f>
        <v>Bogotá</v>
      </c>
      <c r="C15" s="107">
        <f>+'[3]Población Bogotá'!K1191</f>
        <v>787.23900000000003</v>
      </c>
      <c r="D15" s="107">
        <f>+'[3]Población Bogotá'!L1191</f>
        <v>801.68333333333339</v>
      </c>
      <c r="E15" s="107">
        <f>+'[3]Población Bogotá'!M1191</f>
        <v>809.27333333333343</v>
      </c>
      <c r="F15" s="107">
        <f>+'[3]Población Bogotá'!N1191</f>
        <v>818.26</v>
      </c>
      <c r="G15" s="107">
        <f>+'[3]Población Bogotá'!O1191</f>
        <v>946.51499999999999</v>
      </c>
      <c r="H15" s="50">
        <f t="shared" si="0"/>
        <v>15.674113362500908</v>
      </c>
      <c r="I15" s="36">
        <f t="shared" ref="I15:I27" si="3">IF(OR(OR(G15=0,F15=0),F15=""),"",(F15/E15-1)*100)</f>
        <v>1.1104612368297406</v>
      </c>
      <c r="J15" s="50">
        <f t="shared" si="1"/>
        <v>24.099694003663398</v>
      </c>
      <c r="K15" s="36">
        <f t="shared" si="2"/>
        <v>21.771915596509938</v>
      </c>
      <c r="L15" s="18"/>
      <c r="N15" s="23" t="s">
        <v>4</v>
      </c>
      <c r="O15" s="34">
        <f>J15</f>
        <v>24.099694003663398</v>
      </c>
    </row>
    <row r="16" spans="1:15">
      <c r="A16" s="16"/>
      <c r="B16" s="11" t="str">
        <f>+'[3]Población Bogotá'!J1192</f>
        <v>Medellín</v>
      </c>
      <c r="C16" s="55">
        <f>+'[3]Población Bogotá'!K1192</f>
        <v>297.19733333333329</v>
      </c>
      <c r="D16" s="55">
        <f>+'[3]Población Bogotá'!L1192</f>
        <v>310.61733333333336</v>
      </c>
      <c r="E16" s="55">
        <f>+'[3]Población Bogotá'!M1192</f>
        <v>329.95166666666665</v>
      </c>
      <c r="F16" s="55">
        <f>+'[3]Población Bogotá'!N1192</f>
        <v>341.36133333333328</v>
      </c>
      <c r="G16" s="56">
        <f>+'[3]Población Bogotá'!O1192</f>
        <v>351.68100000000004</v>
      </c>
      <c r="H16" s="28">
        <f t="shared" si="0"/>
        <v>3.0230918557462294</v>
      </c>
      <c r="I16" s="27">
        <f t="shared" si="3"/>
        <v>3.4579812194715176</v>
      </c>
      <c r="J16" s="28">
        <f t="shared" si="1"/>
        <v>8.9543266476520174</v>
      </c>
      <c r="K16" s="27">
        <f t="shared" si="2"/>
        <v>9.0827978115090886</v>
      </c>
      <c r="L16" s="18"/>
      <c r="N16" s="23" t="s">
        <v>35</v>
      </c>
      <c r="O16" s="34">
        <f>100-O15</f>
        <v>75.900305996336598</v>
      </c>
    </row>
    <row r="17" spans="1:14">
      <c r="A17" s="16"/>
      <c r="B17" s="11" t="str">
        <f>+'[3]Población Bogotá'!J1193</f>
        <v>Cali</v>
      </c>
      <c r="C17" s="55">
        <f>+'[3]Población Bogotá'!K1193</f>
        <v>227.26233333333332</v>
      </c>
      <c r="D17" s="55">
        <f>+'[3]Población Bogotá'!L1193</f>
        <v>220.42933333333335</v>
      </c>
      <c r="E17" s="55">
        <f>+'[3]Población Bogotá'!M1193</f>
        <v>229.76333333333332</v>
      </c>
      <c r="F17" s="55">
        <f>+'[3]Población Bogotá'!N1193</f>
        <v>223.95899999999997</v>
      </c>
      <c r="G17" s="56">
        <f>+'[3]Población Bogotá'!O1193</f>
        <v>210.61366666666666</v>
      </c>
      <c r="H17" s="28">
        <f t="shared" si="0"/>
        <v>-5.9588287737189933</v>
      </c>
      <c r="I17" s="27">
        <f t="shared" si="3"/>
        <v>-2.526222634885178</v>
      </c>
      <c r="J17" s="28">
        <f t="shared" si="1"/>
        <v>5.3625403925518649</v>
      </c>
      <c r="K17" s="27">
        <f t="shared" si="2"/>
        <v>5.9590062389445508</v>
      </c>
      <c r="L17" s="18"/>
    </row>
    <row r="18" spans="1:14">
      <c r="A18" s="16"/>
      <c r="B18" s="11" t="str">
        <f>+'[3]Población Bogotá'!J1194</f>
        <v>Barranquilla</v>
      </c>
      <c r="C18" s="55">
        <f>+'[3]Población Bogotá'!K1194</f>
        <v>144.90633333333332</v>
      </c>
      <c r="D18" s="55">
        <f>+'[3]Población Bogotá'!L1194</f>
        <v>145.07433333333333</v>
      </c>
      <c r="E18" s="55">
        <f>+'[3]Población Bogotá'!M1194</f>
        <v>131.42533333333333</v>
      </c>
      <c r="F18" s="55">
        <f>+'[3]Población Bogotá'!N1194</f>
        <v>147.60333333333335</v>
      </c>
      <c r="G18" s="56">
        <f>+'[3]Población Bogotá'!O1194</f>
        <v>153.28066666666666</v>
      </c>
      <c r="H18" s="28">
        <f t="shared" si="0"/>
        <v>3.8463449334928956</v>
      </c>
      <c r="I18" s="27">
        <f t="shared" si="3"/>
        <v>12.309651107346141</v>
      </c>
      <c r="J18" s="28">
        <f t="shared" si="1"/>
        <v>3.9027560718469281</v>
      </c>
      <c r="K18" s="27">
        <f t="shared" si="2"/>
        <v>3.9273669922724506</v>
      </c>
      <c r="L18" s="18"/>
    </row>
    <row r="19" spans="1:14">
      <c r="A19" s="16"/>
      <c r="B19" s="11" t="str">
        <f>+'[3]Población Bogotá'!J1195</f>
        <v>Bucaramanga</v>
      </c>
      <c r="C19" s="55">
        <f>+'[3]Población Bogotá'!K1195</f>
        <v>90.867666666666665</v>
      </c>
      <c r="D19" s="55">
        <f>+'[3]Población Bogotá'!L1195</f>
        <v>94.087333333333333</v>
      </c>
      <c r="E19" s="55">
        <f>+'[3]Población Bogotá'!M1195</f>
        <v>98.67</v>
      </c>
      <c r="F19" s="55">
        <f>+'[3]Población Bogotá'!N1195</f>
        <v>104.27733333333333</v>
      </c>
      <c r="G19" s="56">
        <f>+'[3]Población Bogotá'!O1195</f>
        <v>104.75600000000001</v>
      </c>
      <c r="H19" s="28">
        <f t="shared" si="0"/>
        <v>0.4590323240589278</v>
      </c>
      <c r="I19" s="27">
        <f t="shared" si="3"/>
        <v>5.6829161176987331</v>
      </c>
      <c r="J19" s="28">
        <f t="shared" si="1"/>
        <v>2.6672451520026241</v>
      </c>
      <c r="K19" s="27">
        <f t="shared" si="2"/>
        <v>2.774567130206127</v>
      </c>
      <c r="L19" s="18"/>
    </row>
    <row r="20" spans="1:14">
      <c r="A20" s="16"/>
      <c r="B20" s="11" t="str">
        <f>+'[3]Población Bogotá'!J1196</f>
        <v>Cartagena</v>
      </c>
      <c r="C20" s="55">
        <f>+'[3]Población Bogotá'!K1196</f>
        <v>89.840333333333319</v>
      </c>
      <c r="D20" s="55">
        <f>+'[3]Población Bogotá'!L1196</f>
        <v>78.779666666666671</v>
      </c>
      <c r="E20" s="55">
        <f>+'[3]Población Bogotá'!M1196</f>
        <v>91.988666666666674</v>
      </c>
      <c r="F20" s="55">
        <f>+'[3]Población Bogotá'!N1196</f>
        <v>90.12533333333333</v>
      </c>
      <c r="G20" s="56">
        <f>+'[3]Población Bogotá'!O1196</f>
        <v>90.799333333333337</v>
      </c>
      <c r="H20" s="28">
        <f t="shared" si="0"/>
        <v>0.74784744208067355</v>
      </c>
      <c r="I20" s="27">
        <f t="shared" si="3"/>
        <v>-2.0256118507352427</v>
      </c>
      <c r="J20" s="28">
        <f t="shared" si="1"/>
        <v>2.3118874492955395</v>
      </c>
      <c r="K20" s="27">
        <f t="shared" si="2"/>
        <v>2.3980167067199387</v>
      </c>
      <c r="L20" s="18"/>
    </row>
    <row r="21" spans="1:14">
      <c r="A21" s="16"/>
      <c r="B21" s="11" t="str">
        <f>+'[3]Población Bogotá'!J1197</f>
        <v>Cúcuta</v>
      </c>
      <c r="C21" s="55">
        <f>+'[3]Población Bogotá'!K1197</f>
        <v>64.290333333333322</v>
      </c>
      <c r="D21" s="55">
        <f>+'[3]Población Bogotá'!L1197</f>
        <v>60.432333333333332</v>
      </c>
      <c r="E21" s="55">
        <f>+'[3]Población Bogotá'!M1197</f>
        <v>63.316333333333326</v>
      </c>
      <c r="F21" s="55">
        <f>+'[3]Población Bogotá'!N1197</f>
        <v>65.462666666666664</v>
      </c>
      <c r="G21" s="56">
        <f>+'[3]Población Bogotá'!O1197</f>
        <v>66.297666666666672</v>
      </c>
      <c r="H21" s="28">
        <f t="shared" si="0"/>
        <v>1.2755361834735357</v>
      </c>
      <c r="I21" s="27">
        <f t="shared" si="3"/>
        <v>3.3898572774797575</v>
      </c>
      <c r="J21" s="28">
        <f t="shared" si="1"/>
        <v>1.6880382031172689</v>
      </c>
      <c r="K21" s="27">
        <f t="shared" si="2"/>
        <v>1.7418029151970413</v>
      </c>
      <c r="L21" s="18"/>
    </row>
    <row r="22" spans="1:14">
      <c r="A22" s="16"/>
      <c r="B22" s="11" t="str">
        <f>+'[3]Población Bogotá'!J1198</f>
        <v>Pereira</v>
      </c>
      <c r="C22" s="55">
        <f>+'[3]Población Bogotá'!K1198</f>
        <v>46.900999999999989</v>
      </c>
      <c r="D22" s="55">
        <f>+'[3]Población Bogotá'!L1198</f>
        <v>53.221333333333327</v>
      </c>
      <c r="E22" s="55">
        <f>+'[3]Población Bogotá'!M1198</f>
        <v>48.312000000000005</v>
      </c>
      <c r="F22" s="55">
        <f>+'[3]Población Bogotá'!N1198</f>
        <v>54.464666666666666</v>
      </c>
      <c r="G22" s="56">
        <f>+'[3]Población Bogotá'!O1198</f>
        <v>59.045333333333332</v>
      </c>
      <c r="H22" s="28">
        <f t="shared" si="0"/>
        <v>8.4103455451240539</v>
      </c>
      <c r="I22" s="27">
        <f t="shared" si="3"/>
        <v>12.735276259866414</v>
      </c>
      <c r="J22" s="28">
        <f t="shared" si="1"/>
        <v>1.5033829000888945</v>
      </c>
      <c r="K22" s="27">
        <f t="shared" si="2"/>
        <v>1.449172788183114</v>
      </c>
      <c r="L22" s="18"/>
    </row>
    <row r="23" spans="1:14">
      <c r="A23" s="16"/>
      <c r="B23" s="11" t="str">
        <f>+'[3]Población Bogotá'!J1199</f>
        <v>Ibagué</v>
      </c>
      <c r="C23" s="55">
        <f>+'[3]Población Bogotá'!K1199</f>
        <v>51.673666666666669</v>
      </c>
      <c r="D23" s="55">
        <f>+'[3]Población Bogotá'!L1199</f>
        <v>47.650333333333329</v>
      </c>
      <c r="E23" s="55">
        <f>+'[3]Población Bogotá'!M1199</f>
        <v>54.315333333333335</v>
      </c>
      <c r="F23" s="55">
        <f>+'[3]Población Bogotá'!N1199</f>
        <v>49.426666666666669</v>
      </c>
      <c r="G23" s="56">
        <f>+'[3]Población Bogotá'!O1199</f>
        <v>53.201666666666675</v>
      </c>
      <c r="H23" s="28">
        <f t="shared" si="0"/>
        <v>7.6375775559751835</v>
      </c>
      <c r="I23" s="27">
        <f t="shared" si="3"/>
        <v>-9.0005277822100549</v>
      </c>
      <c r="J23" s="28">
        <f t="shared" si="1"/>
        <v>1.3545943668632467</v>
      </c>
      <c r="K23" s="27">
        <f t="shared" si="2"/>
        <v>1.3151238174706057</v>
      </c>
      <c r="L23" s="18"/>
    </row>
    <row r="24" spans="1:14">
      <c r="A24" s="16"/>
      <c r="B24" s="11" t="str">
        <f>+'[3]Población Bogotá'!J1200</f>
        <v>Manizales</v>
      </c>
      <c r="C24" s="55">
        <f>+'[3]Población Bogotá'!K1200</f>
        <v>39.086000000000006</v>
      </c>
      <c r="D24" s="55">
        <f>+'[3]Población Bogotá'!L1200</f>
        <v>41.12</v>
      </c>
      <c r="E24" s="55">
        <f>+'[3]Población Bogotá'!M1200</f>
        <v>46.332999999999998</v>
      </c>
      <c r="F24" s="55">
        <f>+'[3]Población Bogotá'!N1200</f>
        <v>38.24933333333334</v>
      </c>
      <c r="G24" s="56">
        <f>+'[3]Población Bogotá'!O1200</f>
        <v>45.208666666666659</v>
      </c>
      <c r="H24" s="28">
        <f t="shared" si="0"/>
        <v>18.19465263011115</v>
      </c>
      <c r="I24" s="27">
        <f t="shared" si="3"/>
        <v>-17.44688810710867</v>
      </c>
      <c r="J24" s="28">
        <f t="shared" si="1"/>
        <v>1.1510805776773574</v>
      </c>
      <c r="K24" s="27">
        <f t="shared" si="2"/>
        <v>1.0177220650601368</v>
      </c>
      <c r="L24" s="18"/>
    </row>
    <row r="25" spans="1:14">
      <c r="A25" s="16"/>
      <c r="B25" s="11" t="str">
        <f>+'[3]Población Bogotá'!J1201</f>
        <v>Pasto</v>
      </c>
      <c r="C25" s="55">
        <f>+'[3]Población Bogotá'!K1201</f>
        <v>39.430666666666667</v>
      </c>
      <c r="D25" s="55">
        <f>+'[3]Población Bogotá'!L1201</f>
        <v>40.745333333333328</v>
      </c>
      <c r="E25" s="55">
        <f>+'[3]Población Bogotá'!M1201</f>
        <v>40.62766666666667</v>
      </c>
      <c r="F25" s="55">
        <f>+'[3]Población Bogotá'!N1201</f>
        <v>41.800999999999995</v>
      </c>
      <c r="G25" s="56">
        <f>+'[3]Población Bogotá'!O1201</f>
        <v>43.964333333333336</v>
      </c>
      <c r="H25" s="28">
        <f t="shared" si="0"/>
        <v>5.1753147851327563</v>
      </c>
      <c r="I25" s="27">
        <f t="shared" si="3"/>
        <v>2.888015555901946</v>
      </c>
      <c r="J25" s="28">
        <f t="shared" si="1"/>
        <v>1.1193979814460333</v>
      </c>
      <c r="K25" s="27">
        <f t="shared" si="2"/>
        <v>1.1122233078113457</v>
      </c>
      <c r="L25" s="18"/>
    </row>
    <row r="26" spans="1:14">
      <c r="A26" s="16"/>
      <c r="B26" s="11" t="str">
        <f>+'[3]Población Bogotá'!J1202</f>
        <v>Montería</v>
      </c>
      <c r="C26" s="55">
        <f>+'[3]Población Bogotá'!K1202</f>
        <v>35.538333333333334</v>
      </c>
      <c r="D26" s="55">
        <f>+'[3]Población Bogotá'!L1202</f>
        <v>37.214666666666666</v>
      </c>
      <c r="E26" s="55">
        <f>+'[3]Población Bogotá'!M1202</f>
        <v>40.093333333333334</v>
      </c>
      <c r="F26" s="55">
        <f>+'[3]Población Bogotá'!N1202</f>
        <v>40.409666666666666</v>
      </c>
      <c r="G26" s="56">
        <f>+'[3]Población Bogotá'!O1202</f>
        <v>43.842333333333329</v>
      </c>
      <c r="H26" s="28">
        <f t="shared" si="0"/>
        <v>8.4946671176038713</v>
      </c>
      <c r="I26" s="27">
        <f t="shared" si="3"/>
        <v>0.78899235118057298</v>
      </c>
      <c r="J26" s="28">
        <f t="shared" si="1"/>
        <v>1.1162916781455605</v>
      </c>
      <c r="K26" s="27">
        <f t="shared" si="2"/>
        <v>1.0752032996233076</v>
      </c>
      <c r="L26" s="18"/>
    </row>
    <row r="27" spans="1:14">
      <c r="A27" s="16"/>
      <c r="B27" s="11" t="str">
        <f>+'[3]Población Bogotá'!J1203</f>
        <v>Villavicencio</v>
      </c>
      <c r="C27" s="55">
        <f>+'[3]Población Bogotá'!K1203</f>
        <v>38.890999999999998</v>
      </c>
      <c r="D27" s="55">
        <f>+'[3]Población Bogotá'!L1203</f>
        <v>39.681666666666665</v>
      </c>
      <c r="E27" s="55">
        <f>+'[3]Población Bogotá'!M1203</f>
        <v>41.304333333333325</v>
      </c>
      <c r="F27" s="55">
        <f>+'[3]Población Bogotá'!N1203</f>
        <v>37.899000000000001</v>
      </c>
      <c r="G27" s="56">
        <f>+'[3]Población Bogotá'!O1203</f>
        <v>41.65</v>
      </c>
      <c r="H27" s="28">
        <f t="shared" si="0"/>
        <v>9.8973587693606646</v>
      </c>
      <c r="I27" s="27">
        <f t="shared" si="3"/>
        <v>-8.2444941208751121</v>
      </c>
      <c r="J27" s="28">
        <f t="shared" si="1"/>
        <v>1.0604715775794158</v>
      </c>
      <c r="K27" s="27">
        <f t="shared" si="2"/>
        <v>1.0084005440717256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G17" sqref="G17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8"/>
      <c r="H1" s="14"/>
      <c r="I1" s="14"/>
      <c r="J1" s="15"/>
      <c r="K1" s="33"/>
    </row>
    <row r="2" spans="1:22">
      <c r="A2" s="16"/>
      <c r="B2" s="10"/>
      <c r="C2" s="10"/>
      <c r="D2" s="10"/>
      <c r="E2" s="10"/>
      <c r="F2" s="10"/>
      <c r="G2" s="11"/>
      <c r="H2" s="10"/>
      <c r="I2" s="10"/>
      <c r="J2" s="17"/>
      <c r="K2" s="33"/>
    </row>
    <row r="3" spans="1:22">
      <c r="A3" s="16"/>
      <c r="B3" s="10"/>
      <c r="C3" s="10"/>
      <c r="D3" s="10"/>
      <c r="E3" s="10"/>
      <c r="F3" s="10"/>
      <c r="G3" s="11"/>
      <c r="H3" s="10"/>
      <c r="I3" s="10"/>
      <c r="J3" s="17"/>
      <c r="K3" s="33"/>
    </row>
    <row r="4" spans="1:22">
      <c r="A4" s="16"/>
      <c r="B4" s="10"/>
      <c r="C4" s="10"/>
      <c r="D4" s="10"/>
      <c r="E4" s="10"/>
      <c r="F4" s="10"/>
      <c r="G4" s="11"/>
      <c r="H4" s="10"/>
      <c r="I4" s="10"/>
      <c r="J4" s="18"/>
    </row>
    <row r="5" spans="1:22">
      <c r="A5" s="16"/>
      <c r="B5" s="10"/>
      <c r="C5" s="10"/>
      <c r="D5" s="10"/>
      <c r="E5" s="10"/>
      <c r="F5" s="10"/>
      <c r="G5" s="10"/>
      <c r="H5" s="10"/>
      <c r="I5" s="10"/>
      <c r="J5" s="18"/>
    </row>
    <row r="6" spans="1:22">
      <c r="A6" s="16"/>
      <c r="B6" s="10"/>
      <c r="C6" s="10"/>
      <c r="D6" s="10"/>
      <c r="E6" s="10"/>
      <c r="F6" s="10"/>
      <c r="G6" s="10"/>
      <c r="H6" s="10"/>
      <c r="I6" s="10"/>
      <c r="J6" s="18"/>
    </row>
    <row r="7" spans="1:22">
      <c r="A7" s="16"/>
      <c r="B7" s="3"/>
      <c r="C7" s="166" t="s">
        <v>131</v>
      </c>
      <c r="D7" s="166"/>
      <c r="E7" s="166"/>
      <c r="F7" s="166"/>
      <c r="G7" s="166"/>
      <c r="H7" s="166"/>
      <c r="I7" s="166"/>
      <c r="J7" s="18"/>
    </row>
    <row r="8" spans="1:22">
      <c r="A8" s="16"/>
      <c r="B8" s="3"/>
      <c r="C8" s="166" t="s">
        <v>107</v>
      </c>
      <c r="D8" s="166"/>
      <c r="E8" s="166"/>
      <c r="F8" s="166"/>
      <c r="G8" s="166"/>
      <c r="H8" s="166"/>
      <c r="I8" s="166"/>
      <c r="J8" s="18"/>
    </row>
    <row r="9" spans="1:22">
      <c r="A9" s="16"/>
      <c r="C9" s="171" t="s">
        <v>146</v>
      </c>
      <c r="D9" s="171"/>
      <c r="E9" s="171"/>
      <c r="F9" s="171"/>
      <c r="G9" s="171"/>
      <c r="H9" s="171"/>
      <c r="I9" s="171"/>
      <c r="J9" s="18"/>
    </row>
    <row r="10" spans="1:22" ht="15.75" customHeight="1">
      <c r="A10" s="16"/>
      <c r="B10" s="11"/>
      <c r="C10" s="167" t="s">
        <v>2</v>
      </c>
      <c r="D10" s="167"/>
      <c r="E10" s="167"/>
      <c r="F10" s="167"/>
      <c r="G10" s="168" t="s">
        <v>134</v>
      </c>
      <c r="H10" s="168"/>
      <c r="I10" s="168" t="s">
        <v>133</v>
      </c>
      <c r="J10" s="18"/>
    </row>
    <row r="11" spans="1:22">
      <c r="A11" s="16"/>
      <c r="B11" s="11"/>
      <c r="C11" s="160">
        <v>2008</v>
      </c>
      <c r="D11" s="160">
        <v>2009</v>
      </c>
      <c r="E11" s="160">
        <v>2010</v>
      </c>
      <c r="F11" s="160">
        <v>2011</v>
      </c>
      <c r="G11" s="161" t="s">
        <v>82</v>
      </c>
      <c r="H11" s="161" t="s">
        <v>83</v>
      </c>
      <c r="I11" s="168"/>
      <c r="J11" s="18"/>
      <c r="M11" s="2"/>
    </row>
    <row r="12" spans="1:22" ht="12" customHeight="1">
      <c r="A12" s="16"/>
      <c r="B12" s="11"/>
      <c r="C12" s="117"/>
      <c r="D12" s="117"/>
      <c r="E12" s="117"/>
      <c r="F12" s="117"/>
      <c r="J12" s="18"/>
    </row>
    <row r="13" spans="1:22">
      <c r="A13" s="16"/>
      <c r="B13" s="118" t="s">
        <v>106</v>
      </c>
      <c r="C13" s="27">
        <f>+'[3]Resumen Bogotá'!K84</f>
        <v>323.79433333333333</v>
      </c>
      <c r="D13" s="27">
        <f>+'[3]Resumen Bogotá'!L84</f>
        <v>384.56066666666669</v>
      </c>
      <c r="E13" s="27">
        <f>+'[3]Resumen Bogotá'!M84</f>
        <v>375.43533333333335</v>
      </c>
      <c r="F13" s="36">
        <f>+'[3]Resumen Bogotá'!N84</f>
        <v>329.56900000000002</v>
      </c>
      <c r="G13" s="28">
        <f>IF(OR(OR(F13=0,E13=0),F13=""),"",(F13/E13-1)*100)</f>
        <v>-12.216839828607851</v>
      </c>
      <c r="H13" s="26">
        <f>F13-E13</f>
        <v>-45.86633333333333</v>
      </c>
      <c r="I13" s="28">
        <f>IF(F13=0,"",F13/$F$13*100)</f>
        <v>100</v>
      </c>
      <c r="J13" s="18"/>
      <c r="K13" s="23"/>
      <c r="L13" s="122"/>
      <c r="N13" s="104"/>
      <c r="O13" s="104"/>
      <c r="P13" s="104"/>
      <c r="Q13" s="104"/>
      <c r="R13" s="104"/>
      <c r="S13" s="104"/>
      <c r="T13" s="104"/>
      <c r="U13" s="104"/>
      <c r="V13" s="104"/>
    </row>
    <row r="14" spans="1:22">
      <c r="A14" s="16"/>
      <c r="B14" s="118" t="s">
        <v>95</v>
      </c>
      <c r="C14" s="27">
        <f>+'[3]Resumen Bogotá'!K85</f>
        <v>0</v>
      </c>
      <c r="D14" s="27">
        <f>+'[3]Resumen Bogotá'!L85</f>
        <v>1.2453333333333334</v>
      </c>
      <c r="E14" s="27">
        <f>+'[3]Resumen Bogotá'!M85</f>
        <v>0</v>
      </c>
      <c r="F14" s="36">
        <f>+'[3]Resumen Bogotá'!N85</f>
        <v>0.94</v>
      </c>
      <c r="G14" s="28">
        <v>0</v>
      </c>
      <c r="H14" s="26">
        <f t="shared" ref="H14:H24" si="0">F14-E14</f>
        <v>0.94</v>
      </c>
      <c r="I14" s="28">
        <f t="shared" ref="I14:I24" si="1">IF(F14=0,"",F14/$F$13*100)</f>
        <v>0.28522100076160073</v>
      </c>
      <c r="J14" s="18"/>
      <c r="L14" s="23"/>
      <c r="M14" s="34"/>
    </row>
    <row r="15" spans="1:22">
      <c r="A15" s="16"/>
      <c r="B15" s="118" t="s">
        <v>109</v>
      </c>
      <c r="C15" s="27">
        <f>+'[3]Resumen Bogotá'!K86</f>
        <v>5.7540000000000004</v>
      </c>
      <c r="D15" s="27">
        <f>+'[3]Resumen Bogotá'!L86</f>
        <v>4.1166666666666671</v>
      </c>
      <c r="E15" s="27">
        <f>+'[3]Resumen Bogotá'!M86</f>
        <v>5.5130000000000008</v>
      </c>
      <c r="F15" s="36">
        <f>+'[3]Resumen Bogotá'!N86</f>
        <v>7.0546666666666669</v>
      </c>
      <c r="G15" s="28">
        <f t="shared" ref="G15:G24" si="2">IF(OR(OR(F15=0,E15=0),F15=""),"",(F15/E15-1)*100)</f>
        <v>27.964205816554788</v>
      </c>
      <c r="H15" s="26">
        <f t="shared" si="0"/>
        <v>1.5416666666666661</v>
      </c>
      <c r="I15" s="28">
        <f t="shared" si="1"/>
        <v>2.1405734964959287</v>
      </c>
      <c r="J15" s="18"/>
      <c r="M15" s="34"/>
    </row>
    <row r="16" spans="1:22">
      <c r="A16" s="16"/>
      <c r="B16" s="119" t="s">
        <v>97</v>
      </c>
      <c r="C16" s="27">
        <f>+'[3]Resumen Bogotá'!K87</f>
        <v>0.88733333333333331</v>
      </c>
      <c r="D16" s="27">
        <f>+'[3]Resumen Bogotá'!L87</f>
        <v>0.7360000000000001</v>
      </c>
      <c r="E16" s="27">
        <f>+'[3]Resumen Bogotá'!M87</f>
        <v>0</v>
      </c>
      <c r="F16" s="36">
        <f>+'[3]Resumen Bogotá'!N87</f>
        <v>3.234</v>
      </c>
      <c r="G16" s="28">
        <v>0</v>
      </c>
      <c r="H16" s="26">
        <f t="shared" si="0"/>
        <v>3.234</v>
      </c>
      <c r="I16" s="28">
        <f t="shared" si="1"/>
        <v>0.98128161325852847</v>
      </c>
      <c r="J16" s="18"/>
      <c r="K16" s="104"/>
    </row>
    <row r="17" spans="1:12">
      <c r="A17" s="16"/>
      <c r="B17" s="118" t="s">
        <v>98</v>
      </c>
      <c r="C17" s="27">
        <f>+'[3]Resumen Bogotá'!K88</f>
        <v>56.684000000000005</v>
      </c>
      <c r="D17" s="27">
        <f>+'[3]Resumen Bogotá'!L88</f>
        <v>63.853999999999992</v>
      </c>
      <c r="E17" s="27">
        <f>+'[3]Resumen Bogotá'!M88</f>
        <v>59.44466666666667</v>
      </c>
      <c r="F17" s="36">
        <f>+'[3]Resumen Bogotá'!N88</f>
        <v>42.010333333333335</v>
      </c>
      <c r="G17" s="28">
        <f t="shared" si="2"/>
        <v>-29.328675406820913</v>
      </c>
      <c r="H17" s="26">
        <f t="shared" si="0"/>
        <v>-17.434333333333335</v>
      </c>
      <c r="I17" s="28">
        <f t="shared" si="1"/>
        <v>12.747052463469966</v>
      </c>
      <c r="J17" s="18"/>
      <c r="K17" s="104"/>
    </row>
    <row r="18" spans="1:12">
      <c r="A18" s="16"/>
      <c r="B18" s="118" t="s">
        <v>111</v>
      </c>
      <c r="C18" s="27">
        <f>+'[3]Resumen Bogotá'!K89</f>
        <v>0</v>
      </c>
      <c r="D18" s="27">
        <f>+'[3]Resumen Bogotá'!L89</f>
        <v>0.63766666666666671</v>
      </c>
      <c r="E18" s="27">
        <f>+'[3]Resumen Bogotá'!M89</f>
        <v>0.88099999999999989</v>
      </c>
      <c r="F18" s="36">
        <f>+'[3]Resumen Bogotá'!N89</f>
        <v>1.4143333333333334</v>
      </c>
      <c r="G18" s="28">
        <f t="shared" si="2"/>
        <v>60.537268255769995</v>
      </c>
      <c r="H18" s="26">
        <f t="shared" si="0"/>
        <v>0.53333333333333355</v>
      </c>
      <c r="I18" s="28">
        <f t="shared" si="1"/>
        <v>0.42914634972747234</v>
      </c>
      <c r="J18" s="18"/>
      <c r="K18" s="104"/>
    </row>
    <row r="19" spans="1:12">
      <c r="A19" s="16"/>
      <c r="B19" s="118" t="s">
        <v>100</v>
      </c>
      <c r="C19" s="27">
        <f>+'[3]Resumen Bogotá'!K90</f>
        <v>15.539666666666667</v>
      </c>
      <c r="D19" s="27">
        <f>+'[3]Resumen Bogotá'!L90</f>
        <v>33.070666666666668</v>
      </c>
      <c r="E19" s="27">
        <f>+'[3]Resumen Bogotá'!M90</f>
        <v>29.923333333333336</v>
      </c>
      <c r="F19" s="36">
        <f>+'[3]Resumen Bogotá'!N90</f>
        <v>21.957333333333334</v>
      </c>
      <c r="G19" s="28">
        <f t="shared" si="2"/>
        <v>-26.621365712376075</v>
      </c>
      <c r="H19" s="26">
        <f t="shared" si="0"/>
        <v>-7.9660000000000011</v>
      </c>
      <c r="I19" s="28">
        <f t="shared" si="1"/>
        <v>6.6624389227546681</v>
      </c>
      <c r="J19" s="18"/>
      <c r="K19" s="104"/>
    </row>
    <row r="20" spans="1:12">
      <c r="A20" s="16"/>
      <c r="B20" s="118" t="s">
        <v>101</v>
      </c>
      <c r="C20" s="27">
        <f>+'[3]Resumen Bogotá'!K91</f>
        <v>86.944666666666663</v>
      </c>
      <c r="D20" s="27">
        <f>+'[3]Resumen Bogotá'!L91</f>
        <v>128.11699999999999</v>
      </c>
      <c r="E20" s="27">
        <f>+'[3]Resumen Bogotá'!M91</f>
        <v>118.00933333333334</v>
      </c>
      <c r="F20" s="36">
        <f>+'[3]Resumen Bogotá'!N91</f>
        <v>92.802333333333323</v>
      </c>
      <c r="G20" s="28">
        <f t="shared" si="2"/>
        <v>-21.360174901420248</v>
      </c>
      <c r="H20" s="26">
        <f t="shared" si="0"/>
        <v>-25.207000000000022</v>
      </c>
      <c r="I20" s="28">
        <f t="shared" si="1"/>
        <v>28.158696155686158</v>
      </c>
      <c r="J20" s="18"/>
      <c r="K20" s="104"/>
    </row>
    <row r="21" spans="1:12">
      <c r="A21" s="16"/>
      <c r="B21" s="118" t="s">
        <v>113</v>
      </c>
      <c r="C21" s="27">
        <f>+'[3]Resumen Bogotá'!K92</f>
        <v>28.799333333333333</v>
      </c>
      <c r="D21" s="27">
        <f>+'[3]Resumen Bogotá'!L92</f>
        <v>29.699000000000002</v>
      </c>
      <c r="E21" s="27">
        <f>+'[3]Resumen Bogotá'!M92</f>
        <v>29.995000000000001</v>
      </c>
      <c r="F21" s="36">
        <f>+'[3]Resumen Bogotá'!N92</f>
        <v>32.077000000000005</v>
      </c>
      <c r="G21" s="28">
        <f t="shared" si="2"/>
        <v>6.9411568594765827</v>
      </c>
      <c r="H21" s="26">
        <f t="shared" si="0"/>
        <v>2.0820000000000043</v>
      </c>
      <c r="I21" s="28">
        <f t="shared" si="1"/>
        <v>9.7330149376913493</v>
      </c>
      <c r="J21" s="18"/>
      <c r="K21" s="104"/>
    </row>
    <row r="22" spans="1:12">
      <c r="A22" s="16"/>
      <c r="B22" s="118" t="s">
        <v>103</v>
      </c>
      <c r="C22" s="27">
        <f>+'[3]Resumen Bogotá'!K93</f>
        <v>13.679333333333332</v>
      </c>
      <c r="D22" s="27">
        <f>+'[3]Resumen Bogotá'!L93</f>
        <v>9.0466666666666669</v>
      </c>
      <c r="E22" s="27">
        <f>+'[3]Resumen Bogotá'!M93</f>
        <v>5.2313333333333327</v>
      </c>
      <c r="F22" s="36">
        <f>+'[3]Resumen Bogotá'!N93</f>
        <v>7.9883333333333333</v>
      </c>
      <c r="G22" s="28">
        <f t="shared" si="2"/>
        <v>52.701669427806827</v>
      </c>
      <c r="H22" s="26">
        <f t="shared" si="0"/>
        <v>2.7570000000000006</v>
      </c>
      <c r="I22" s="28">
        <f t="shared" si="1"/>
        <v>2.4238727954793484</v>
      </c>
      <c r="J22" s="18"/>
      <c r="K22" s="104"/>
    </row>
    <row r="23" spans="1:12">
      <c r="A23" s="16"/>
      <c r="B23" s="118" t="s">
        <v>104</v>
      </c>
      <c r="C23" s="27">
        <f>+'[3]Resumen Bogotá'!K94</f>
        <v>46.93266666666667</v>
      </c>
      <c r="D23" s="27">
        <f>+'[3]Resumen Bogotá'!L94</f>
        <v>44.739000000000004</v>
      </c>
      <c r="E23" s="27">
        <f>+'[3]Resumen Bogotá'!M94</f>
        <v>49.603333333333332</v>
      </c>
      <c r="F23" s="36">
        <f>+'[3]Resumen Bogotá'!N94</f>
        <v>38.526000000000003</v>
      </c>
      <c r="G23" s="28">
        <f t="shared" si="2"/>
        <v>-22.331832538135863</v>
      </c>
      <c r="H23" s="26">
        <f t="shared" si="0"/>
        <v>-11.077333333333328</v>
      </c>
      <c r="I23" s="28">
        <f t="shared" si="1"/>
        <v>11.689813058873863</v>
      </c>
      <c r="J23" s="18"/>
    </row>
    <row r="24" spans="1:12">
      <c r="A24" s="16"/>
      <c r="B24" s="104" t="s">
        <v>115</v>
      </c>
      <c r="C24" s="27">
        <f>+'[3]Resumen Bogotá'!K95</f>
        <v>68.573333333333323</v>
      </c>
      <c r="D24" s="27">
        <f>+'[3]Resumen Bogotá'!L95</f>
        <v>69.298333333333332</v>
      </c>
      <c r="E24" s="27">
        <f>+'[3]Resumen Bogotá'!M95</f>
        <v>76.833333333333329</v>
      </c>
      <c r="F24" s="36">
        <f>+'[3]Resumen Bogotá'!N95</f>
        <v>81.564999999999998</v>
      </c>
      <c r="G24" s="28">
        <f t="shared" si="2"/>
        <v>6.1583514099783132</v>
      </c>
      <c r="H24" s="26">
        <f t="shared" si="0"/>
        <v>4.7316666666666691</v>
      </c>
      <c r="I24" s="28">
        <f t="shared" si="1"/>
        <v>24.74899034799996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tr">
        <f>IF(F26="","",1)</f>
        <v/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104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104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104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104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104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104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104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104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104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104"/>
    </row>
    <row r="37" spans="1:12">
      <c r="A37" s="16"/>
      <c r="B37" s="74" t="s">
        <v>110</v>
      </c>
      <c r="C37" s="4"/>
      <c r="D37" s="4"/>
      <c r="E37" s="4"/>
      <c r="F37" s="5"/>
      <c r="G37" s="8"/>
      <c r="H37" s="8"/>
      <c r="I37" s="8"/>
      <c r="J37" s="18"/>
      <c r="L37" s="104"/>
    </row>
    <row r="38" spans="1:12">
      <c r="A38" s="16"/>
      <c r="B38" s="74" t="s">
        <v>112</v>
      </c>
      <c r="C38" s="4"/>
      <c r="D38" s="4"/>
      <c r="E38" s="4"/>
      <c r="F38" s="5"/>
      <c r="G38" s="8"/>
      <c r="H38" s="8"/>
      <c r="I38" s="8"/>
      <c r="J38" s="18"/>
      <c r="L38" s="104"/>
    </row>
    <row r="39" spans="1:12">
      <c r="A39" s="16"/>
      <c r="B39" s="74" t="s">
        <v>114</v>
      </c>
      <c r="C39" s="4"/>
      <c r="D39" s="4"/>
      <c r="E39" s="4"/>
      <c r="F39" s="5"/>
      <c r="G39" s="8"/>
      <c r="H39" s="8"/>
      <c r="I39" s="8"/>
      <c r="J39" s="18"/>
      <c r="L39" s="104"/>
    </row>
    <row r="40" spans="1:12">
      <c r="A40" s="16"/>
      <c r="B40" s="74" t="s">
        <v>116</v>
      </c>
      <c r="C40" s="4"/>
      <c r="D40" s="4"/>
      <c r="E40" s="4"/>
      <c r="F40" s="5"/>
      <c r="G40" s="8"/>
      <c r="H40" s="8"/>
      <c r="I40" s="8"/>
      <c r="J40" s="18"/>
      <c r="L40" s="104"/>
    </row>
    <row r="41" spans="1:12">
      <c r="A41" s="16"/>
      <c r="B41" s="74" t="s">
        <v>140</v>
      </c>
      <c r="C41" s="4"/>
      <c r="D41" s="4"/>
      <c r="E41" s="4"/>
      <c r="F41" s="5"/>
      <c r="G41" s="8"/>
      <c r="H41" s="8"/>
      <c r="I41" s="8"/>
      <c r="J41" s="18"/>
      <c r="L41" s="104"/>
    </row>
    <row r="42" spans="1:12">
      <c r="A42" s="16"/>
      <c r="B42" s="74" t="s">
        <v>81</v>
      </c>
      <c r="C42" s="11"/>
      <c r="D42" s="11"/>
      <c r="E42" s="11"/>
      <c r="F42" s="11"/>
      <c r="G42" s="11"/>
      <c r="H42" s="11"/>
      <c r="I42" s="11"/>
      <c r="J42" s="18"/>
      <c r="L42" s="104"/>
    </row>
    <row r="43" spans="1:12">
      <c r="A43" s="16"/>
      <c r="B43" s="74" t="s">
        <v>79</v>
      </c>
      <c r="C43" s="11"/>
      <c r="D43" s="11"/>
      <c r="E43" s="11"/>
      <c r="F43" s="11"/>
      <c r="G43" s="11"/>
      <c r="H43" s="11"/>
      <c r="I43" s="11"/>
      <c r="J43" s="18"/>
      <c r="L43" s="104"/>
    </row>
    <row r="44" spans="1:12">
      <c r="A44" s="16"/>
      <c r="B44" s="74" t="s">
        <v>129</v>
      </c>
      <c r="C44" s="61"/>
      <c r="D44" s="61"/>
      <c r="E44" s="61"/>
      <c r="F44" s="61"/>
      <c r="G44" s="61"/>
      <c r="H44" s="61"/>
      <c r="I44" s="61"/>
      <c r="J44" s="90"/>
      <c r="K44" s="58"/>
      <c r="L44" s="58"/>
    </row>
    <row r="45" spans="1:12">
      <c r="A45" s="20"/>
      <c r="B45" s="92" t="s">
        <v>124</v>
      </c>
      <c r="C45" s="95"/>
      <c r="D45" s="95"/>
      <c r="E45" s="95"/>
      <c r="F45" s="95"/>
      <c r="G45" s="95"/>
      <c r="H45" s="96"/>
      <c r="I45" s="96"/>
      <c r="J45" s="97"/>
      <c r="K45" s="58"/>
      <c r="L45" s="58"/>
    </row>
    <row r="46" spans="1:12">
      <c r="B46" s="23"/>
      <c r="C46" s="23"/>
      <c r="D46" s="23"/>
      <c r="E46" s="23"/>
      <c r="F46" s="59"/>
      <c r="G46" s="59"/>
      <c r="H46" s="58"/>
      <c r="I46" s="58"/>
      <c r="J46" s="58"/>
      <c r="K46" s="58"/>
      <c r="L46" s="58"/>
    </row>
    <row r="47" spans="1:12">
      <c r="B47" s="23"/>
      <c r="C47" s="23"/>
      <c r="D47" s="23"/>
      <c r="E47" s="23"/>
      <c r="F47" s="59"/>
      <c r="G47" s="59"/>
      <c r="H47" s="58"/>
      <c r="I47" s="58"/>
      <c r="J47" s="58"/>
      <c r="K47" s="58"/>
      <c r="L47" s="58"/>
    </row>
    <row r="48" spans="1:12">
      <c r="B48" s="59"/>
      <c r="C48" s="59"/>
      <c r="D48" s="59"/>
      <c r="E48" s="59"/>
      <c r="F48" s="59"/>
      <c r="G48" s="59"/>
      <c r="H48" s="58"/>
      <c r="I48" s="58"/>
      <c r="J48" s="58"/>
      <c r="K48" s="58"/>
      <c r="L48" s="58"/>
    </row>
    <row r="49" spans="2:12">
      <c r="B49" s="59"/>
      <c r="C49" s="59"/>
      <c r="D49" s="59"/>
      <c r="E49" s="59"/>
      <c r="F49" s="59"/>
      <c r="G49" s="59"/>
      <c r="H49" s="58"/>
      <c r="I49" s="58"/>
      <c r="J49" s="58"/>
      <c r="K49" s="58"/>
      <c r="L49" s="58"/>
    </row>
    <row r="50" spans="2:12">
      <c r="B50" s="59"/>
      <c r="C50" s="59"/>
      <c r="D50" s="59"/>
      <c r="E50" s="59"/>
      <c r="F50" s="59"/>
      <c r="G50" s="59"/>
      <c r="H50" s="58"/>
      <c r="I50" s="58"/>
      <c r="J50" s="58"/>
      <c r="K50" s="58"/>
      <c r="L50" s="58"/>
    </row>
    <row r="51" spans="2:12"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</row>
    <row r="52" spans="2:12">
      <c r="B52" s="58"/>
      <c r="C52" s="58"/>
      <c r="D52" s="58"/>
      <c r="E52" s="58"/>
      <c r="F52" s="58"/>
      <c r="G52" s="58"/>
      <c r="H52" s="58"/>
      <c r="I52" s="58"/>
      <c r="J52" s="58"/>
      <c r="K52" s="58"/>
      <c r="L52" s="58"/>
    </row>
    <row r="53" spans="2:12"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</row>
    <row r="54" spans="2:12">
      <c r="B54" s="58"/>
      <c r="C54" s="58"/>
      <c r="D54" s="58"/>
      <c r="E54" s="58"/>
      <c r="F54" s="58"/>
      <c r="G54" s="58"/>
      <c r="H54" s="58"/>
      <c r="I54" s="58"/>
      <c r="J54" s="58"/>
      <c r="K54" s="58"/>
      <c r="L54" s="58"/>
    </row>
    <row r="55" spans="2:12">
      <c r="B55" s="58"/>
      <c r="C55" s="58"/>
      <c r="D55" s="58"/>
      <c r="E55" s="58"/>
      <c r="F55" s="58"/>
      <c r="G55" s="58"/>
      <c r="H55" s="58"/>
      <c r="I55" s="58"/>
      <c r="J55" s="58"/>
      <c r="K55" s="58"/>
      <c r="L55" s="58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8" activePane="bottomLeft" state="frozen"/>
      <selection activeCell="C8" sqref="C8:K8"/>
      <selection pane="bottomLeft" activeCell="D23" sqref="D23"/>
    </sheetView>
  </sheetViews>
  <sheetFormatPr baseColWidth="10" defaultRowHeight="15.75"/>
  <cols>
    <col min="1" max="1" width="1.85546875" style="9" customWidth="1"/>
    <col min="2" max="2" width="15.5703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1.4257812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Bogotá'!AE838</f>
        <v>Colombia</v>
      </c>
      <c r="C13" s="26">
        <f>+'[3]Población Bogotá'!AF838</f>
        <v>1677.5603333333336</v>
      </c>
      <c r="D13" s="26">
        <f>+'[3]Población Bogotá'!AG838</f>
        <v>1785.961</v>
      </c>
      <c r="E13" s="26">
        <f>+'[3]Población Bogotá'!AH838</f>
        <v>2154.5846666666666</v>
      </c>
      <c r="F13" s="26">
        <f>+'[3]Población Bogotá'!AI838</f>
        <v>2133.7139999999999</v>
      </c>
      <c r="G13" s="26">
        <f>+'[3]Población Bogotá'!AJ838</f>
        <v>1994.87</v>
      </c>
      <c r="H13" s="28">
        <f t="shared" ref="H13:H27" si="0">IF(OR(OR(G13=0,F13=0),G13=""),"",(G13/F13-1)*100)</f>
        <v>-6.5071513801756016</v>
      </c>
      <c r="I13" s="27">
        <f>IF(OR(OR(G13=0,F13=0),F13=""),"",(F13/E13-1)*100)</f>
        <v>-0.96866310196830341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785.11500000000012</v>
      </c>
      <c r="D14" s="25">
        <f>D13-SUM(D15:D27)</f>
        <v>835.57199999999989</v>
      </c>
      <c r="E14" s="25">
        <f>E13-SUM(E15:E27)</f>
        <v>1003.2103333333332</v>
      </c>
      <c r="F14" s="25">
        <f>F13-SUM(F15:F27)</f>
        <v>980.44899999999984</v>
      </c>
      <c r="G14" s="26">
        <f>G13-SUM(G15:G27)</f>
        <v>963.45766666666668</v>
      </c>
      <c r="H14" s="28">
        <f t="shared" si="0"/>
        <v>-1.7330155197601504</v>
      </c>
      <c r="I14" s="27">
        <f>IF(OR(OR(G14=0,F14=0),F14=""),"",(F14/E14-1)*100)</f>
        <v>-2.2688495699306643</v>
      </c>
      <c r="J14" s="28">
        <f t="shared" si="1"/>
        <v>48.29676453436398</v>
      </c>
      <c r="K14" s="27">
        <f t="shared" si="2"/>
        <v>45.950347609848365</v>
      </c>
      <c r="L14" s="18"/>
    </row>
    <row r="15" spans="1:15">
      <c r="A15" s="16"/>
      <c r="B15" s="12" t="str">
        <f>+'[3]Población Bogotá'!AE839</f>
        <v>Bogotá</v>
      </c>
      <c r="C15" s="107">
        <f>+'[3]Población Bogotá'!AF839</f>
        <v>324.78733333333338</v>
      </c>
      <c r="D15" s="107">
        <f>+'[3]Población Bogotá'!AG839</f>
        <v>323.79433333333333</v>
      </c>
      <c r="E15" s="107">
        <f>+'[3]Población Bogotá'!AH839</f>
        <v>384.56066666666669</v>
      </c>
      <c r="F15" s="107">
        <f>+'[3]Población Bogotá'!AI839</f>
        <v>375.43533333333335</v>
      </c>
      <c r="G15" s="107">
        <f>+'[3]Población Bogotá'!AJ839</f>
        <v>329.56900000000002</v>
      </c>
      <c r="H15" s="50">
        <f t="shared" si="0"/>
        <v>-12.216839828607851</v>
      </c>
      <c r="I15" s="36">
        <f t="shared" ref="I15:I27" si="3">IF(OR(OR(G15=0,F15=0),F15=""),"",(F15/E15-1)*100)</f>
        <v>-2.3729242546906337</v>
      </c>
      <c r="J15" s="50">
        <f t="shared" si="1"/>
        <v>16.520825918480906</v>
      </c>
      <c r="K15" s="36">
        <f t="shared" si="2"/>
        <v>17.595391572316316</v>
      </c>
      <c r="L15" s="18"/>
      <c r="N15" s="23" t="s">
        <v>4</v>
      </c>
      <c r="O15" s="34">
        <f>J15</f>
        <v>16.520825918480906</v>
      </c>
    </row>
    <row r="16" spans="1:15">
      <c r="A16" s="16"/>
      <c r="B16" s="11" t="str">
        <f>+'[3]Población Bogotá'!AE840</f>
        <v>Medellín</v>
      </c>
      <c r="C16" s="55">
        <f>+'[3]Población Bogotá'!AF840</f>
        <v>159.91666666666666</v>
      </c>
      <c r="D16" s="55">
        <f>+'[3]Población Bogotá'!AG840</f>
        <v>185.88733333333334</v>
      </c>
      <c r="E16" s="55">
        <f>+'[3]Población Bogotá'!AH840</f>
        <v>247.08400000000003</v>
      </c>
      <c r="F16" s="55">
        <f>+'[3]Población Bogotá'!AI840</f>
        <v>217.84333333333333</v>
      </c>
      <c r="G16" s="56">
        <f>+'[3]Población Bogotá'!AJ840</f>
        <v>191.94499999999999</v>
      </c>
      <c r="H16" s="28">
        <f t="shared" si="0"/>
        <v>-11.888513151653335</v>
      </c>
      <c r="I16" s="27">
        <f t="shared" si="3"/>
        <v>-11.834301964783922</v>
      </c>
      <c r="J16" s="28">
        <f t="shared" si="1"/>
        <v>9.6219302510940565</v>
      </c>
      <c r="K16" s="27">
        <f t="shared" si="2"/>
        <v>10.209584477269837</v>
      </c>
      <c r="L16" s="18"/>
      <c r="N16" s="23" t="s">
        <v>35</v>
      </c>
      <c r="O16" s="34">
        <f>100-O15</f>
        <v>83.479174081519091</v>
      </c>
    </row>
    <row r="17" spans="1:14">
      <c r="A17" s="16"/>
      <c r="B17" s="11" t="str">
        <f>+'[3]Población Bogotá'!AE841</f>
        <v>Cali</v>
      </c>
      <c r="C17" s="55">
        <f>+'[3]Población Bogotá'!AF841</f>
        <v>113.80066666666666</v>
      </c>
      <c r="D17" s="55">
        <f>+'[3]Población Bogotá'!AG841</f>
        <v>126.07</v>
      </c>
      <c r="E17" s="55">
        <f>+'[3]Población Bogotá'!AH841</f>
        <v>144.85300000000004</v>
      </c>
      <c r="F17" s="55">
        <f>+'[3]Población Bogotá'!AI841</f>
        <v>153.22900000000001</v>
      </c>
      <c r="G17" s="56">
        <f>+'[3]Población Bogotá'!AJ841</f>
        <v>162.75399999999999</v>
      </c>
      <c r="H17" s="28">
        <f t="shared" si="0"/>
        <v>6.2161862310659011</v>
      </c>
      <c r="I17" s="27">
        <f t="shared" si="3"/>
        <v>5.7824138954664095</v>
      </c>
      <c r="J17" s="28">
        <f t="shared" si="1"/>
        <v>8.1586268779419218</v>
      </c>
      <c r="K17" s="27">
        <f t="shared" si="2"/>
        <v>7.1813279567927104</v>
      </c>
      <c r="L17" s="18"/>
    </row>
    <row r="18" spans="1:14">
      <c r="A18" s="16"/>
      <c r="B18" s="11" t="str">
        <f>+'[3]Población Bogotá'!AE842</f>
        <v>Barranquilla</v>
      </c>
      <c r="C18" s="55">
        <f>+'[3]Población Bogotá'!AF842</f>
        <v>61.869333333333337</v>
      </c>
      <c r="D18" s="55">
        <f>+'[3]Población Bogotá'!AG842</f>
        <v>57.849666666666657</v>
      </c>
      <c r="E18" s="55">
        <f>+'[3]Población Bogotá'!AH842</f>
        <v>61.067666666666661</v>
      </c>
      <c r="F18" s="55">
        <f>+'[3]Población Bogotá'!AI842</f>
        <v>66.95</v>
      </c>
      <c r="G18" s="56">
        <f>+'[3]Población Bogotá'!AJ842</f>
        <v>50.937000000000005</v>
      </c>
      <c r="H18" s="28">
        <f t="shared" si="0"/>
        <v>-23.917849141150104</v>
      </c>
      <c r="I18" s="27">
        <f t="shared" si="3"/>
        <v>9.6324841842109663</v>
      </c>
      <c r="J18" s="28">
        <f t="shared" si="1"/>
        <v>2.5533994696396261</v>
      </c>
      <c r="K18" s="27">
        <f t="shared" si="2"/>
        <v>3.1377213628443172</v>
      </c>
      <c r="L18" s="18"/>
    </row>
    <row r="19" spans="1:14">
      <c r="A19" s="16"/>
      <c r="B19" s="11" t="str">
        <f>+'[3]Población Bogotá'!AE843</f>
        <v>Cúcuta</v>
      </c>
      <c r="C19" s="55">
        <f>+'[3]Población Bogotá'!AF843</f>
        <v>27.724333333333334</v>
      </c>
      <c r="D19" s="55">
        <f>+'[3]Población Bogotá'!AG843</f>
        <v>25.290333333333333</v>
      </c>
      <c r="E19" s="55">
        <f>+'[3]Población Bogotá'!AH843</f>
        <v>38.839333333333336</v>
      </c>
      <c r="F19" s="55">
        <f>+'[3]Población Bogotá'!AI843</f>
        <v>44.737333333333332</v>
      </c>
      <c r="G19" s="56">
        <f>+'[3]Población Bogotá'!AJ843</f>
        <v>47.936666666666667</v>
      </c>
      <c r="H19" s="28">
        <f t="shared" si="0"/>
        <v>7.1513724555181346</v>
      </c>
      <c r="I19" s="27">
        <f t="shared" si="3"/>
        <v>15.18563655400882</v>
      </c>
      <c r="J19" s="28">
        <f t="shared" si="1"/>
        <v>2.4029970206914069</v>
      </c>
      <c r="K19" s="27">
        <f t="shared" si="2"/>
        <v>2.0966883721685909</v>
      </c>
      <c r="L19" s="18"/>
    </row>
    <row r="20" spans="1:14">
      <c r="A20" s="16"/>
      <c r="B20" s="11" t="str">
        <f>+'[3]Población Bogotá'!AE844</f>
        <v>Bucaramanga</v>
      </c>
      <c r="C20" s="55">
        <f>+'[3]Población Bogotá'!AF844</f>
        <v>33.176333333333332</v>
      </c>
      <c r="D20" s="55">
        <f>+'[3]Población Bogotá'!AG844</f>
        <v>41.814</v>
      </c>
      <c r="E20" s="55">
        <f>+'[3]Población Bogotá'!AH844</f>
        <v>42.084000000000003</v>
      </c>
      <c r="F20" s="55">
        <f>+'[3]Población Bogotá'!AI844</f>
        <v>60.062333333333335</v>
      </c>
      <c r="G20" s="56">
        <f>+'[3]Población Bogotá'!AJ844</f>
        <v>46.563333333333333</v>
      </c>
      <c r="H20" s="28">
        <f t="shared" si="0"/>
        <v>-22.474984321843415</v>
      </c>
      <c r="I20" s="27">
        <f t="shared" si="3"/>
        <v>42.720115324905741</v>
      </c>
      <c r="J20" s="28">
        <f t="shared" si="1"/>
        <v>2.3341537710895111</v>
      </c>
      <c r="K20" s="27">
        <f t="shared" si="2"/>
        <v>2.8149195877860547</v>
      </c>
      <c r="L20" s="18"/>
    </row>
    <row r="21" spans="1:14">
      <c r="A21" s="16"/>
      <c r="B21" s="11" t="str">
        <f>+'[3]Población Bogotá'!AE845</f>
        <v>Pereira</v>
      </c>
      <c r="C21" s="55">
        <f>+'[3]Población Bogotá'!AF845</f>
        <v>31.074666666666669</v>
      </c>
      <c r="D21" s="55">
        <f>+'[3]Población Bogotá'!AG845</f>
        <v>33.227333333333334</v>
      </c>
      <c r="E21" s="55">
        <f>+'[3]Población Bogotá'!AH845</f>
        <v>63.156333333333329</v>
      </c>
      <c r="F21" s="55">
        <f>+'[3]Población Bogotá'!AI845</f>
        <v>54.667000000000002</v>
      </c>
      <c r="G21" s="56">
        <f>+'[3]Población Bogotá'!AJ845</f>
        <v>46.059333333333335</v>
      </c>
      <c r="H21" s="28">
        <f t="shared" si="0"/>
        <v>-15.745635697343307</v>
      </c>
      <c r="I21" s="27">
        <f t="shared" si="3"/>
        <v>-13.44177675503644</v>
      </c>
      <c r="J21" s="28">
        <f t="shared" si="1"/>
        <v>2.3088889668666801</v>
      </c>
      <c r="K21" s="27">
        <f t="shared" si="2"/>
        <v>2.5620584576939551</v>
      </c>
      <c r="L21" s="18"/>
    </row>
    <row r="22" spans="1:14">
      <c r="A22" s="16"/>
      <c r="B22" s="11" t="str">
        <f>+'[3]Población Bogotá'!AE846</f>
        <v>Ibagué</v>
      </c>
      <c r="C22" s="55">
        <f>+'[3]Población Bogotá'!AF846</f>
        <v>32.82</v>
      </c>
      <c r="D22" s="55">
        <f>+'[3]Población Bogotá'!AG846</f>
        <v>46.615666666666662</v>
      </c>
      <c r="E22" s="55">
        <f>+'[3]Población Bogotá'!AH846</f>
        <v>35.529333333333334</v>
      </c>
      <c r="F22" s="55">
        <f>+'[3]Población Bogotá'!AI846</f>
        <v>45.395000000000003</v>
      </c>
      <c r="G22" s="56">
        <f>+'[3]Población Bogotá'!AJ846</f>
        <v>42.784999999999997</v>
      </c>
      <c r="H22" s="28">
        <f t="shared" si="0"/>
        <v>-5.7495318867716865</v>
      </c>
      <c r="I22" s="27">
        <f t="shared" si="3"/>
        <v>27.767666153788429</v>
      </c>
      <c r="J22" s="28">
        <f t="shared" si="1"/>
        <v>2.1447512870512866</v>
      </c>
      <c r="K22" s="27">
        <f t="shared" si="2"/>
        <v>2.1275109972564272</v>
      </c>
      <c r="L22" s="18"/>
    </row>
    <row r="23" spans="1:14">
      <c r="A23" s="16"/>
      <c r="B23" s="11" t="str">
        <f>+'[3]Población Bogotá'!AE847</f>
        <v>Cartagena</v>
      </c>
      <c r="C23" s="55">
        <f>+'[3]Población Bogotá'!AF847</f>
        <v>36.347666666666669</v>
      </c>
      <c r="D23" s="55">
        <f>+'[3]Población Bogotá'!AG847</f>
        <v>29.773666666666667</v>
      </c>
      <c r="E23" s="55">
        <f>+'[3]Población Bogotá'!AH847</f>
        <v>39.610333333333337</v>
      </c>
      <c r="F23" s="55">
        <f>+'[3]Población Bogotá'!AI847</f>
        <v>38.617666666666665</v>
      </c>
      <c r="G23" s="56">
        <f>+'[3]Población Bogotá'!AJ847</f>
        <v>29.466333333333335</v>
      </c>
      <c r="H23" s="28">
        <f t="shared" si="0"/>
        <v>-23.6972715423856</v>
      </c>
      <c r="I23" s="27">
        <f t="shared" si="3"/>
        <v>-2.506080063283167</v>
      </c>
      <c r="J23" s="28">
        <f t="shared" si="1"/>
        <v>1.4771054421257193</v>
      </c>
      <c r="K23" s="27">
        <f t="shared" si="2"/>
        <v>1.8098801745063615</v>
      </c>
      <c r="L23" s="18"/>
    </row>
    <row r="24" spans="1:14">
      <c r="A24" s="16"/>
      <c r="B24" s="11" t="str">
        <f>+'[3]Población Bogotá'!AE848</f>
        <v>Villavicencio</v>
      </c>
      <c r="C24" s="55">
        <f>+'[3]Población Bogotá'!AF848</f>
        <v>16.293333333333333</v>
      </c>
      <c r="D24" s="55">
        <f>+'[3]Población Bogotá'!AG848</f>
        <v>18.598333333333333</v>
      </c>
      <c r="E24" s="55">
        <f>+'[3]Población Bogotá'!AH848</f>
        <v>18.715666666666667</v>
      </c>
      <c r="F24" s="55">
        <f>+'[3]Población Bogotá'!AI848</f>
        <v>22.583666666666669</v>
      </c>
      <c r="G24" s="56">
        <f>+'[3]Población Bogotá'!AJ848</f>
        <v>22.999666666666666</v>
      </c>
      <c r="H24" s="28">
        <f t="shared" si="0"/>
        <v>1.8420392318932333</v>
      </c>
      <c r="I24" s="27">
        <f t="shared" si="3"/>
        <v>20.667177231196689</v>
      </c>
      <c r="J24" s="28">
        <f t="shared" si="1"/>
        <v>1.1529406260391237</v>
      </c>
      <c r="K24" s="27">
        <f t="shared" si="2"/>
        <v>1.0584205130896958</v>
      </c>
      <c r="L24" s="18"/>
    </row>
    <row r="25" spans="1:14">
      <c r="A25" s="16"/>
      <c r="B25" s="11" t="str">
        <f>+'[3]Población Bogotá'!AE849</f>
        <v>Pasto</v>
      </c>
      <c r="C25" s="55">
        <f>+'[3]Población Bogotá'!AF849</f>
        <v>20.313666666666666</v>
      </c>
      <c r="D25" s="55">
        <f>+'[3]Población Bogotá'!AG849</f>
        <v>21.171333333333333</v>
      </c>
      <c r="E25" s="55">
        <f>+'[3]Población Bogotá'!AH849</f>
        <v>26.827666666666669</v>
      </c>
      <c r="F25" s="55">
        <f>+'[3]Población Bogotá'!AI849</f>
        <v>25.36</v>
      </c>
      <c r="G25" s="56">
        <f>+'[3]Población Bogotá'!AJ849</f>
        <v>21.773666666666667</v>
      </c>
      <c r="H25" s="28">
        <f t="shared" si="0"/>
        <v>-14.141692954784435</v>
      </c>
      <c r="I25" s="27">
        <f t="shared" si="3"/>
        <v>-5.4707205248313411</v>
      </c>
      <c r="J25" s="28">
        <f t="shared" si="1"/>
        <v>1.0914829871954899</v>
      </c>
      <c r="K25" s="27">
        <f t="shared" si="2"/>
        <v>1.1885379202648527</v>
      </c>
      <c r="L25" s="18"/>
    </row>
    <row r="26" spans="1:14">
      <c r="A26" s="16"/>
      <c r="B26" s="11" t="str">
        <f>+'[3]Población Bogotá'!AE850</f>
        <v>Manizales</v>
      </c>
      <c r="C26" s="55">
        <f>+'[3]Población Bogotá'!AF850</f>
        <v>19.823333333333334</v>
      </c>
      <c r="D26" s="55">
        <f>+'[3]Población Bogotá'!AG850</f>
        <v>23.194333333333333</v>
      </c>
      <c r="E26" s="55">
        <f>+'[3]Población Bogotá'!AH850</f>
        <v>28.193000000000001</v>
      </c>
      <c r="F26" s="55">
        <f>+'[3]Población Bogotá'!AI850</f>
        <v>29.274999999999999</v>
      </c>
      <c r="G26" s="56">
        <f>+'[3]Población Bogotá'!AJ850</f>
        <v>21.240333333333336</v>
      </c>
      <c r="H26" s="28">
        <f t="shared" si="0"/>
        <v>-27.445488186734966</v>
      </c>
      <c r="I26" s="27">
        <f t="shared" si="3"/>
        <v>3.8378320859787873</v>
      </c>
      <c r="J26" s="28">
        <f t="shared" si="1"/>
        <v>1.0647477446316471</v>
      </c>
      <c r="K26" s="27">
        <f t="shared" si="2"/>
        <v>1.372020805037601</v>
      </c>
      <c r="L26" s="18"/>
    </row>
    <row r="27" spans="1:14">
      <c r="A27" s="16"/>
      <c r="B27" s="11" t="str">
        <f>+'[3]Población Bogotá'!AE851</f>
        <v>Montería</v>
      </c>
      <c r="C27" s="55">
        <f>+'[3]Población Bogotá'!AF851</f>
        <v>14.497999999999999</v>
      </c>
      <c r="D27" s="55">
        <f>+'[3]Población Bogotá'!AG851</f>
        <v>17.102666666666668</v>
      </c>
      <c r="E27" s="55">
        <f>+'[3]Población Bogotá'!AH851</f>
        <v>20.853333333333335</v>
      </c>
      <c r="F27" s="55">
        <f>+'[3]Población Bogotá'!AI851</f>
        <v>19.109333333333336</v>
      </c>
      <c r="G27" s="56">
        <f>+'[3]Población Bogotá'!AJ851</f>
        <v>17.382999999999999</v>
      </c>
      <c r="H27" s="28">
        <f t="shared" si="0"/>
        <v>-9.0339799051074703</v>
      </c>
      <c r="I27" s="27">
        <f t="shared" si="3"/>
        <v>-8.3631713554987215</v>
      </c>
      <c r="J27" s="28">
        <f t="shared" si="1"/>
        <v>0.871385102788653</v>
      </c>
      <c r="K27" s="27">
        <f t="shared" si="2"/>
        <v>0.89559019312491439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H26" sqref="H26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Bogotá'!AE870</f>
        <v>Colombia</v>
      </c>
      <c r="C13" s="28">
        <f>+'[3]Población Bogotá'!AF870</f>
        <v>6.8496666666666668</v>
      </c>
      <c r="D13" s="28">
        <f>+'[3]Población Bogotá'!AG870</f>
        <v>7.9093333333333335</v>
      </c>
      <c r="E13" s="28">
        <f>+'[3]Población Bogotá'!AH870</f>
        <v>2.2193333333333332</v>
      </c>
      <c r="F13" s="28">
        <f>+'[3]Población Bogotá'!AI870</f>
        <v>1.5253333333333334</v>
      </c>
      <c r="G13" s="28">
        <f>+'[3]Población Bogotá'!AJ870</f>
        <v>1.9723333333333333</v>
      </c>
      <c r="H13" s="28">
        <f t="shared" ref="H13:H14" si="0">IF(OR(OR(G13=0,F13=0),G13=""),"",(G13/F13-1)*100)</f>
        <v>29.305069930069916</v>
      </c>
      <c r="I13" s="27">
        <f>IF(OR(OR(G13=0,F13=0),F13=""),"",(F13/E13-1)*100)</f>
        <v>-31.270651847401609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26</v>
      </c>
      <c r="C14" s="27">
        <f>C13-SUM(C15:C27)</f>
        <v>2.1020000000000003</v>
      </c>
      <c r="D14" s="27">
        <f>D13-SUM(D15:D27)</f>
        <v>5.25</v>
      </c>
      <c r="E14" s="27">
        <f>E13-SUM(E15:E27)</f>
        <v>0.69233333333333302</v>
      </c>
      <c r="F14" s="27">
        <f>F13-SUM(F15:F27)</f>
        <v>1.0190000000000001</v>
      </c>
      <c r="G14" s="28">
        <f>G13-SUM(G15:G27)</f>
        <v>0.37233333333333318</v>
      </c>
      <c r="H14" s="28">
        <f t="shared" si="0"/>
        <v>-63.460909388289188</v>
      </c>
      <c r="I14" s="27">
        <f>IF(OR(OR(G14=0,F14=0),F14=""),"",(F14/E14-1)*100)</f>
        <v>47.183437650457471</v>
      </c>
      <c r="J14" s="28">
        <f t="shared" si="1"/>
        <v>18.877809700861917</v>
      </c>
      <c r="K14" s="27">
        <f t="shared" si="2"/>
        <v>66.805069930069934</v>
      </c>
      <c r="L14" s="18"/>
    </row>
    <row r="15" spans="1:15">
      <c r="A15" s="16"/>
      <c r="B15" s="12" t="str">
        <f>+'[3]Población Bogotá'!AE871</f>
        <v>Bogotá</v>
      </c>
      <c r="C15" s="50">
        <f>+'[3]Población Bogotá'!AF871</f>
        <v>2.7423333333333333</v>
      </c>
      <c r="D15" s="50">
        <f>+'[3]Población Bogotá'!AG871</f>
        <v>0</v>
      </c>
      <c r="E15" s="50">
        <f>+'[3]Población Bogotá'!AH871</f>
        <v>1.2453333333333334</v>
      </c>
      <c r="F15" s="50">
        <f>+'[3]Población Bogotá'!AI871</f>
        <v>0</v>
      </c>
      <c r="G15" s="50">
        <f>+'[3]Población Bogotá'!AJ871</f>
        <v>0.94</v>
      </c>
      <c r="H15" s="50">
        <v>0</v>
      </c>
      <c r="I15" s="36">
        <v>0</v>
      </c>
      <c r="J15" s="50">
        <f t="shared" ref="J15:J16" si="3">IF(G15=0,"",G15/$G$13*100)</f>
        <v>47.659286800743615</v>
      </c>
      <c r="K15" s="36">
        <v>0</v>
      </c>
      <c r="L15" s="18"/>
      <c r="N15" s="23" t="s">
        <v>4</v>
      </c>
      <c r="O15" s="34">
        <f>+G19</f>
        <v>0</v>
      </c>
    </row>
    <row r="16" spans="1:15">
      <c r="A16" s="16"/>
      <c r="B16" s="11" t="str">
        <f>+'[3]Población Bogotá'!AE872</f>
        <v>Medellín</v>
      </c>
      <c r="C16" s="53">
        <f>+'[3]Población Bogotá'!AF872</f>
        <v>0.80766666666666664</v>
      </c>
      <c r="D16" s="53">
        <f>+'[3]Población Bogotá'!AG872</f>
        <v>1.2553333333333334</v>
      </c>
      <c r="E16" s="53">
        <f>+'[3]Población Bogotá'!AH872</f>
        <v>0</v>
      </c>
      <c r="F16" s="53">
        <f>+'[3]Población Bogotá'!AI872</f>
        <v>0</v>
      </c>
      <c r="G16" s="54">
        <f>+'[3]Población Bogotá'!AJ872</f>
        <v>0.66</v>
      </c>
      <c r="H16" s="28">
        <v>0</v>
      </c>
      <c r="I16" s="27">
        <v>0</v>
      </c>
      <c r="J16" s="28">
        <f t="shared" si="3"/>
        <v>33.462903498394461</v>
      </c>
      <c r="K16" s="27">
        <v>0</v>
      </c>
      <c r="L16" s="18"/>
      <c r="N16" s="23" t="s">
        <v>35</v>
      </c>
      <c r="O16" s="34">
        <f>100-O19</f>
        <v>100</v>
      </c>
    </row>
    <row r="17" spans="1:14">
      <c r="A17" s="16"/>
      <c r="B17" s="11" t="str">
        <f>+'[3]Población Bogotá'!AE873</f>
        <v>Cartagena</v>
      </c>
      <c r="C17" s="53">
        <f>+'[3]Población Bogotá'!AF873</f>
        <v>0</v>
      </c>
      <c r="D17" s="53">
        <f>+'[3]Población Bogotá'!AG873</f>
        <v>0</v>
      </c>
      <c r="E17" s="53">
        <f>+'[3]Población Bogotá'!AH873</f>
        <v>0.13899999999999998</v>
      </c>
      <c r="F17" s="53">
        <f>+'[3]Población Bogotá'!AI873</f>
        <v>0.25800000000000001</v>
      </c>
      <c r="G17" s="54">
        <f>+'[3]Población Bogotá'!AJ873</f>
        <v>0</v>
      </c>
      <c r="H17" s="28">
        <v>0</v>
      </c>
      <c r="I17" s="27">
        <v>0</v>
      </c>
      <c r="J17" s="28">
        <v>0</v>
      </c>
      <c r="K17" s="27">
        <f t="shared" ref="K17:K27" si="4">IF(F17=0,"",F17/$F$13*100)</f>
        <v>16.914335664335663</v>
      </c>
      <c r="L17" s="18"/>
    </row>
    <row r="18" spans="1:14">
      <c r="A18" s="16"/>
      <c r="B18" s="11" t="str">
        <f>+'[3]Población Bogotá'!AE874</f>
        <v>Ibagué</v>
      </c>
      <c r="C18" s="53">
        <f>+'[3]Población Bogotá'!AF874</f>
        <v>6.933333333333333E-2</v>
      </c>
      <c r="D18" s="53">
        <f>+'[3]Población Bogotá'!AG874</f>
        <v>8.3666666666666667E-2</v>
      </c>
      <c r="E18" s="53">
        <f>+'[3]Población Bogotá'!AH874</f>
        <v>0.104</v>
      </c>
      <c r="F18" s="53">
        <f>+'[3]Población Bogotá'!AI874</f>
        <v>0</v>
      </c>
      <c r="G18" s="54">
        <f>+'[3]Población Bogotá'!AJ874</f>
        <v>0</v>
      </c>
      <c r="H18" s="28">
        <v>0</v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tr">
        <f>+'[3]Población Bogotá'!AE875</f>
        <v>Montería</v>
      </c>
      <c r="C19" s="53">
        <f>+'[3]Población Bogotá'!AF875</f>
        <v>0</v>
      </c>
      <c r="D19" s="53">
        <f>+'[3]Población Bogotá'!AG875</f>
        <v>0.08</v>
      </c>
      <c r="E19" s="53">
        <f>+'[3]Población Bogotá'!AH875</f>
        <v>3.8666666666666669E-2</v>
      </c>
      <c r="F19" s="53">
        <f>+'[3]Población Bogotá'!AI875</f>
        <v>0</v>
      </c>
      <c r="G19" s="54">
        <f>+'[3]Población Bogotá'!AJ875</f>
        <v>0</v>
      </c>
      <c r="H19" s="28">
        <v>0</v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1" t="str">
        <f>+'[3]Población Bogotá'!AE876</f>
        <v>Pasto</v>
      </c>
      <c r="C20" s="53">
        <f>+'[3]Población Bogotá'!AF876</f>
        <v>0</v>
      </c>
      <c r="D20" s="53">
        <f>+'[3]Población Bogotá'!AG876</f>
        <v>0</v>
      </c>
      <c r="E20" s="53">
        <f>+'[3]Población Bogotá'!AH876</f>
        <v>0</v>
      </c>
      <c r="F20" s="53">
        <f>+'[3]Población Bogotá'!AI876</f>
        <v>0</v>
      </c>
      <c r="G20" s="54">
        <f>+'[3]Población Bogotá'!AJ876</f>
        <v>0</v>
      </c>
      <c r="H20" s="28">
        <v>0</v>
      </c>
      <c r="I20" s="27">
        <v>0</v>
      </c>
      <c r="J20" s="28">
        <v>0</v>
      </c>
      <c r="K20" s="27">
        <v>0</v>
      </c>
      <c r="L20" s="18"/>
    </row>
    <row r="21" spans="1:14">
      <c r="A21" s="16"/>
      <c r="B21" s="11" t="str">
        <f>+'[3]Población Bogotá'!AE877</f>
        <v>Villavicencio</v>
      </c>
      <c r="C21" s="53">
        <f>+'[3]Población Bogotá'!AF877</f>
        <v>5.4333333333333338E-2</v>
      </c>
      <c r="D21" s="53">
        <f>+'[3]Población Bogotá'!AG877</f>
        <v>6.0666666666666667E-2</v>
      </c>
      <c r="E21" s="53">
        <f>+'[3]Población Bogotá'!AH877</f>
        <v>0</v>
      </c>
      <c r="F21" s="53">
        <f>+'[3]Población Bogotá'!AI877</f>
        <v>7.0666666666666669E-2</v>
      </c>
      <c r="G21" s="54">
        <f>+'[3]Población Bogotá'!AJ877</f>
        <v>0</v>
      </c>
      <c r="H21" s="28">
        <v>0</v>
      </c>
      <c r="I21" s="27">
        <v>0</v>
      </c>
      <c r="J21" s="28">
        <v>0</v>
      </c>
      <c r="K21" s="27">
        <f t="shared" si="4"/>
        <v>4.6328671328671325</v>
      </c>
      <c r="L21" s="18"/>
    </row>
    <row r="22" spans="1:14">
      <c r="A22" s="16"/>
      <c r="B22" s="11" t="str">
        <f>+'[3]Población Bogotá'!AE878</f>
        <v>Barranquilla</v>
      </c>
      <c r="C22" s="53">
        <f>+'[3]Población Bogotá'!AF878</f>
        <v>0.36033333333333334</v>
      </c>
      <c r="D22" s="53">
        <f>+'[3]Población Bogotá'!AG878</f>
        <v>0.5063333333333333</v>
      </c>
      <c r="E22" s="53">
        <f>+'[3]Población Bogotá'!AH878</f>
        <v>0</v>
      </c>
      <c r="F22" s="53">
        <f>+'[3]Población Bogotá'!AI878</f>
        <v>0</v>
      </c>
      <c r="G22" s="54">
        <f>+'[3]Población Bogotá'!AJ878</f>
        <v>0</v>
      </c>
      <c r="H22" s="28">
        <v>0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tr">
        <f>+'[3]Población Bogotá'!AE879</f>
        <v>Bucaramanga</v>
      </c>
      <c r="C23" s="53">
        <f>+'[3]Población Bogotá'!AF879</f>
        <v>0.31766666666666671</v>
      </c>
      <c r="D23" s="53">
        <f>+'[3]Población Bogotá'!AG879</f>
        <v>0.20299999999999999</v>
      </c>
      <c r="E23" s="53">
        <f>+'[3]Población Bogotá'!AH879</f>
        <v>0</v>
      </c>
      <c r="F23" s="53">
        <f>+'[3]Población Bogotá'!AI879</f>
        <v>0</v>
      </c>
      <c r="G23" s="54">
        <f>+'[3]Población Bogotá'!AJ879</f>
        <v>0</v>
      </c>
      <c r="H23" s="28">
        <v>0</v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tr">
        <f>+'[3]Población Bogotá'!AE880</f>
        <v>Cali</v>
      </c>
      <c r="C24" s="53">
        <f>+'[3]Población Bogotá'!AF880</f>
        <v>0.29499999999999998</v>
      </c>
      <c r="D24" s="53">
        <f>+'[3]Población Bogotá'!AG880</f>
        <v>0.32233333333333331</v>
      </c>
      <c r="E24" s="53">
        <f>+'[3]Población Bogotá'!AH880</f>
        <v>0</v>
      </c>
      <c r="F24" s="53">
        <f>+'[3]Población Bogotá'!AI880</f>
        <v>0</v>
      </c>
      <c r="G24" s="54">
        <f>+'[3]Población Bogotá'!AJ880</f>
        <v>0</v>
      </c>
      <c r="H24" s="28">
        <v>0</v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tr">
        <f>+'[3]Población Bogotá'!AE881</f>
        <v>Cúcuta</v>
      </c>
      <c r="C25" s="53">
        <f>+'[3]Población Bogotá'!AF881</f>
        <v>0</v>
      </c>
      <c r="D25" s="53">
        <f>+'[3]Población Bogotá'!AG881</f>
        <v>0</v>
      </c>
      <c r="E25" s="53">
        <f>+'[3]Población Bogotá'!AH881</f>
        <v>0</v>
      </c>
      <c r="F25" s="53">
        <f>+'[3]Población Bogotá'!AI881</f>
        <v>0</v>
      </c>
      <c r="G25" s="54">
        <f>+'[3]Población Bogotá'!AJ881</f>
        <v>0</v>
      </c>
      <c r="H25" s="28">
        <v>0</v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tr">
        <f>+'[3]Población Bogotá'!AE882</f>
        <v>Manizales</v>
      </c>
      <c r="C26" s="53">
        <f>+'[3]Población Bogotá'!AF882</f>
        <v>0.10099999999999999</v>
      </c>
      <c r="D26" s="53">
        <f>+'[3]Población Bogotá'!AG882</f>
        <v>6.7000000000000004E-2</v>
      </c>
      <c r="E26" s="53">
        <f>+'[3]Población Bogotá'!AH882</f>
        <v>0</v>
      </c>
      <c r="F26" s="53">
        <f>+'[3]Población Bogotá'!AI882</f>
        <v>9.3000000000000013E-2</v>
      </c>
      <c r="G26" s="54">
        <f>+'[3]Población Bogotá'!AJ882</f>
        <v>0</v>
      </c>
      <c r="H26" s="28">
        <v>0</v>
      </c>
      <c r="I26" s="27">
        <v>0</v>
      </c>
      <c r="J26" s="28">
        <v>0</v>
      </c>
      <c r="K26" s="27">
        <f t="shared" si="4"/>
        <v>6.0970279720279725</v>
      </c>
      <c r="L26" s="18"/>
      <c r="M26" s="9"/>
    </row>
    <row r="27" spans="1:14" s="23" customFormat="1">
      <c r="A27" s="16"/>
      <c r="B27" s="11" t="str">
        <f>+'[3]Población Bogotá'!AE883</f>
        <v>Pereira</v>
      </c>
      <c r="C27" s="53">
        <f>+'[3]Población Bogotá'!AF883</f>
        <v>0</v>
      </c>
      <c r="D27" s="53">
        <f>+'[3]Población Bogotá'!AG883</f>
        <v>8.1000000000000003E-2</v>
      </c>
      <c r="E27" s="53">
        <f>+'[3]Población Bogotá'!AH883</f>
        <v>0</v>
      </c>
      <c r="F27" s="53">
        <f>+'[3]Población Bogotá'!AI883</f>
        <v>8.4666666666666668E-2</v>
      </c>
      <c r="G27" s="54">
        <f>+'[3]Población Bogotá'!AJ883</f>
        <v>0</v>
      </c>
      <c r="H27" s="28">
        <v>0</v>
      </c>
      <c r="I27" s="27">
        <v>0</v>
      </c>
      <c r="J27" s="28">
        <v>0</v>
      </c>
      <c r="K27" s="27">
        <f t="shared" si="4"/>
        <v>5.5506993006993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J26" sqref="J26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Bogotá'!AE902</f>
        <v>Colombia</v>
      </c>
      <c r="C13" s="26">
        <f>+'[3]Población Bogotá'!AF902</f>
        <v>160.68666666666667</v>
      </c>
      <c r="D13" s="26">
        <f>+'[3]Población Bogotá'!AG902</f>
        <v>155.22133333333332</v>
      </c>
      <c r="E13" s="26">
        <f>+'[3]Población Bogotá'!AH902</f>
        <v>193.86333333333334</v>
      </c>
      <c r="F13" s="26">
        <f>+'[3]Población Bogotá'!AI902</f>
        <v>214.61500000000001</v>
      </c>
      <c r="G13" s="26">
        <f>+'[3]Población Bogotá'!AJ902</f>
        <v>210.89</v>
      </c>
      <c r="H13" s="28">
        <f t="shared" ref="H13:H25" si="0">IF(OR(OR(G13=0,F13=0),G13=""),"",(G13/F13-1)*100)</f>
        <v>-1.7356661929501804</v>
      </c>
      <c r="I13" s="27">
        <f>IF(OR(OR(G13=0,F13=0),F13=""),"",(F13/E13-1)*100)</f>
        <v>10.704276208325458</v>
      </c>
      <c r="J13" s="28">
        <f t="shared" ref="J13:J25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148.36333333333334</v>
      </c>
      <c r="D14" s="25">
        <f>D13-SUM(D15:D27)</f>
        <v>139.88366666666664</v>
      </c>
      <c r="E14" s="25">
        <f>E13-SUM(E15:E27)</f>
        <v>173.54766666666669</v>
      </c>
      <c r="F14" s="25">
        <f>F13-SUM(F15:F27)</f>
        <v>196.69366666666667</v>
      </c>
      <c r="G14" s="26">
        <f>G13-SUM(G15:G27)</f>
        <v>188.27833333333331</v>
      </c>
      <c r="H14" s="28">
        <f t="shared" si="0"/>
        <v>-4.2783956778815302</v>
      </c>
      <c r="I14" s="27">
        <f>IF(OR(OR(G14=0,F14=0),F14=""),"",(F14/E14-1)*100)</f>
        <v>13.336969862266468</v>
      </c>
      <c r="J14" s="28">
        <f t="shared" si="1"/>
        <v>89.277980621809149</v>
      </c>
      <c r="K14" s="27">
        <f t="shared" si="2"/>
        <v>91.649542980065078</v>
      </c>
      <c r="L14" s="18"/>
    </row>
    <row r="15" spans="1:15">
      <c r="A15" s="16"/>
      <c r="B15" s="12" t="str">
        <f>+'[3]Población Bogotá'!AE903</f>
        <v>Bogotá</v>
      </c>
      <c r="C15" s="107">
        <f>+'[3]Población Bogotá'!AF903</f>
        <v>4.6976666666666667</v>
      </c>
      <c r="D15" s="107">
        <f>+'[3]Población Bogotá'!AG903</f>
        <v>5.7540000000000004</v>
      </c>
      <c r="E15" s="107">
        <f>+'[3]Población Bogotá'!AH903</f>
        <v>4.1166666666666671</v>
      </c>
      <c r="F15" s="107">
        <f>+'[3]Población Bogotá'!AI903</f>
        <v>5.5130000000000008</v>
      </c>
      <c r="G15" s="107">
        <f>+'[3]Población Bogotá'!AJ903</f>
        <v>7.0546666666666669</v>
      </c>
      <c r="H15" s="50">
        <f t="shared" si="0"/>
        <v>27.964205816554788</v>
      </c>
      <c r="I15" s="36">
        <f t="shared" ref="I15:I25" si="3">IF(OR(OR(G15=0,F15=0),F15=""),"",(F15/E15-1)*100)</f>
        <v>33.919028340080985</v>
      </c>
      <c r="J15" s="50">
        <f t="shared" si="1"/>
        <v>3.3451878546477634</v>
      </c>
      <c r="K15" s="36">
        <f t="shared" si="2"/>
        <v>2.5687859655662471</v>
      </c>
      <c r="L15" s="18"/>
      <c r="N15" s="23" t="s">
        <v>4</v>
      </c>
      <c r="O15" s="34">
        <f>J15</f>
        <v>3.3451878546477634</v>
      </c>
    </row>
    <row r="16" spans="1:15">
      <c r="A16" s="16"/>
      <c r="B16" s="11" t="str">
        <f>+'[3]Población Bogotá'!AE904</f>
        <v>Medellín</v>
      </c>
      <c r="C16" s="55">
        <f>+'[3]Población Bogotá'!AF904</f>
        <v>1.4543333333333333</v>
      </c>
      <c r="D16" s="55">
        <f>+'[3]Población Bogotá'!AG904</f>
        <v>2.0803333333333334</v>
      </c>
      <c r="E16" s="55">
        <f>+'[3]Población Bogotá'!AH904</f>
        <v>4.8210000000000006</v>
      </c>
      <c r="F16" s="55">
        <f>+'[3]Población Bogotá'!AI904</f>
        <v>3.1093333333333333</v>
      </c>
      <c r="G16" s="56">
        <f>+'[3]Población Bogotá'!AJ904</f>
        <v>6.0593333333333321</v>
      </c>
      <c r="H16" s="28">
        <f t="shared" si="0"/>
        <v>94.875643224699786</v>
      </c>
      <c r="I16" s="27">
        <f t="shared" si="3"/>
        <v>-35.50439051372468</v>
      </c>
      <c r="J16" s="28">
        <f t="shared" si="1"/>
        <v>2.8732198460492828</v>
      </c>
      <c r="K16" s="27">
        <f t="shared" si="2"/>
        <v>1.448795905846904</v>
      </c>
      <c r="L16" s="18"/>
      <c r="N16" s="23" t="s">
        <v>35</v>
      </c>
      <c r="O16" s="34">
        <f>100-O15</f>
        <v>96.654812145352238</v>
      </c>
    </row>
    <row r="17" spans="1:14">
      <c r="A17" s="16"/>
      <c r="B17" s="11" t="str">
        <f>+'[3]Población Bogotá'!AE905</f>
        <v>Cali</v>
      </c>
      <c r="C17" s="55">
        <f>+'[3]Población Bogotá'!AF905</f>
        <v>1.4693333333333332</v>
      </c>
      <c r="D17" s="55">
        <f>+'[3]Población Bogotá'!AG905</f>
        <v>1.524</v>
      </c>
      <c r="E17" s="55">
        <f>+'[3]Población Bogotá'!AH905</f>
        <v>2.0176666666666665</v>
      </c>
      <c r="F17" s="55">
        <f>+'[3]Población Bogotá'!AI905</f>
        <v>2.21</v>
      </c>
      <c r="G17" s="56">
        <f>+'[3]Población Bogotá'!AJ905</f>
        <v>1.9856666666666667</v>
      </c>
      <c r="H17" s="28">
        <f t="shared" si="0"/>
        <v>-10.150829562594266</v>
      </c>
      <c r="I17" s="27">
        <f t="shared" si="3"/>
        <v>9.5324632413679176</v>
      </c>
      <c r="J17" s="28">
        <f t="shared" si="1"/>
        <v>0.94156511293407319</v>
      </c>
      <c r="K17" s="27">
        <f t="shared" si="2"/>
        <v>1.0297509493744612</v>
      </c>
      <c r="L17" s="18"/>
    </row>
    <row r="18" spans="1:14">
      <c r="A18" s="16"/>
      <c r="B18" s="11" t="str">
        <f>+'[3]Población Bogotá'!AE906</f>
        <v>Ibagué</v>
      </c>
      <c r="C18" s="55">
        <f>+'[3]Población Bogotá'!AF906</f>
        <v>1.2213333333333332</v>
      </c>
      <c r="D18" s="55">
        <f>+'[3]Población Bogotá'!AG906</f>
        <v>1.2076666666666667</v>
      </c>
      <c r="E18" s="55">
        <f>+'[3]Población Bogotá'!AH906</f>
        <v>1.036</v>
      </c>
      <c r="F18" s="55">
        <f>+'[3]Población Bogotá'!AI906</f>
        <v>0.66699999999999993</v>
      </c>
      <c r="G18" s="56">
        <f>+'[3]Población Bogotá'!AJ906</f>
        <v>1.3023333333333333</v>
      </c>
      <c r="H18" s="28">
        <f t="shared" si="0"/>
        <v>95.252373813093485</v>
      </c>
      <c r="I18" s="27">
        <f t="shared" si="3"/>
        <v>-35.617760617760631</v>
      </c>
      <c r="J18" s="28">
        <f t="shared" si="1"/>
        <v>0.61754153033967163</v>
      </c>
      <c r="K18" s="27">
        <f t="shared" si="2"/>
        <v>0.31078908743564054</v>
      </c>
      <c r="L18" s="18"/>
    </row>
    <row r="19" spans="1:14">
      <c r="A19" s="16"/>
      <c r="B19" s="11" t="str">
        <f>+'[3]Población Bogotá'!AE907</f>
        <v>Pereira</v>
      </c>
      <c r="C19" s="55">
        <f>+'[3]Población Bogotá'!AF907</f>
        <v>0.51966666666666661</v>
      </c>
      <c r="D19" s="55">
        <f>+'[3]Población Bogotá'!AG907</f>
        <v>0.73433333333333328</v>
      </c>
      <c r="E19" s="55">
        <f>+'[3]Población Bogotá'!AH907</f>
        <v>1.7436666666666667</v>
      </c>
      <c r="F19" s="55">
        <f>+'[3]Población Bogotá'!AI907</f>
        <v>1.4023333333333332</v>
      </c>
      <c r="G19" s="56">
        <f>+'[3]Población Bogotá'!AJ907</f>
        <v>1.2726666666666666</v>
      </c>
      <c r="H19" s="28">
        <f t="shared" si="0"/>
        <v>-9.2464939386736393</v>
      </c>
      <c r="I19" s="27">
        <f t="shared" si="3"/>
        <v>-19.575606958516545</v>
      </c>
      <c r="J19" s="28">
        <f t="shared" si="1"/>
        <v>0.60347416504654872</v>
      </c>
      <c r="K19" s="27">
        <f t="shared" si="2"/>
        <v>0.65341813635269352</v>
      </c>
      <c r="L19" s="18"/>
    </row>
    <row r="20" spans="1:14">
      <c r="A20" s="16"/>
      <c r="B20" s="11" t="str">
        <f>+'[3]Población Bogotá'!AE908</f>
        <v>Bucaramanga</v>
      </c>
      <c r="C20" s="55">
        <f>+'[3]Población Bogotá'!AF908</f>
        <v>0.43166666666666664</v>
      </c>
      <c r="D20" s="55">
        <f>+'[3]Población Bogotá'!AG908</f>
        <v>1.0669999999999999</v>
      </c>
      <c r="E20" s="55">
        <f>+'[3]Población Bogotá'!AH908</f>
        <v>1.3313333333333335</v>
      </c>
      <c r="F20" s="55">
        <f>+'[3]Población Bogotá'!AI908</f>
        <v>1.0116666666666667</v>
      </c>
      <c r="G20" s="56">
        <f>+'[3]Población Bogotá'!AJ908</f>
        <v>1.2293333333333332</v>
      </c>
      <c r="H20" s="28">
        <f t="shared" si="0"/>
        <v>21.515650741350889</v>
      </c>
      <c r="I20" s="27">
        <f t="shared" si="3"/>
        <v>-24.011016524787188</v>
      </c>
      <c r="J20" s="28">
        <f t="shared" si="1"/>
        <v>0.58292632810153788</v>
      </c>
      <c r="K20" s="27">
        <f t="shared" si="2"/>
        <v>0.47138674681017945</v>
      </c>
      <c r="L20" s="18"/>
    </row>
    <row r="21" spans="1:14">
      <c r="A21" s="16"/>
      <c r="B21" s="11" t="str">
        <f>+'[3]Población Bogotá'!AE909</f>
        <v>Barranquilla</v>
      </c>
      <c r="C21" s="55">
        <f>+'[3]Población Bogotá'!AF909</f>
        <v>0.161</v>
      </c>
      <c r="D21" s="55">
        <f>+'[3]Población Bogotá'!AG909</f>
        <v>0.34266666666666667</v>
      </c>
      <c r="E21" s="55">
        <f>+'[3]Población Bogotá'!AH909</f>
        <v>0</v>
      </c>
      <c r="F21" s="55">
        <f>+'[3]Población Bogotá'!AI909</f>
        <v>0.13033333333333333</v>
      </c>
      <c r="G21" s="56">
        <f>+'[3]Población Bogotá'!AJ909</f>
        <v>0.93833333333333335</v>
      </c>
      <c r="H21" s="28">
        <f t="shared" si="0"/>
        <v>619.94884910485939</v>
      </c>
      <c r="I21" s="27">
        <v>0</v>
      </c>
      <c r="J21" s="28">
        <f t="shared" si="1"/>
        <v>0.44493970000158067</v>
      </c>
      <c r="K21" s="27">
        <f t="shared" si="2"/>
        <v>6.0728902142596429E-2</v>
      </c>
      <c r="L21" s="18"/>
    </row>
    <row r="22" spans="1:14">
      <c r="A22" s="16"/>
      <c r="B22" s="11" t="str">
        <f>+'[3]Población Bogotá'!AE910</f>
        <v>Villavicencio</v>
      </c>
      <c r="C22" s="55">
        <f>+'[3]Población Bogotá'!AF910</f>
        <v>0.66566666666666663</v>
      </c>
      <c r="D22" s="55">
        <f>+'[3]Población Bogotá'!AG910</f>
        <v>0.68966666666666665</v>
      </c>
      <c r="E22" s="55">
        <f>+'[3]Población Bogotá'!AH910</f>
        <v>1.9480000000000002</v>
      </c>
      <c r="F22" s="55">
        <f>+'[3]Población Bogotá'!AI910</f>
        <v>0.92533333333333345</v>
      </c>
      <c r="G22" s="56">
        <f>+'[3]Población Bogotá'!AJ910</f>
        <v>0.7403333333333334</v>
      </c>
      <c r="H22" s="28">
        <f t="shared" si="0"/>
        <v>-19.99279538904899</v>
      </c>
      <c r="I22" s="27">
        <f t="shared" si="3"/>
        <v>-52.498288843258045</v>
      </c>
      <c r="J22" s="28">
        <f t="shared" si="1"/>
        <v>0.35105189119130042</v>
      </c>
      <c r="K22" s="27">
        <f t="shared" si="2"/>
        <v>0.43115967352390716</v>
      </c>
      <c r="L22" s="18"/>
    </row>
    <row r="23" spans="1:14">
      <c r="A23" s="16"/>
      <c r="B23" s="11" t="str">
        <f>+'[3]Población Bogotá'!AE911</f>
        <v>Montería</v>
      </c>
      <c r="C23" s="55">
        <f>+'[3]Población Bogotá'!AF911</f>
        <v>0.32666666666666666</v>
      </c>
      <c r="D23" s="55">
        <f>+'[3]Población Bogotá'!AG911</f>
        <v>7.3999999999999996E-2</v>
      </c>
      <c r="E23" s="55">
        <f>+'[3]Población Bogotá'!AH911</f>
        <v>0.3096666666666667</v>
      </c>
      <c r="F23" s="55">
        <f>+'[3]Población Bogotá'!AI911</f>
        <v>0.22333333333333336</v>
      </c>
      <c r="G23" s="56">
        <f>+'[3]Población Bogotá'!AJ911</f>
        <v>0.64266666666666672</v>
      </c>
      <c r="H23" s="28">
        <f t="shared" si="0"/>
        <v>187.76119402985074</v>
      </c>
      <c r="I23" s="27">
        <f t="shared" si="3"/>
        <v>-27.879440258342303</v>
      </c>
      <c r="J23" s="28">
        <f t="shared" si="1"/>
        <v>0.30474022792292982</v>
      </c>
      <c r="K23" s="27">
        <f t="shared" si="2"/>
        <v>0.10406231313437242</v>
      </c>
      <c r="L23" s="18"/>
    </row>
    <row r="24" spans="1:14">
      <c r="A24" s="16"/>
      <c r="B24" s="11" t="str">
        <f>+'[3]Población Bogotá'!AE912</f>
        <v>Cúcuta</v>
      </c>
      <c r="C24" s="55">
        <f>+'[3]Población Bogotá'!AF912</f>
        <v>0.34633333333333333</v>
      </c>
      <c r="D24" s="55">
        <f>+'[3]Población Bogotá'!AG912</f>
        <v>0.60233333333333328</v>
      </c>
      <c r="E24" s="55">
        <f>+'[3]Población Bogotá'!AH912</f>
        <v>1.006</v>
      </c>
      <c r="F24" s="55">
        <f>+'[3]Población Bogotá'!AI912</f>
        <v>1.7583333333333335</v>
      </c>
      <c r="G24" s="56">
        <f>+'[3]Población Bogotá'!AJ912</f>
        <v>0.58133333333333337</v>
      </c>
      <c r="H24" s="28">
        <f t="shared" si="0"/>
        <v>-66.938388625592424</v>
      </c>
      <c r="I24" s="27">
        <f t="shared" si="3"/>
        <v>74.784625579854236</v>
      </c>
      <c r="J24" s="28">
        <f t="shared" si="1"/>
        <v>0.27565713563152988</v>
      </c>
      <c r="K24" s="27">
        <f t="shared" si="2"/>
        <v>0.81929656982658883</v>
      </c>
      <c r="L24" s="18"/>
    </row>
    <row r="25" spans="1:14">
      <c r="A25" s="16"/>
      <c r="B25" s="11" t="str">
        <f>+'[3]Población Bogotá'!AE913</f>
        <v>Manizales</v>
      </c>
      <c r="C25" s="55">
        <f>+'[3]Población Bogotá'!AF913</f>
        <v>0.6206666666666667</v>
      </c>
      <c r="D25" s="55">
        <f>+'[3]Población Bogotá'!AG913</f>
        <v>0.57833333333333325</v>
      </c>
      <c r="E25" s="55">
        <f>+'[3]Población Bogotá'!AH913</f>
        <v>0.98</v>
      </c>
      <c r="F25" s="55">
        <f>+'[3]Población Bogotá'!AI913</f>
        <v>0.65666666666666662</v>
      </c>
      <c r="G25" s="56">
        <f>+'[3]Población Bogotá'!AJ913</f>
        <v>0.55566666666666664</v>
      </c>
      <c r="H25" s="28">
        <f t="shared" si="0"/>
        <v>-15.380710659898478</v>
      </c>
      <c r="I25" s="27">
        <f t="shared" si="3"/>
        <v>-32.993197278911566</v>
      </c>
      <c r="J25" s="28">
        <f t="shared" si="1"/>
        <v>0.26348649374871574</v>
      </c>
      <c r="K25" s="27">
        <f t="shared" si="2"/>
        <v>0.30597426399210986</v>
      </c>
      <c r="L25" s="18"/>
    </row>
    <row r="26" spans="1:14">
      <c r="A26" s="16"/>
      <c r="B26" s="11" t="str">
        <f>+'[3]Población Bogotá'!AE914</f>
        <v>Pasto</v>
      </c>
      <c r="C26" s="55">
        <f>+'[3]Población Bogotá'!AF914</f>
        <v>0.40900000000000003</v>
      </c>
      <c r="D26" s="55">
        <f>+'[3]Población Bogotá'!AG914</f>
        <v>0.27666666666666667</v>
      </c>
      <c r="E26" s="55">
        <f>+'[3]Población Bogotá'!AH914</f>
        <v>0.47966666666666669</v>
      </c>
      <c r="F26" s="55">
        <f>+'[3]Población Bogotá'!AI914</f>
        <v>0.22066666666666668</v>
      </c>
      <c r="G26" s="56">
        <f>+'[3]Población Bogotá'!AJ914</f>
        <v>0.24933333333333332</v>
      </c>
      <c r="H26" s="28">
        <f t="shared" ref="H26" si="4">IF(OR(OR(G26=0,F26=0),G26=""),"",(G26/F26-1)*100)</f>
        <v>12.990936555891231</v>
      </c>
      <c r="I26" s="27">
        <f t="shared" ref="I26" si="5">IF(OR(OR(G26=0,F26=0),F26=""),"",(F26/E26-1)*100)</f>
        <v>-53.995830437804024</v>
      </c>
      <c r="J26" s="28">
        <f t="shared" ref="J26" si="6">IF(G26=0,"",G26/$G$13*100)</f>
        <v>0.11822909257590845</v>
      </c>
      <c r="K26" s="27">
        <f t="shared" ref="K26" si="7">IF(F26=0,"",F26/$F$13*100)</f>
        <v>0.10281977805217093</v>
      </c>
      <c r="L26" s="18"/>
    </row>
    <row r="27" spans="1:14">
      <c r="A27" s="16"/>
      <c r="B27" s="11" t="str">
        <f>+'[3]Población Bogotá'!AE915</f>
        <v>Cartagena</v>
      </c>
      <c r="C27" s="55">
        <f>+'[3]Población Bogotá'!AF915</f>
        <v>0</v>
      </c>
      <c r="D27" s="55">
        <f>+'[3]Población Bogotá'!AG915</f>
        <v>0.40666666666666668</v>
      </c>
      <c r="E27" s="55">
        <f>+'[3]Población Bogotá'!AH915</f>
        <v>0.52599999999999991</v>
      </c>
      <c r="F27" s="55">
        <f>+'[3]Población Bogotá'!AI915</f>
        <v>9.3333333333333338E-2</v>
      </c>
      <c r="G27" s="56">
        <f>+'[3]Población Bogotá'!AJ915</f>
        <v>0</v>
      </c>
      <c r="H27" s="28">
        <v>0</v>
      </c>
      <c r="I27" s="27">
        <v>0</v>
      </c>
      <c r="J27" s="28">
        <v>0</v>
      </c>
      <c r="K27" s="27">
        <f t="shared" si="2"/>
        <v>4.3488727877051152E-2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E22" sqref="E22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Bogotá'!AE934</f>
        <v>Colombia</v>
      </c>
      <c r="C13" s="26">
        <f>+'[3]Población Bogotá'!AF934</f>
        <v>7.1103333333333332</v>
      </c>
      <c r="D13" s="26">
        <f>+'[3]Población Bogotá'!AG934</f>
        <v>13.886333333333335</v>
      </c>
      <c r="E13" s="26">
        <f>+'[3]Población Bogotá'!AH934</f>
        <v>13.62</v>
      </c>
      <c r="F13" s="26">
        <f>+'[3]Población Bogotá'!AI934</f>
        <v>29.546666666666663</v>
      </c>
      <c r="G13" s="26">
        <f>+'[3]Población Bogotá'!AJ934</f>
        <v>24.651666666666667</v>
      </c>
      <c r="H13" s="28">
        <f t="shared" ref="H13:H14" si="0">IF(OR(OR(G13=0,F13=0),G13=""),"",(G13/F13-1)*100)</f>
        <v>-16.567012635379051</v>
      </c>
      <c r="I13" s="27">
        <f>IF(OR(OR(G13=0,F13=0),F13=""),"",(F13/E13-1)*100)</f>
        <v>116.9358786098874</v>
      </c>
      <c r="J13" s="28">
        <f t="shared" ref="J13:J14" si="1">IF(G13=0,"",G13/$G$13*100)</f>
        <v>100</v>
      </c>
      <c r="K13" s="27">
        <f t="shared" ref="K13:K14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4.9416666666666664</v>
      </c>
      <c r="D14" s="25">
        <f>D13-SUM(D15:D27)</f>
        <v>11.538000000000002</v>
      </c>
      <c r="E14" s="25">
        <f>E13-SUM(E15:E27)</f>
        <v>11.829666666666666</v>
      </c>
      <c r="F14" s="25">
        <f>F13-SUM(F15:F27)</f>
        <v>24.492333333333331</v>
      </c>
      <c r="G14" s="26">
        <f>G13-SUM(G15:G27)</f>
        <v>19.196999999999999</v>
      </c>
      <c r="H14" s="28">
        <f t="shared" si="0"/>
        <v>-21.620371000449111</v>
      </c>
      <c r="I14" s="27">
        <f>IF(OR(OR(G14=0,F14=0),F14=""),"",(F14/E14-1)*100)</f>
        <v>107.04161852968524</v>
      </c>
      <c r="J14" s="28">
        <f t="shared" si="1"/>
        <v>77.873030897167197</v>
      </c>
      <c r="K14" s="27">
        <f t="shared" si="2"/>
        <v>82.893727436823099</v>
      </c>
      <c r="L14" s="18"/>
    </row>
    <row r="15" spans="1:15">
      <c r="A15" s="16"/>
      <c r="B15" s="12" t="str">
        <f>+'[3]Población Bogotá'!AE935</f>
        <v>Bogotá</v>
      </c>
      <c r="C15" s="107">
        <f>+'[3]Población Bogotá'!AF935</f>
        <v>0</v>
      </c>
      <c r="D15" s="107">
        <f>+'[3]Población Bogotá'!AG935</f>
        <v>0.88733333333333331</v>
      </c>
      <c r="E15" s="107">
        <f>+'[3]Población Bogotá'!AH935</f>
        <v>0.7360000000000001</v>
      </c>
      <c r="F15" s="107">
        <f>+'[3]Población Bogotá'!AI935</f>
        <v>0</v>
      </c>
      <c r="G15" s="107">
        <f>+'[3]Población Bogotá'!AJ935</f>
        <v>3.234</v>
      </c>
      <c r="H15" s="50">
        <v>0</v>
      </c>
      <c r="I15" s="36">
        <v>0</v>
      </c>
      <c r="J15" s="50">
        <f t="shared" ref="J15:J19" si="3">IF(G15=0,"",G15/$G$13*100)</f>
        <v>13.118788452437293</v>
      </c>
      <c r="K15" s="36">
        <v>0</v>
      </c>
      <c r="L15" s="18"/>
      <c r="N15" s="23" t="s">
        <v>4</v>
      </c>
      <c r="O15" s="34">
        <f>+J18</f>
        <v>0.95463457507944005</v>
      </c>
    </row>
    <row r="16" spans="1:15">
      <c r="A16" s="16"/>
      <c r="B16" s="11" t="str">
        <f>+'[3]Población Bogotá'!AE936</f>
        <v>Medellín</v>
      </c>
      <c r="C16" s="55">
        <f>+'[3]Población Bogotá'!AF936</f>
        <v>0.56199999999999994</v>
      </c>
      <c r="D16" s="55">
        <f>+'[3]Población Bogotá'!AG936</f>
        <v>0</v>
      </c>
      <c r="E16" s="55">
        <f>+'[3]Población Bogotá'!AH936</f>
        <v>0.31233333333333335</v>
      </c>
      <c r="F16" s="55">
        <f>+'[3]Población Bogotá'!AI936</f>
        <v>0.8696666666666667</v>
      </c>
      <c r="G16" s="56">
        <f>+'[3]Población Bogotá'!AJ936</f>
        <v>1.1163333333333334</v>
      </c>
      <c r="H16" s="28">
        <f t="shared" ref="H16:H19" si="4">IF(OR(OR(G16=0,F16=0),G16=""),"",(G16/F16-1)*100)</f>
        <v>28.363357608279038</v>
      </c>
      <c r="I16" s="27">
        <f t="shared" ref="I16:I19" si="5">IF(OR(OR(G16=0,F16=0),F16=""),"",(F16/E16-1)*100)</f>
        <v>178.44183564567771</v>
      </c>
      <c r="J16" s="28">
        <f t="shared" si="3"/>
        <v>4.5284294503414237</v>
      </c>
      <c r="K16" s="27">
        <f t="shared" ref="K16:K19" si="6">IF(F16=0,"",F16/$F$13*100)</f>
        <v>2.9433664259927803</v>
      </c>
      <c r="L16" s="18"/>
      <c r="N16" s="23" t="s">
        <v>35</v>
      </c>
      <c r="O16" s="34">
        <f>100-O15</f>
        <v>99.045365424920561</v>
      </c>
    </row>
    <row r="17" spans="1:14">
      <c r="A17" s="16"/>
      <c r="B17" s="11" t="str">
        <f>+'[3]Población Bogotá'!AE937</f>
        <v>Cartagena</v>
      </c>
      <c r="C17" s="55">
        <f>+'[3]Población Bogotá'!AF937</f>
        <v>0.18200000000000002</v>
      </c>
      <c r="D17" s="55">
        <f>+'[3]Población Bogotá'!AG937</f>
        <v>0.68133333333333324</v>
      </c>
      <c r="E17" s="55">
        <f>+'[3]Población Bogotá'!AH937</f>
        <v>0</v>
      </c>
      <c r="F17" s="55">
        <f>+'[3]Población Bogotá'!AI937</f>
        <v>0.29499999999999998</v>
      </c>
      <c r="G17" s="56">
        <f>+'[3]Población Bogotá'!AJ937</f>
        <v>0.24299999999999999</v>
      </c>
      <c r="H17" s="28">
        <f t="shared" si="4"/>
        <v>-17.627118644067796</v>
      </c>
      <c r="I17" s="27">
        <v>0</v>
      </c>
      <c r="J17" s="28">
        <f t="shared" si="3"/>
        <v>0.98573456831857198</v>
      </c>
      <c r="K17" s="27">
        <f t="shared" si="6"/>
        <v>0.99842057761732861</v>
      </c>
      <c r="L17" s="18"/>
    </row>
    <row r="18" spans="1:14">
      <c r="A18" s="16"/>
      <c r="B18" s="11" t="str">
        <f>+'[3]Población Bogotá'!AE938</f>
        <v>Ibagué</v>
      </c>
      <c r="C18" s="55">
        <f>+'[3]Población Bogotá'!AF938</f>
        <v>8.533333333333333E-2</v>
      </c>
      <c r="D18" s="55">
        <f>+'[3]Población Bogotá'!AG938</f>
        <v>0</v>
      </c>
      <c r="E18" s="55">
        <f>+'[3]Población Bogotá'!AH938</f>
        <v>0.29833333333333334</v>
      </c>
      <c r="F18" s="55">
        <f>+'[3]Población Bogotá'!AI938</f>
        <v>0.33433333333333337</v>
      </c>
      <c r="G18" s="56">
        <f>+'[3]Población Bogotá'!AJ938</f>
        <v>0.23533333333333331</v>
      </c>
      <c r="H18" s="28">
        <f t="shared" si="4"/>
        <v>-29.61116650049852</v>
      </c>
      <c r="I18" s="27">
        <f t="shared" si="5"/>
        <v>12.067039106145261</v>
      </c>
      <c r="J18" s="28">
        <f t="shared" si="3"/>
        <v>0.95463457507944005</v>
      </c>
      <c r="K18" s="27">
        <f t="shared" si="6"/>
        <v>1.1315433212996393</v>
      </c>
      <c r="L18" s="18"/>
    </row>
    <row r="19" spans="1:14">
      <c r="A19" s="16"/>
      <c r="B19" s="11" t="str">
        <f>+'[3]Población Bogotá'!AE939</f>
        <v>Cúcuta</v>
      </c>
      <c r="C19" s="55">
        <f>+'[3]Población Bogotá'!AF939</f>
        <v>0.76433333333333342</v>
      </c>
      <c r="D19" s="55">
        <f>+'[3]Población Bogotá'!AG939</f>
        <v>0.24399999999999999</v>
      </c>
      <c r="E19" s="55">
        <f>+'[3]Población Bogotá'!AH939</f>
        <v>0.16833333333333333</v>
      </c>
      <c r="F19" s="55">
        <f>+'[3]Población Bogotá'!AI939</f>
        <v>0.63700000000000001</v>
      </c>
      <c r="G19" s="56">
        <f>+'[3]Población Bogotá'!AJ939</f>
        <v>0.23466666666666666</v>
      </c>
      <c r="H19" s="28">
        <f t="shared" si="4"/>
        <v>-63.160648874934587</v>
      </c>
      <c r="I19" s="27">
        <f t="shared" si="5"/>
        <v>278.41584158415839</v>
      </c>
      <c r="J19" s="28">
        <f t="shared" si="3"/>
        <v>0.95193022784125481</v>
      </c>
      <c r="K19" s="27">
        <f t="shared" si="6"/>
        <v>2.1559115523465708</v>
      </c>
      <c r="L19" s="18"/>
    </row>
    <row r="20" spans="1:14">
      <c r="A20" s="16"/>
      <c r="B20" s="11" t="str">
        <f>+'[3]Población Bogotá'!AE940</f>
        <v>Villavicencio</v>
      </c>
      <c r="C20" s="55">
        <f>+'[3]Población Bogotá'!AF940</f>
        <v>0.13133333333333333</v>
      </c>
      <c r="D20" s="55">
        <f>+'[3]Población Bogotá'!AG940</f>
        <v>8.6000000000000007E-2</v>
      </c>
      <c r="E20" s="55">
        <f>+'[3]Población Bogotá'!AH940</f>
        <v>0.22900000000000001</v>
      </c>
      <c r="F20" s="55">
        <f>+'[3]Población Bogotá'!AI940</f>
        <v>0.51</v>
      </c>
      <c r="G20" s="56">
        <f>+'[3]Población Bogotá'!AJ940</f>
        <v>0.21033333333333334</v>
      </c>
      <c r="H20" s="28">
        <f t="shared" ref="H20:H21" si="7">IF(OR(OR(G20=0,F20=0),G20=""),"",(G20/F20-1)*100)</f>
        <v>-58.758169934640513</v>
      </c>
      <c r="I20" s="27">
        <f t="shared" ref="I20" si="8">IF(OR(OR(G20=0,F20=0),F20=""),"",(F20/E20-1)*100)</f>
        <v>122.70742358078604</v>
      </c>
      <c r="J20" s="28">
        <f t="shared" ref="J20:J22" si="9">IF(G20=0,"",G20/$G$13*100)</f>
        <v>0.85322155364748831</v>
      </c>
      <c r="K20" s="27">
        <f t="shared" ref="K20:K27" si="10">IF(F20=0,"",F20/$F$13*100)</f>
        <v>1.7260830324909751</v>
      </c>
      <c r="L20" s="18"/>
    </row>
    <row r="21" spans="1:14">
      <c r="A21" s="16"/>
      <c r="B21" s="11" t="str">
        <f>+'[3]Población Bogotá'!AE941</f>
        <v>Bucaramanga</v>
      </c>
      <c r="C21" s="55">
        <f>+'[3]Población Bogotá'!AF941</f>
        <v>0.14166666666666666</v>
      </c>
      <c r="D21" s="55">
        <f>+'[3]Población Bogotá'!AG941</f>
        <v>0.32</v>
      </c>
      <c r="E21" s="55">
        <f>+'[3]Población Bogotá'!AH941</f>
        <v>0</v>
      </c>
      <c r="F21" s="55">
        <f>+'[3]Población Bogotá'!AI941</f>
        <v>0.30099999999999999</v>
      </c>
      <c r="G21" s="56">
        <f>+'[3]Población Bogotá'!AJ941</f>
        <v>0.13599999999999998</v>
      </c>
      <c r="H21" s="28">
        <f t="shared" si="7"/>
        <v>-54.817275747508312</v>
      </c>
      <c r="I21" s="27">
        <v>0</v>
      </c>
      <c r="J21" s="28">
        <f t="shared" si="9"/>
        <v>0.55168683658981799</v>
      </c>
      <c r="K21" s="27">
        <f t="shared" si="10"/>
        <v>1.0187274368231047</v>
      </c>
      <c r="L21" s="18"/>
    </row>
    <row r="22" spans="1:14">
      <c r="A22" s="16"/>
      <c r="B22" s="11" t="str">
        <f>+'[3]Población Bogotá'!AE942</f>
        <v>Montería</v>
      </c>
      <c r="C22" s="55">
        <f>+'[3]Población Bogotá'!AF942</f>
        <v>3.4333333333333334E-2</v>
      </c>
      <c r="D22" s="55">
        <f>+'[3]Población Bogotá'!AG942</f>
        <v>0</v>
      </c>
      <c r="E22" s="55">
        <f>+'[3]Población Bogotá'!AH942</f>
        <v>4.6333333333333337E-2</v>
      </c>
      <c r="F22" s="55">
        <f>+'[3]Población Bogotá'!AI942</f>
        <v>0</v>
      </c>
      <c r="G22" s="56">
        <f>+'[3]Población Bogotá'!AJ942</f>
        <v>4.4999999999999998E-2</v>
      </c>
      <c r="H22" s="28">
        <v>0</v>
      </c>
      <c r="I22" s="27">
        <v>0</v>
      </c>
      <c r="J22" s="28">
        <f t="shared" si="9"/>
        <v>0.18254343857751335</v>
      </c>
      <c r="K22" s="27">
        <v>0</v>
      </c>
      <c r="L22" s="18"/>
    </row>
    <row r="23" spans="1:14">
      <c r="A23" s="16"/>
      <c r="B23" s="11" t="str">
        <f>+'[3]Población Bogotá'!AE943</f>
        <v>Pasto</v>
      </c>
      <c r="C23" s="55">
        <f>+'[3]Población Bogotá'!AF943</f>
        <v>3.0666666666666665E-2</v>
      </c>
      <c r="D23" s="55">
        <f>+'[3]Población Bogotá'!AG943</f>
        <v>4.8333333333333332E-2</v>
      </c>
      <c r="E23" s="55">
        <f>+'[3]Población Bogotá'!AH943</f>
        <v>0</v>
      </c>
      <c r="F23" s="55">
        <f>+'[3]Población Bogotá'!AI943</f>
        <v>0.159</v>
      </c>
      <c r="G23" s="56">
        <f>+'[3]Población Bogotá'!AJ943</f>
        <v>0</v>
      </c>
      <c r="H23" s="28">
        <v>0</v>
      </c>
      <c r="I23" s="27">
        <v>0</v>
      </c>
      <c r="J23" s="28">
        <v>0</v>
      </c>
      <c r="K23" s="27">
        <f t="shared" si="10"/>
        <v>0.53813176895306869</v>
      </c>
      <c r="L23" s="18"/>
    </row>
    <row r="24" spans="1:14">
      <c r="A24" s="16"/>
      <c r="B24" s="11" t="str">
        <f>+'[3]Población Bogotá'!AE944</f>
        <v>Barranquilla</v>
      </c>
      <c r="C24" s="55">
        <f>+'[3]Población Bogotá'!AF944</f>
        <v>0.16533333333333333</v>
      </c>
      <c r="D24" s="55">
        <f>+'[3]Población Bogotá'!AG944</f>
        <v>0</v>
      </c>
      <c r="E24" s="55">
        <f>+'[3]Población Bogotá'!AH944</f>
        <v>0</v>
      </c>
      <c r="F24" s="55">
        <f>+'[3]Población Bogotá'!AI944</f>
        <v>0.40700000000000003</v>
      </c>
      <c r="G24" s="56">
        <f>+'[3]Población Bogotá'!AJ944</f>
        <v>0</v>
      </c>
      <c r="H24" s="28">
        <v>0</v>
      </c>
      <c r="I24" s="27">
        <v>0</v>
      </c>
      <c r="J24" s="28">
        <v>0</v>
      </c>
      <c r="K24" s="27">
        <f t="shared" si="10"/>
        <v>1.377481949458484</v>
      </c>
      <c r="L24" s="18"/>
    </row>
    <row r="25" spans="1:14">
      <c r="A25" s="16"/>
      <c r="B25" s="11" t="str">
        <f>+'[3]Población Bogotá'!AE945</f>
        <v>Cali</v>
      </c>
      <c r="C25" s="55">
        <f>+'[3]Población Bogotá'!AF945</f>
        <v>0</v>
      </c>
      <c r="D25" s="55">
        <f>+'[3]Población Bogotá'!AG945</f>
        <v>0</v>
      </c>
      <c r="E25" s="55">
        <f>+'[3]Población Bogotá'!AH945</f>
        <v>0</v>
      </c>
      <c r="F25" s="55">
        <f>+'[3]Población Bogotá'!AI945</f>
        <v>1.389</v>
      </c>
      <c r="G25" s="56">
        <f>+'[3]Población Bogotá'!AJ945</f>
        <v>0</v>
      </c>
      <c r="H25" s="28">
        <v>0</v>
      </c>
      <c r="I25" s="27">
        <v>0</v>
      </c>
      <c r="J25" s="28">
        <v>0</v>
      </c>
      <c r="K25" s="27">
        <f t="shared" si="10"/>
        <v>4.7010379061371852</v>
      </c>
      <c r="L25" s="18"/>
    </row>
    <row r="26" spans="1:14">
      <c r="A26" s="16"/>
      <c r="B26" s="11" t="str">
        <f>+'[3]Población Bogotá'!AE946</f>
        <v>Manizales</v>
      </c>
      <c r="C26" s="55">
        <f>+'[3]Población Bogotá'!AF946</f>
        <v>7.166666666666667E-2</v>
      </c>
      <c r="D26" s="55">
        <f>+'[3]Población Bogotá'!AG946</f>
        <v>8.1333333333333327E-2</v>
      </c>
      <c r="E26" s="55">
        <f>+'[3]Población Bogotá'!AH946</f>
        <v>0</v>
      </c>
      <c r="F26" s="55">
        <f>+'[3]Población Bogotá'!AI946</f>
        <v>0</v>
      </c>
      <c r="G26" s="56">
        <f>+'[3]Población Bogotá'!AJ946</f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4">
      <c r="A27" s="16"/>
      <c r="B27" s="11" t="str">
        <f>+'[3]Población Bogotá'!AE947</f>
        <v>Pereira</v>
      </c>
      <c r="C27" s="55">
        <f>+'[3]Población Bogotá'!AF947</f>
        <v>0</v>
      </c>
      <c r="D27" s="55">
        <f>+'[3]Población Bogotá'!AG947</f>
        <v>0</v>
      </c>
      <c r="E27" s="55">
        <f>+'[3]Población Bogotá'!AH947</f>
        <v>0</v>
      </c>
      <c r="F27" s="55">
        <f>+'[3]Población Bogotá'!AI947</f>
        <v>0.15233333333333332</v>
      </c>
      <c r="G27" s="56">
        <f>+'[3]Población Bogotá'!AJ947</f>
        <v>0</v>
      </c>
      <c r="H27" s="28">
        <v>0</v>
      </c>
      <c r="I27" s="27">
        <v>0</v>
      </c>
      <c r="J27" s="28">
        <v>0</v>
      </c>
      <c r="K27" s="27">
        <f t="shared" si="10"/>
        <v>0.51556859205776173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D25" sqref="D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1406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186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Bogotá'!AE966</f>
        <v>Colombia</v>
      </c>
      <c r="C13" s="26">
        <f>+'[3]Población Bogotá'!AF966</f>
        <v>216.52066666666664</v>
      </c>
      <c r="D13" s="26">
        <f>+'[3]Población Bogotá'!AG966</f>
        <v>212.595</v>
      </c>
      <c r="E13" s="26">
        <f>+'[3]Población Bogotá'!AH966</f>
        <v>257.10166666666669</v>
      </c>
      <c r="F13" s="26">
        <f>+'[3]Población Bogotá'!AI966</f>
        <v>248.083</v>
      </c>
      <c r="G13" s="26">
        <f>+'[3]Población Bogotá'!AJ966</f>
        <v>206.28100000000003</v>
      </c>
      <c r="H13" s="28">
        <f t="shared" ref="H13:H27" si="0">IF(OR(OR(G13=0,F13=0),G13=""),"",(G13/F13-1)*100)</f>
        <v>-16.85000584481805</v>
      </c>
      <c r="I13" s="27">
        <f>IF(OR(OR(G13=0,F13=0),F13=""),"",(F13/E13-1)*100)</f>
        <v>-3.50782116024142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65.094666666666598</v>
      </c>
      <c r="D14" s="25">
        <f>D13-SUM(D15:D27)</f>
        <v>41.360333333333358</v>
      </c>
      <c r="E14" s="25">
        <f>E13-SUM(E15:E27)</f>
        <v>64.550666666666729</v>
      </c>
      <c r="F14" s="25">
        <f>F13-SUM(F15:F27)</f>
        <v>55.824666666666673</v>
      </c>
      <c r="G14" s="26">
        <f>G13-SUM(G15:G27)</f>
        <v>62.070333333333366</v>
      </c>
      <c r="H14" s="28">
        <f t="shared" si="0"/>
        <v>11.188005302315629</v>
      </c>
      <c r="I14" s="27">
        <f>IF(OR(OR(G14=0,F14=0),F14=""),"",(F14/E14-1)*100)</f>
        <v>-13.518063330097362</v>
      </c>
      <c r="J14" s="28">
        <f t="shared" si="1"/>
        <v>30.090184424805656</v>
      </c>
      <c r="K14" s="27">
        <f t="shared" si="2"/>
        <v>22.502415186315336</v>
      </c>
      <c r="L14" s="18"/>
    </row>
    <row r="15" spans="1:15">
      <c r="A15" s="16"/>
      <c r="B15" s="12" t="str">
        <f>+'[3]Población Bogotá'!AE967</f>
        <v>Bogotá</v>
      </c>
      <c r="C15" s="107">
        <f>+'[3]Población Bogotá'!AF967</f>
        <v>55.689666666666675</v>
      </c>
      <c r="D15" s="107">
        <f>+'[3]Población Bogotá'!AG967</f>
        <v>56.684000000000005</v>
      </c>
      <c r="E15" s="107">
        <f>+'[3]Población Bogotá'!AH967</f>
        <v>63.853999999999992</v>
      </c>
      <c r="F15" s="107">
        <f>+'[3]Población Bogotá'!AI967</f>
        <v>59.44466666666667</v>
      </c>
      <c r="G15" s="107">
        <f>+'[3]Población Bogotá'!AJ967</f>
        <v>42.010333333333335</v>
      </c>
      <c r="H15" s="50">
        <f t="shared" si="0"/>
        <v>-29.328675406820913</v>
      </c>
      <c r="I15" s="36">
        <f t="shared" ref="I15:I27" si="3">IF(OR(OR(G15=0,F15=0),F15=""),"",(F15/E15-1)*100)</f>
        <v>-6.9053361313830326</v>
      </c>
      <c r="J15" s="50">
        <f t="shared" si="1"/>
        <v>20.365585455438616</v>
      </c>
      <c r="K15" s="36">
        <f t="shared" si="2"/>
        <v>23.961604248040643</v>
      </c>
      <c r="L15" s="18"/>
      <c r="N15" s="23" t="s">
        <v>4</v>
      </c>
      <c r="O15" s="34">
        <f>J15</f>
        <v>20.365585455438616</v>
      </c>
    </row>
    <row r="16" spans="1:15">
      <c r="A16" s="16"/>
      <c r="B16" s="11" t="str">
        <f>+'[3]Población Bogotá'!AE968</f>
        <v>Medellín</v>
      </c>
      <c r="C16" s="55">
        <f>+'[3]Población Bogotá'!AF968</f>
        <v>35.564</v>
      </c>
      <c r="D16" s="55">
        <f>+'[3]Población Bogotá'!AG968</f>
        <v>47.103666666666669</v>
      </c>
      <c r="E16" s="55">
        <f>+'[3]Población Bogotá'!AH968</f>
        <v>54.332999999999998</v>
      </c>
      <c r="F16" s="55">
        <f>+'[3]Población Bogotá'!AI968</f>
        <v>47.526333333333334</v>
      </c>
      <c r="G16" s="56">
        <f>+'[3]Población Bogotá'!AJ968</f>
        <v>41.162666666666667</v>
      </c>
      <c r="H16" s="28">
        <f t="shared" si="0"/>
        <v>-13.389769881960179</v>
      </c>
      <c r="I16" s="27">
        <f t="shared" si="3"/>
        <v>-12.527684218921586</v>
      </c>
      <c r="J16" s="28">
        <f t="shared" si="1"/>
        <v>19.954657320192677</v>
      </c>
      <c r="K16" s="27">
        <f t="shared" si="2"/>
        <v>19.157432525942259</v>
      </c>
      <c r="L16" s="18"/>
      <c r="N16" s="23" t="s">
        <v>35</v>
      </c>
      <c r="O16" s="34">
        <f>100-O15</f>
        <v>79.63441454456138</v>
      </c>
    </row>
    <row r="17" spans="1:14">
      <c r="A17" s="16"/>
      <c r="B17" s="11" t="str">
        <f>+'[3]Población Bogotá'!AE969</f>
        <v>Cali</v>
      </c>
      <c r="C17" s="55">
        <f>+'[3]Población Bogotá'!AF969</f>
        <v>19.149000000000001</v>
      </c>
      <c r="D17" s="55">
        <f>+'[3]Población Bogotá'!AG969</f>
        <v>21.844333333333335</v>
      </c>
      <c r="E17" s="55">
        <f>+'[3]Población Bogotá'!AH969</f>
        <v>21.826333333333334</v>
      </c>
      <c r="F17" s="55">
        <f>+'[3]Población Bogotá'!AI969</f>
        <v>26.861000000000001</v>
      </c>
      <c r="G17" s="56">
        <f>+'[3]Población Bogotá'!AJ969</f>
        <v>17.531333333333333</v>
      </c>
      <c r="H17" s="28">
        <f t="shared" si="0"/>
        <v>-34.733132298375594</v>
      </c>
      <c r="I17" s="27">
        <f t="shared" si="3"/>
        <v>23.066937491409469</v>
      </c>
      <c r="J17" s="28">
        <f t="shared" si="1"/>
        <v>8.4987630142055401</v>
      </c>
      <c r="K17" s="27">
        <f t="shared" si="2"/>
        <v>10.827424692542415</v>
      </c>
      <c r="L17" s="18"/>
    </row>
    <row r="18" spans="1:14">
      <c r="A18" s="16"/>
      <c r="B18" s="11" t="str">
        <f>+'[3]Población Bogotá'!AE970</f>
        <v>Bucaramanga</v>
      </c>
      <c r="C18" s="55">
        <f>+'[3]Población Bogotá'!AF970</f>
        <v>6.594333333333334</v>
      </c>
      <c r="D18" s="55">
        <f>+'[3]Población Bogotá'!AG970</f>
        <v>7.2130000000000001</v>
      </c>
      <c r="E18" s="55">
        <f>+'[3]Población Bogotá'!AH970</f>
        <v>8.3466666666666658</v>
      </c>
      <c r="F18" s="55">
        <f>+'[3]Población Bogotá'!AI970</f>
        <v>12.237666666666668</v>
      </c>
      <c r="G18" s="56">
        <f>+'[3]Población Bogotá'!AJ970</f>
        <v>7.9843333333333328</v>
      </c>
      <c r="H18" s="28">
        <f t="shared" si="0"/>
        <v>-34.756080952251253</v>
      </c>
      <c r="I18" s="27">
        <f t="shared" si="3"/>
        <v>46.617412140575112</v>
      </c>
      <c r="J18" s="28">
        <f t="shared" si="1"/>
        <v>3.8706101547565366</v>
      </c>
      <c r="K18" s="27">
        <f t="shared" si="2"/>
        <v>4.9328920831603407</v>
      </c>
      <c r="L18" s="18"/>
    </row>
    <row r="19" spans="1:14">
      <c r="A19" s="16"/>
      <c r="B19" s="11" t="str">
        <f>+'[3]Población Bogotá'!AE971</f>
        <v>Cúcuta</v>
      </c>
      <c r="C19" s="55">
        <f>+'[3]Población Bogotá'!AF971</f>
        <v>6.9043333333333337</v>
      </c>
      <c r="D19" s="55">
        <f>+'[3]Población Bogotá'!AG971</f>
        <v>4.8369999999999997</v>
      </c>
      <c r="E19" s="55">
        <f>+'[3]Población Bogotá'!AH971</f>
        <v>8.570666666666666</v>
      </c>
      <c r="F19" s="55">
        <f>+'[3]Población Bogotá'!AI971</f>
        <v>8.2119999999999997</v>
      </c>
      <c r="G19" s="56">
        <f>+'[3]Población Bogotá'!AJ971</f>
        <v>7.2310000000000008</v>
      </c>
      <c r="H19" s="28">
        <f t="shared" si="0"/>
        <v>-11.945932781295653</v>
      </c>
      <c r="I19" s="27">
        <f t="shared" si="3"/>
        <v>-4.1848164281269362</v>
      </c>
      <c r="J19" s="28">
        <f t="shared" si="1"/>
        <v>3.5054125198152035</v>
      </c>
      <c r="K19" s="27">
        <f t="shared" si="2"/>
        <v>3.3101824792508956</v>
      </c>
      <c r="L19" s="18"/>
    </row>
    <row r="20" spans="1:14">
      <c r="A20" s="16"/>
      <c r="B20" s="11" t="str">
        <f>+'[3]Población Bogotá'!AE972</f>
        <v>Barranquilla</v>
      </c>
      <c r="C20" s="55">
        <f>+'[3]Población Bogotá'!AF972</f>
        <v>8.0216666666666665</v>
      </c>
      <c r="D20" s="55">
        <f>+'[3]Población Bogotá'!AG972</f>
        <v>9.9876666666666676</v>
      </c>
      <c r="E20" s="55">
        <f>+'[3]Población Bogotá'!AH972</f>
        <v>9.0643333333333338</v>
      </c>
      <c r="F20" s="55">
        <f>+'[3]Población Bogotá'!AI972</f>
        <v>11.843333333333334</v>
      </c>
      <c r="G20" s="56">
        <f>+'[3]Población Bogotá'!AJ972</f>
        <v>6.3836666666666666</v>
      </c>
      <c r="H20" s="28">
        <f t="shared" si="0"/>
        <v>-46.099071207430342</v>
      </c>
      <c r="I20" s="27">
        <f t="shared" si="3"/>
        <v>30.658625381532012</v>
      </c>
      <c r="J20" s="28">
        <f t="shared" si="1"/>
        <v>3.094645976443136</v>
      </c>
      <c r="K20" s="27">
        <f t="shared" si="2"/>
        <v>4.7739399045212023</v>
      </c>
      <c r="L20" s="18"/>
    </row>
    <row r="21" spans="1:14">
      <c r="A21" s="16"/>
      <c r="B21" s="11" t="str">
        <f>+'[3]Población Bogotá'!AE973</f>
        <v>Pereira</v>
      </c>
      <c r="C21" s="55">
        <f>+'[3]Población Bogotá'!AF973</f>
        <v>4.2770000000000001</v>
      </c>
      <c r="D21" s="55">
        <f>+'[3]Población Bogotá'!AG973</f>
        <v>5.2890000000000006</v>
      </c>
      <c r="E21" s="55">
        <f>+'[3]Población Bogotá'!AH973</f>
        <v>9.6563333333333325</v>
      </c>
      <c r="F21" s="55">
        <f>+'[3]Población Bogotá'!AI973</f>
        <v>7.468</v>
      </c>
      <c r="G21" s="56">
        <f>+'[3]Población Bogotá'!AJ973</f>
        <v>5.937333333333334</v>
      </c>
      <c r="H21" s="28">
        <f t="shared" si="0"/>
        <v>-20.496339939296547</v>
      </c>
      <c r="I21" s="27">
        <f t="shared" si="3"/>
        <v>-22.662156097897746</v>
      </c>
      <c r="J21" s="28">
        <f t="shared" si="1"/>
        <v>2.8782744573340895</v>
      </c>
      <c r="K21" s="27">
        <f t="shared" si="2"/>
        <v>3.0102828488852524</v>
      </c>
      <c r="L21" s="18"/>
    </row>
    <row r="22" spans="1:14">
      <c r="A22" s="16"/>
      <c r="B22" s="11" t="str">
        <f>+'[3]Población Bogotá'!AE974</f>
        <v>Ibagué</v>
      </c>
      <c r="C22" s="55">
        <f>+'[3]Población Bogotá'!AF974</f>
        <v>4.2636666666666665</v>
      </c>
      <c r="D22" s="55">
        <f>+'[3]Población Bogotá'!AG974</f>
        <v>7.2090000000000005</v>
      </c>
      <c r="E22" s="55">
        <f>+'[3]Población Bogotá'!AH974</f>
        <v>4.8396666666666661</v>
      </c>
      <c r="F22" s="55">
        <f>+'[3]Población Bogotá'!AI974</f>
        <v>6.1816666666666675</v>
      </c>
      <c r="G22" s="56">
        <f>+'[3]Población Bogotá'!AJ974</f>
        <v>5.2160000000000002</v>
      </c>
      <c r="H22" s="28">
        <f t="shared" si="0"/>
        <v>-15.621461310326247</v>
      </c>
      <c r="I22" s="27">
        <f t="shared" si="3"/>
        <v>27.729182450582023</v>
      </c>
      <c r="J22" s="28">
        <f t="shared" si="1"/>
        <v>2.5285896422840684</v>
      </c>
      <c r="K22" s="27">
        <f t="shared" si="2"/>
        <v>2.4917735865281649</v>
      </c>
      <c r="L22" s="18"/>
    </row>
    <row r="23" spans="1:14">
      <c r="A23" s="16"/>
      <c r="B23" s="11" t="str">
        <f>+'[3]Población Bogotá'!AE975</f>
        <v>Cartagena</v>
      </c>
      <c r="C23" s="55">
        <f>+'[3]Población Bogotá'!AF975</f>
        <v>4.0553333333333335</v>
      </c>
      <c r="D23" s="55">
        <f>+'[3]Población Bogotá'!AG975</f>
        <v>2.8723333333333336</v>
      </c>
      <c r="E23" s="55">
        <f>+'[3]Población Bogotá'!AH975</f>
        <v>3.1620000000000004</v>
      </c>
      <c r="F23" s="55">
        <f>+'[3]Población Bogotá'!AI975</f>
        <v>4.0549999999999997</v>
      </c>
      <c r="G23" s="56">
        <f>+'[3]Población Bogotá'!AJ975</f>
        <v>4.0599999999999996</v>
      </c>
      <c r="H23" s="28">
        <f t="shared" si="0"/>
        <v>0.12330456226881115</v>
      </c>
      <c r="I23" s="27">
        <f t="shared" si="3"/>
        <v>28.241619228336479</v>
      </c>
      <c r="J23" s="28">
        <f t="shared" si="1"/>
        <v>1.968189023710375</v>
      </c>
      <c r="K23" s="27">
        <f t="shared" si="2"/>
        <v>1.6345336036729643</v>
      </c>
      <c r="L23" s="18"/>
    </row>
    <row r="24" spans="1:14">
      <c r="A24" s="16"/>
      <c r="B24" s="11" t="str">
        <f>+'[3]Población Bogotá'!AE976</f>
        <v>Manizales</v>
      </c>
      <c r="C24" s="55">
        <f>+'[3]Población Bogotá'!AF976</f>
        <v>2.6296666666666666</v>
      </c>
      <c r="D24" s="55">
        <f>+'[3]Población Bogotá'!AG976</f>
        <v>3.8533333333333335</v>
      </c>
      <c r="E24" s="55">
        <f>+'[3]Población Bogotá'!AH976</f>
        <v>3.5920000000000001</v>
      </c>
      <c r="F24" s="55">
        <f>+'[3]Población Bogotá'!AI976</f>
        <v>3.3176666666666663</v>
      </c>
      <c r="G24" s="56">
        <f>+'[3]Población Bogotá'!AJ976</f>
        <v>2.1789999999999998</v>
      </c>
      <c r="H24" s="28">
        <f t="shared" si="0"/>
        <v>-34.321310157741379</v>
      </c>
      <c r="I24" s="27">
        <f t="shared" si="3"/>
        <v>-7.6373422420193187</v>
      </c>
      <c r="J24" s="28">
        <f t="shared" si="1"/>
        <v>1.0563260794741152</v>
      </c>
      <c r="K24" s="27">
        <f t="shared" si="2"/>
        <v>1.3373212459808477</v>
      </c>
      <c r="L24" s="18"/>
    </row>
    <row r="25" spans="1:14">
      <c r="A25" s="16"/>
      <c r="B25" s="11" t="str">
        <f>+'[3]Población Bogotá'!AE977</f>
        <v>Pasto</v>
      </c>
      <c r="C25" s="55">
        <f>+'[3]Población Bogotá'!AF977</f>
        <v>2.4686666666666666</v>
      </c>
      <c r="D25" s="55">
        <f>+'[3]Población Bogotá'!AG977</f>
        <v>2.2296666666666667</v>
      </c>
      <c r="E25" s="55">
        <f>+'[3]Población Bogotá'!AH977</f>
        <v>2.6203333333333334</v>
      </c>
      <c r="F25" s="55">
        <f>+'[3]Población Bogotá'!AI977</f>
        <v>2.033666666666667</v>
      </c>
      <c r="G25" s="56">
        <f>+'[3]Población Bogotá'!AJ977</f>
        <v>1.7123333333333335</v>
      </c>
      <c r="H25" s="28">
        <f t="shared" si="0"/>
        <v>-15.800688411735786</v>
      </c>
      <c r="I25" s="27">
        <f t="shared" si="3"/>
        <v>-22.389009031929774</v>
      </c>
      <c r="J25" s="28">
        <f t="shared" si="1"/>
        <v>0.83009745605912966</v>
      </c>
      <c r="K25" s="27">
        <f t="shared" si="2"/>
        <v>0.81975252905949503</v>
      </c>
      <c r="L25" s="18"/>
    </row>
    <row r="26" spans="1:14">
      <c r="A26" s="16"/>
      <c r="B26" s="11" t="str">
        <f>+'[3]Población Bogotá'!AE978</f>
        <v>Villavicencio</v>
      </c>
      <c r="C26" s="55">
        <f>+'[3]Población Bogotá'!AF978</f>
        <v>0.87866666666666671</v>
      </c>
      <c r="D26" s="55">
        <f>+'[3]Población Bogotá'!AG978</f>
        <v>1.3709999999999998</v>
      </c>
      <c r="E26" s="55">
        <f>+'[3]Población Bogotá'!AH978</f>
        <v>1.2143333333333333</v>
      </c>
      <c r="F26" s="55">
        <f>+'[3]Población Bogotá'!AI978</f>
        <v>1.3983333333333334</v>
      </c>
      <c r="G26" s="56">
        <f>+'[3]Población Bogotá'!AJ978</f>
        <v>1.4870000000000001</v>
      </c>
      <c r="H26" s="28">
        <f t="shared" si="0"/>
        <v>6.3408820023837853</v>
      </c>
      <c r="I26" s="27">
        <f t="shared" si="3"/>
        <v>15.152346966785624</v>
      </c>
      <c r="J26" s="28">
        <f t="shared" si="1"/>
        <v>0.72086134932446511</v>
      </c>
      <c r="K26" s="27">
        <f t="shared" si="2"/>
        <v>0.56365544327234574</v>
      </c>
      <c r="L26" s="18"/>
    </row>
    <row r="27" spans="1:14">
      <c r="A27" s="16"/>
      <c r="B27" s="11" t="str">
        <f>+'[3]Población Bogotá'!AE979</f>
        <v>Montería</v>
      </c>
      <c r="C27" s="55">
        <f>+'[3]Población Bogotá'!AF979</f>
        <v>0.93</v>
      </c>
      <c r="D27" s="55">
        <f>+'[3]Población Bogotá'!AG979</f>
        <v>0.7406666666666667</v>
      </c>
      <c r="E27" s="55">
        <f>+'[3]Población Bogotá'!AH979</f>
        <v>1.4713333333333332</v>
      </c>
      <c r="F27" s="55">
        <f>+'[3]Población Bogotá'!AI979</f>
        <v>1.679</v>
      </c>
      <c r="G27" s="56">
        <f>+'[3]Población Bogotá'!AJ979</f>
        <v>1.3156666666666668</v>
      </c>
      <c r="H27" s="28">
        <f t="shared" si="0"/>
        <v>-21.63986499900734</v>
      </c>
      <c r="I27" s="27">
        <f t="shared" si="3"/>
        <v>14.114182147711851</v>
      </c>
      <c r="J27" s="28">
        <f t="shared" si="1"/>
        <v>0.63780312615639179</v>
      </c>
      <c r="K27" s="27">
        <f t="shared" si="2"/>
        <v>0.67678962282784394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5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C13" sqref="C13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187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Bogotá'!AE998</f>
        <v>Colombia</v>
      </c>
      <c r="C13" s="26">
        <f>+'[3]Población Bogotá'!AF998</f>
        <v>10.815333333333333</v>
      </c>
      <c r="D13" s="26">
        <f>+'[3]Población Bogotá'!AG998</f>
        <v>11.494333333333335</v>
      </c>
      <c r="E13" s="26">
        <f>+'[3]Población Bogotá'!AH998</f>
        <v>6.198666666666667</v>
      </c>
      <c r="F13" s="26">
        <f>+'[3]Población Bogotá'!AI998</f>
        <v>9.1926666666666677</v>
      </c>
      <c r="G13" s="26">
        <f>+'[3]Población Bogotá'!AJ998</f>
        <v>11.339333333333334</v>
      </c>
      <c r="H13" s="28">
        <f t="shared" ref="H13" si="0">IF(OR(OR(G13=0,F13=0),G13=""),"",(G13/F13-1)*100)</f>
        <v>23.351947204293278</v>
      </c>
      <c r="I13" s="27">
        <f>IF(OR(OR(G13=0,F13=0),F13=""),"",(F13/E13-1)*100)</f>
        <v>48.300709830071</v>
      </c>
      <c r="J13" s="28">
        <f t="shared" ref="J13" si="1">IF(G13=0,"",G13/$G$13*100)</f>
        <v>100</v>
      </c>
      <c r="K13" s="27">
        <f t="shared" ref="K13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5.1306666666666665</v>
      </c>
      <c r="D14" s="25">
        <f>D13-SUM(D15:D27)</f>
        <v>8.3390000000000022</v>
      </c>
      <c r="E14" s="25">
        <f>E13-SUM(E15:E27)</f>
        <v>2.891</v>
      </c>
      <c r="F14" s="25">
        <f>F13-SUM(F15:F27)</f>
        <v>4.4846666666666675</v>
      </c>
      <c r="G14" s="26">
        <f>G13-SUM(G15:G27)</f>
        <v>-4.168000000000001</v>
      </c>
      <c r="H14" s="28">
        <f t="shared" ref="H14:H18" si="3">IF(OR(OR(G14=0,F14=0),G14=""),"",(G14/F14-1)*100)</f>
        <v>-192.9389029284971</v>
      </c>
      <c r="I14" s="27">
        <f t="shared" ref="I14:I17" si="4">IF(OR(OR(G14=0,F14=0),F14=""),"",(F14/E14-1)*100)</f>
        <v>55.125100887812771</v>
      </c>
      <c r="J14" s="28">
        <f t="shared" ref="J14:J17" si="5">IF(G14=0,"",G14/$G$13*100)</f>
        <v>-36.757010994179559</v>
      </c>
      <c r="K14" s="27">
        <f t="shared" ref="K14:K17" si="6">IF(F14=0,"",F14/$F$13*100)</f>
        <v>48.785263615925736</v>
      </c>
      <c r="L14" s="18"/>
    </row>
    <row r="15" spans="1:15">
      <c r="A15" s="16"/>
      <c r="B15" s="11" t="str">
        <f>+'[3]Población Bogotá'!AE999</f>
        <v>Cali</v>
      </c>
      <c r="C15" s="25">
        <f>+'[3]Población Bogotá'!AF999</f>
        <v>0</v>
      </c>
      <c r="D15" s="25">
        <f>+'[3]Población Bogotá'!AG999</f>
        <v>0</v>
      </c>
      <c r="E15" s="25">
        <f>+'[3]Población Bogotá'!AH999</f>
        <v>0.29966666666666669</v>
      </c>
      <c r="F15" s="25">
        <f>+'[3]Población Bogotá'!AI999</f>
        <v>0.22133333333333335</v>
      </c>
      <c r="G15" s="26">
        <f>+'[3]Población Bogotá'!AJ999</f>
        <v>9.9446666666666665</v>
      </c>
      <c r="H15" s="28">
        <f t="shared" ref="H15:H16" si="7">IF(OR(OR(G15=0,F15=0),G15=""),"",(G15/F15-1)*100)</f>
        <v>4393.0722891566265</v>
      </c>
      <c r="I15" s="27">
        <f t="shared" si="4"/>
        <v>-26.140155728587324</v>
      </c>
      <c r="J15" s="28">
        <f t="shared" si="5"/>
        <v>87.700629078723026</v>
      </c>
      <c r="K15" s="27">
        <f t="shared" si="6"/>
        <v>2.4077162955979401</v>
      </c>
      <c r="L15" s="18"/>
      <c r="N15" s="23" t="s">
        <v>4</v>
      </c>
      <c r="O15" s="34">
        <f>+G16</f>
        <v>1.7736666666666665</v>
      </c>
    </row>
    <row r="16" spans="1:15">
      <c r="A16" s="16"/>
      <c r="B16" s="11" t="str">
        <f>+'[3]Población Bogotá'!AE1000</f>
        <v>Medellín</v>
      </c>
      <c r="C16" s="25">
        <f>+'[3]Población Bogotá'!AF1000</f>
        <v>0.23199999999999998</v>
      </c>
      <c r="D16" s="25">
        <f>+'[3]Población Bogotá'!AG1000</f>
        <v>0.59866666666666657</v>
      </c>
      <c r="E16" s="25">
        <f>+'[3]Población Bogotá'!AH1000</f>
        <v>0.39133333333333331</v>
      </c>
      <c r="F16" s="25">
        <f>+'[3]Población Bogotá'!AI1000</f>
        <v>0.19133333333333333</v>
      </c>
      <c r="G16" s="26">
        <f>+'[3]Población Bogotá'!AJ1000</f>
        <v>1.7736666666666665</v>
      </c>
      <c r="H16" s="28">
        <f t="shared" si="7"/>
        <v>827.00348432055739</v>
      </c>
      <c r="I16" s="27">
        <f t="shared" ref="I16" si="8">IF(OR(OR(G16=0,F16=0),F16=""),"",(F16/E16-1)*100)</f>
        <v>-51.107325383304939</v>
      </c>
      <c r="J16" s="28">
        <f t="shared" si="5"/>
        <v>15.641719089893583</v>
      </c>
      <c r="K16" s="27">
        <f t="shared" si="6"/>
        <v>2.0813692073391832</v>
      </c>
      <c r="L16" s="18"/>
      <c r="N16" s="23" t="s">
        <v>35</v>
      </c>
      <c r="O16" s="34">
        <f>100-O26</f>
        <v>100</v>
      </c>
    </row>
    <row r="17" spans="1:15">
      <c r="A17" s="16"/>
      <c r="B17" s="12" t="str">
        <f>+'[3]Población Bogotá'!AE1001</f>
        <v>Bogotá</v>
      </c>
      <c r="C17" s="107">
        <f>+'[3]Población Bogotá'!AF1001</f>
        <v>3.7693333333333334</v>
      </c>
      <c r="D17" s="107">
        <f>+'[3]Población Bogotá'!AG1001</f>
        <v>0</v>
      </c>
      <c r="E17" s="107">
        <f>+'[3]Población Bogotá'!AH1001</f>
        <v>0.63766666666666671</v>
      </c>
      <c r="F17" s="107">
        <f>+'[3]Población Bogotá'!AI1001</f>
        <v>0.88099999999999989</v>
      </c>
      <c r="G17" s="107">
        <f>+'[3]Población Bogotá'!AJ1001</f>
        <v>1.4143333333333334</v>
      </c>
      <c r="H17" s="50">
        <f t="shared" si="3"/>
        <v>60.537268255769995</v>
      </c>
      <c r="I17" s="36">
        <f t="shared" si="4"/>
        <v>38.159958180867726</v>
      </c>
      <c r="J17" s="50">
        <f t="shared" si="5"/>
        <v>12.472808513140102</v>
      </c>
      <c r="K17" s="36">
        <f t="shared" si="6"/>
        <v>9.583726158532162</v>
      </c>
      <c r="L17" s="18"/>
      <c r="O17" s="34"/>
    </row>
    <row r="18" spans="1:15">
      <c r="A18" s="16"/>
      <c r="B18" s="11" t="str">
        <f>+'[3]Población Bogotá'!AE1002</f>
        <v>Bucaramanga</v>
      </c>
      <c r="C18" s="25">
        <f>+'[3]Población Bogotá'!AF1002</f>
        <v>0.24266666666666667</v>
      </c>
      <c r="D18" s="25">
        <f>+'[3]Población Bogotá'!AG1002</f>
        <v>0.13933333333333334</v>
      </c>
      <c r="E18" s="25">
        <f>+'[3]Población Bogotá'!AH1002</f>
        <v>0</v>
      </c>
      <c r="F18" s="25">
        <f>+'[3]Población Bogotá'!AI1002</f>
        <v>0.34666666666666668</v>
      </c>
      <c r="G18" s="26">
        <f>+'[3]Población Bogotá'!AJ1002</f>
        <v>0.4913333333333334</v>
      </c>
      <c r="H18" s="28">
        <f t="shared" si="3"/>
        <v>41.730769230769241</v>
      </c>
      <c r="I18" s="27">
        <v>0</v>
      </c>
      <c r="J18" s="28">
        <f t="shared" ref="J18:J25" si="9">IF(G18=0,"",G18/$G$13*100)</f>
        <v>4.3330001763772126</v>
      </c>
      <c r="K18" s="27">
        <f t="shared" ref="K18:K27" si="10">IF(F18=0,"",F18/$F$13*100)</f>
        <v>3.7711219087678582</v>
      </c>
      <c r="L18" s="18"/>
    </row>
    <row r="19" spans="1:15">
      <c r="A19" s="16"/>
      <c r="B19" s="11" t="str">
        <f>+'[3]Población Bogotá'!AE1003</f>
        <v>Barranquilla</v>
      </c>
      <c r="C19" s="25">
        <f>+'[3]Población Bogotá'!AF1003</f>
        <v>0.16200000000000001</v>
      </c>
      <c r="D19" s="25">
        <f>+'[3]Población Bogotá'!AG1003</f>
        <v>0.90533333333333343</v>
      </c>
      <c r="E19" s="25">
        <f>+'[3]Población Bogotá'!AH1003</f>
        <v>0.39333333333333337</v>
      </c>
      <c r="F19" s="25">
        <f>+'[3]Población Bogotá'!AI1003</f>
        <v>1.2926666666666666</v>
      </c>
      <c r="G19" s="26">
        <f>+'[3]Población Bogotá'!AJ1003</f>
        <v>0.46900000000000003</v>
      </c>
      <c r="H19" s="28">
        <f t="shared" ref="H19:H25" si="11">IF(OR(OR(G19=0,F19=0),G19=""),"",(G19/F19-1)*100)</f>
        <v>-63.718411552346566</v>
      </c>
      <c r="I19" s="27">
        <f t="shared" ref="I19:I25" si="12">IF(OR(OR(G19=0,F19=0),F19=""),"",(F19/E19-1)*100)</f>
        <v>228.64406779661013</v>
      </c>
      <c r="J19" s="28">
        <f t="shared" si="9"/>
        <v>4.1360456229055202</v>
      </c>
      <c r="K19" s="27">
        <f t="shared" si="10"/>
        <v>14.061933425193992</v>
      </c>
      <c r="L19" s="18"/>
    </row>
    <row r="20" spans="1:15">
      <c r="A20" s="16"/>
      <c r="B20" s="11" t="str">
        <f>+'[3]Población Bogotá'!AE1004</f>
        <v>Cúcuta</v>
      </c>
      <c r="C20" s="25">
        <f>+'[3]Población Bogotá'!AF1004</f>
        <v>0</v>
      </c>
      <c r="D20" s="25">
        <f>+'[3]Población Bogotá'!AG1004</f>
        <v>0</v>
      </c>
      <c r="E20" s="25">
        <f>+'[3]Población Bogotá'!AH1004</f>
        <v>0.42199999999999999</v>
      </c>
      <c r="F20" s="25">
        <f>+'[3]Población Bogotá'!AI1004</f>
        <v>0.22133333333333335</v>
      </c>
      <c r="G20" s="26">
        <f>+'[3]Población Bogotá'!AJ1004</f>
        <v>0.44033333333333341</v>
      </c>
      <c r="H20" s="28">
        <f t="shared" si="11"/>
        <v>98.945783132530124</v>
      </c>
      <c r="I20" s="27">
        <f t="shared" si="12"/>
        <v>-47.551342812006311</v>
      </c>
      <c r="J20" s="28">
        <f t="shared" si="9"/>
        <v>3.8832382856134986</v>
      </c>
      <c r="K20" s="27">
        <f t="shared" si="10"/>
        <v>2.4077162955979401</v>
      </c>
      <c r="L20" s="18"/>
    </row>
    <row r="21" spans="1:15">
      <c r="A21" s="16"/>
      <c r="B21" s="11" t="str">
        <f>+'[3]Población Bogotá'!AE1005</f>
        <v>Montería</v>
      </c>
      <c r="C21" s="25">
        <f>+'[3]Población Bogotá'!AF1005</f>
        <v>9.3333333333333338E-2</v>
      </c>
      <c r="D21" s="25">
        <f>+'[3]Población Bogotá'!AG1005</f>
        <v>0.17366666666666666</v>
      </c>
      <c r="E21" s="25">
        <f>+'[3]Población Bogotá'!AH1005</f>
        <v>0.10466666666666667</v>
      </c>
      <c r="F21" s="25">
        <f>+'[3]Población Bogotá'!AI1005</f>
        <v>5.1333333333333335E-2</v>
      </c>
      <c r="G21" s="26">
        <f>+'[3]Población Bogotá'!AJ1005</f>
        <v>0.42633333333333329</v>
      </c>
      <c r="H21" s="28">
        <f t="shared" si="11"/>
        <v>730.51948051948034</v>
      </c>
      <c r="I21" s="27">
        <f t="shared" si="12"/>
        <v>-50.955414012738856</v>
      </c>
      <c r="J21" s="28">
        <f t="shared" si="9"/>
        <v>3.7597742371685574</v>
      </c>
      <c r="K21" s="27">
        <f t="shared" si="10"/>
        <v>0.55841612879831748</v>
      </c>
      <c r="L21" s="18"/>
    </row>
    <row r="22" spans="1:15">
      <c r="A22" s="16"/>
      <c r="B22" s="11" t="str">
        <f>+'[3]Población Bogotá'!AE1006</f>
        <v>Pereira</v>
      </c>
      <c r="C22" s="25">
        <f>+'[3]Población Bogotá'!AF1006</f>
        <v>0.29766666666666669</v>
      </c>
      <c r="D22" s="25">
        <f>+'[3]Población Bogotá'!AG1006</f>
        <v>0.17866666666666667</v>
      </c>
      <c r="E22" s="25">
        <f>+'[3]Población Bogotá'!AH1006</f>
        <v>0.19066666666666665</v>
      </c>
      <c r="F22" s="25">
        <f>+'[3]Población Bogotá'!AI1006</f>
        <v>0.46</v>
      </c>
      <c r="G22" s="26">
        <f>+'[3]Población Bogotá'!AJ1006</f>
        <v>0.20333333333333334</v>
      </c>
      <c r="H22" s="28">
        <f t="shared" si="11"/>
        <v>-55.797101449275367</v>
      </c>
      <c r="I22" s="27">
        <f t="shared" si="12"/>
        <v>141.25874125874128</v>
      </c>
      <c r="J22" s="28">
        <f t="shared" si="9"/>
        <v>1.7931683226527131</v>
      </c>
      <c r="K22" s="27">
        <f t="shared" si="10"/>
        <v>5.0039886866342735</v>
      </c>
      <c r="L22" s="18"/>
    </row>
    <row r="23" spans="1:15">
      <c r="A23" s="16"/>
      <c r="B23" s="11" t="str">
        <f>+'[3]Población Bogotá'!AE1007</f>
        <v>Villavicencio</v>
      </c>
      <c r="C23" s="25">
        <f>+'[3]Población Bogotá'!AF1007</f>
        <v>0.23466666666666666</v>
      </c>
      <c r="D23" s="25">
        <f>+'[3]Población Bogotá'!AG1007</f>
        <v>0.10033333333333333</v>
      </c>
      <c r="E23" s="25">
        <f>+'[3]Población Bogotá'!AH1007</f>
        <v>6.5000000000000002E-2</v>
      </c>
      <c r="F23" s="25">
        <f>+'[3]Población Bogotá'!AI1007</f>
        <v>0.06</v>
      </c>
      <c r="G23" s="26">
        <f>+'[3]Población Bogotá'!AJ1007</f>
        <v>0.16933333333333334</v>
      </c>
      <c r="H23" s="28">
        <f t="shared" si="11"/>
        <v>182.22222222222223</v>
      </c>
      <c r="I23" s="27">
        <f t="shared" si="12"/>
        <v>-7.6923076923076987</v>
      </c>
      <c r="J23" s="28">
        <f t="shared" si="9"/>
        <v>1.493327062143571</v>
      </c>
      <c r="K23" s="27">
        <f t="shared" si="10"/>
        <v>0.65269417651751394</v>
      </c>
      <c r="L23" s="18"/>
    </row>
    <row r="24" spans="1:15">
      <c r="A24" s="16"/>
      <c r="B24" s="11" t="str">
        <f>+'[3]Población Bogotá'!AE1008</f>
        <v>Pasto</v>
      </c>
      <c r="C24" s="25">
        <f>+'[3]Población Bogotá'!AF1008</f>
        <v>0.125</v>
      </c>
      <c r="D24" s="25">
        <f>+'[3]Población Bogotá'!AG1008</f>
        <v>3.5666666666666666E-2</v>
      </c>
      <c r="E24" s="25">
        <f>+'[3]Población Bogotá'!AH1008</f>
        <v>0.29799999999999999</v>
      </c>
      <c r="F24" s="25">
        <f>+'[3]Población Bogotá'!AI1008</f>
        <v>0.26866666666666666</v>
      </c>
      <c r="G24" s="26">
        <f>+'[3]Población Bogotá'!AJ1008</f>
        <v>9.0666666666666673E-2</v>
      </c>
      <c r="H24" s="28">
        <f t="shared" si="11"/>
        <v>-66.253101736972695</v>
      </c>
      <c r="I24" s="27">
        <f t="shared" si="12"/>
        <v>-9.8434004474272854</v>
      </c>
      <c r="J24" s="28">
        <f t="shared" si="9"/>
        <v>0.79957669469104597</v>
      </c>
      <c r="K24" s="27">
        <f t="shared" si="10"/>
        <v>2.9226194792950899</v>
      </c>
      <c r="L24" s="18"/>
    </row>
    <row r="25" spans="1:15">
      <c r="A25" s="16"/>
      <c r="B25" s="11" t="str">
        <f>+'[3]Población Bogotá'!AE1009</f>
        <v>Ibagué</v>
      </c>
      <c r="C25" s="25">
        <f>+'[3]Población Bogotá'!AF1009</f>
        <v>0.24199999999999999</v>
      </c>
      <c r="D25" s="25">
        <f>+'[3]Población Bogotá'!AG1009</f>
        <v>0.59299999999999997</v>
      </c>
      <c r="E25" s="25">
        <f>+'[3]Población Bogotá'!AH1009</f>
        <v>0.13633333333333333</v>
      </c>
      <c r="F25" s="25">
        <f>+'[3]Población Bogotá'!AI1009</f>
        <v>0.25866666666666666</v>
      </c>
      <c r="G25" s="26">
        <f>+'[3]Población Bogotá'!AJ1009</f>
        <v>8.433333333333333E-2</v>
      </c>
      <c r="H25" s="28">
        <f t="shared" si="11"/>
        <v>-67.396907216494853</v>
      </c>
      <c r="I25" s="27">
        <f t="shared" si="12"/>
        <v>89.731051344743264</v>
      </c>
      <c r="J25" s="28">
        <f t="shared" si="9"/>
        <v>0.74372391087071543</v>
      </c>
      <c r="K25" s="27">
        <f t="shared" si="10"/>
        <v>2.8138371165421709</v>
      </c>
      <c r="L25" s="18"/>
    </row>
    <row r="26" spans="1:15">
      <c r="A26" s="16"/>
      <c r="B26" s="11" t="str">
        <f>+'[3]Población Bogotá'!AE1010</f>
        <v>Cartagena</v>
      </c>
      <c r="C26" s="25">
        <f>+'[3]Población Bogotá'!AF1010</f>
        <v>0.16600000000000001</v>
      </c>
      <c r="D26" s="25">
        <f>+'[3]Población Bogotá'!AG1010</f>
        <v>0.17866666666666667</v>
      </c>
      <c r="E26" s="25">
        <f>+'[3]Población Bogotá'!AH1010</f>
        <v>9.1333333333333336E-2</v>
      </c>
      <c r="F26" s="25">
        <f>+'[3]Población Bogotá'!AI1010</f>
        <v>0.23766666666666669</v>
      </c>
      <c r="G26" s="26">
        <f>+'[3]Población Bogotá'!AJ1010</f>
        <v>0</v>
      </c>
      <c r="H26" s="28">
        <v>0</v>
      </c>
      <c r="I26" s="27">
        <v>0</v>
      </c>
      <c r="J26" s="28">
        <v>0</v>
      </c>
      <c r="K26" s="27">
        <f t="shared" si="10"/>
        <v>2.5853941547610413</v>
      </c>
      <c r="L26" s="18"/>
    </row>
    <row r="27" spans="1:15" s="23" customFormat="1">
      <c r="A27" s="16"/>
      <c r="B27" s="11" t="str">
        <f>+'[3]Población Bogotá'!AE1011</f>
        <v>Manizales</v>
      </c>
      <c r="C27" s="25">
        <f>+'[3]Población Bogotá'!AF1011</f>
        <v>0.12</v>
      </c>
      <c r="D27" s="25">
        <f>+'[3]Población Bogotá'!AG1011</f>
        <v>0.252</v>
      </c>
      <c r="E27" s="25">
        <f>+'[3]Población Bogotá'!AH1011</f>
        <v>0.27766666666666667</v>
      </c>
      <c r="F27" s="25">
        <f>+'[3]Población Bogotá'!AI1011</f>
        <v>0.21733333333333335</v>
      </c>
      <c r="G27" s="26">
        <f>+'[3]Población Bogotá'!AJ1011</f>
        <v>0</v>
      </c>
      <c r="H27" s="28">
        <v>0</v>
      </c>
      <c r="I27" s="27">
        <v>0</v>
      </c>
      <c r="J27" s="28">
        <v>0</v>
      </c>
      <c r="K27" s="27">
        <f t="shared" si="10"/>
        <v>2.3642033504967728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74" t="s">
        <v>140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74" t="s">
        <v>81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79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129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92" t="s">
        <v>124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8" activePane="bottomLeft" state="frozen"/>
      <selection activeCell="C8" sqref="C8:K8"/>
      <selection pane="bottomLeft" activeCell="C24" sqref="C24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Bogotá'!AE1030</f>
        <v>Colombia</v>
      </c>
      <c r="C13" s="28">
        <f>+'[3]Población Bogotá'!AF1030</f>
        <v>156.34366666666668</v>
      </c>
      <c r="D13" s="28">
        <f>+'[3]Población Bogotá'!AG1030</f>
        <v>163.78666666666666</v>
      </c>
      <c r="E13" s="28">
        <f>+'[3]Población Bogotá'!AH1030</f>
        <v>215.51933333333332</v>
      </c>
      <c r="F13" s="28">
        <f>+'[3]Población Bogotá'!AI1030</f>
        <v>218.51133333333334</v>
      </c>
      <c r="G13" s="28">
        <f>+'[3]Población Bogotá'!AJ1030</f>
        <v>198.16833333333332</v>
      </c>
      <c r="H13" s="28">
        <f t="shared" ref="H13:H27" si="0">IF(OR(OR(G13=0,F13=0),G13=""),"",(G13/F13-1)*100)</f>
        <v>-9.3098145939036101</v>
      </c>
      <c r="I13" s="27">
        <f>IF(OR(OR(G13=0,F13=0),F13=""),"",(F13/E13-1)*100)</f>
        <v>1.3882745244819583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7">
        <f>C13-SUM(C15:C27)</f>
        <v>66.002333333333311</v>
      </c>
      <c r="D14" s="27">
        <f>D13-SUM(D15:D27)</f>
        <v>80.084666666666649</v>
      </c>
      <c r="E14" s="27">
        <f>E13-SUM(E15:E27)</f>
        <v>93.069666666666677</v>
      </c>
      <c r="F14" s="27">
        <f>F13-SUM(F15:F27)</f>
        <v>99.486666666666679</v>
      </c>
      <c r="G14" s="28">
        <f>G13-SUM(G15:G27)</f>
        <v>103.40399999999997</v>
      </c>
      <c r="H14" s="28">
        <f t="shared" si="0"/>
        <v>3.9375460698250597</v>
      </c>
      <c r="I14" s="27">
        <f>IF(OR(OR(G14=0,F14=0),F14=""),"",(F14/E14-1)*100)</f>
        <v>6.8948350518787116</v>
      </c>
      <c r="J14" s="28">
        <f t="shared" si="1"/>
        <v>52.179880741120755</v>
      </c>
      <c r="K14" s="27">
        <f t="shared" si="2"/>
        <v>45.529293675080169</v>
      </c>
      <c r="L14" s="18"/>
    </row>
    <row r="15" spans="1:15">
      <c r="A15" s="16"/>
      <c r="B15" s="12" t="str">
        <f>+'[3]Población Bogotá'!AE1031</f>
        <v>Bogotá</v>
      </c>
      <c r="C15" s="50">
        <f>+'[3]Población Bogotá'!AF1031</f>
        <v>27.409333333333333</v>
      </c>
      <c r="D15" s="50">
        <f>+'[3]Población Bogotá'!AG1031</f>
        <v>15.539666666666667</v>
      </c>
      <c r="E15" s="50">
        <f>+'[3]Población Bogotá'!AH1031</f>
        <v>33.070666666666668</v>
      </c>
      <c r="F15" s="50">
        <f>+'[3]Población Bogotá'!AI1031</f>
        <v>29.923333333333336</v>
      </c>
      <c r="G15" s="50">
        <f>+'[3]Población Bogotá'!AJ1031</f>
        <v>21.957333333333334</v>
      </c>
      <c r="H15" s="50">
        <f t="shared" si="0"/>
        <v>-26.621365712376075</v>
      </c>
      <c r="I15" s="36">
        <f t="shared" ref="I15:I27" si="3">IF(OR(OR(G15=0,F15=0),F15=""),"",(F15/E15-1)*100)</f>
        <v>-9.5169939120267717</v>
      </c>
      <c r="J15" s="50">
        <f t="shared" si="1"/>
        <v>11.080142303260697</v>
      </c>
      <c r="K15" s="36">
        <f t="shared" si="2"/>
        <v>13.694179096736402</v>
      </c>
      <c r="L15" s="18"/>
      <c r="N15" s="23" t="s">
        <v>4</v>
      </c>
      <c r="O15" s="34">
        <f>J15</f>
        <v>11.080142303260697</v>
      </c>
    </row>
    <row r="16" spans="1:15">
      <c r="A16" s="16"/>
      <c r="B16" s="11" t="str">
        <f>+'[3]Población Bogotá'!AE1032</f>
        <v>Cali</v>
      </c>
      <c r="C16" s="27">
        <f>+'[3]Población Bogotá'!AF1032</f>
        <v>10.506</v>
      </c>
      <c r="D16" s="27">
        <f>+'[3]Población Bogotá'!AG1032</f>
        <v>17.712333333333333</v>
      </c>
      <c r="E16" s="27">
        <f>+'[3]Población Bogotá'!AH1032</f>
        <v>20.407333333333334</v>
      </c>
      <c r="F16" s="27">
        <f>+'[3]Población Bogotá'!AI1032</f>
        <v>21.888666666666666</v>
      </c>
      <c r="G16" s="28">
        <f>+'[3]Población Bogotá'!AJ1032</f>
        <v>21.004333333333335</v>
      </c>
      <c r="H16" s="28">
        <f t="shared" si="0"/>
        <v>-4.0401425395181541</v>
      </c>
      <c r="I16" s="27">
        <f t="shared" si="3"/>
        <v>7.2588285256933727</v>
      </c>
      <c r="J16" s="28">
        <f t="shared" si="1"/>
        <v>10.599238021547338</v>
      </c>
      <c r="K16" s="27">
        <f t="shared" si="2"/>
        <v>10.017176835984097</v>
      </c>
      <c r="L16" s="18"/>
      <c r="N16" s="23" t="s">
        <v>35</v>
      </c>
      <c r="O16" s="34">
        <f>100-O15</f>
        <v>88.9198576967393</v>
      </c>
    </row>
    <row r="17" spans="1:14">
      <c r="A17" s="16"/>
      <c r="B17" s="11" t="str">
        <f>+'[3]Población Bogotá'!AE1033</f>
        <v>Medellín</v>
      </c>
      <c r="C17" s="27">
        <f>+'[3]Población Bogotá'!AF1033</f>
        <v>20.328333333333337</v>
      </c>
      <c r="D17" s="27">
        <f>+'[3]Población Bogotá'!AG1033</f>
        <v>22.152666666666665</v>
      </c>
      <c r="E17" s="27">
        <f>+'[3]Población Bogotá'!AH1033</f>
        <v>27.286333333333332</v>
      </c>
      <c r="F17" s="27">
        <f>+'[3]Población Bogotá'!AI1033</f>
        <v>24.157666666666671</v>
      </c>
      <c r="G17" s="28">
        <f>+'[3]Población Bogotá'!AJ1033</f>
        <v>19.148666666666667</v>
      </c>
      <c r="H17" s="28">
        <f t="shared" si="0"/>
        <v>-20.734618409614626</v>
      </c>
      <c r="I17" s="27">
        <f t="shared" si="3"/>
        <v>-11.466057489097082</v>
      </c>
      <c r="J17" s="28">
        <f t="shared" si="1"/>
        <v>9.6628287398760317</v>
      </c>
      <c r="K17" s="27">
        <f t="shared" si="2"/>
        <v>11.055566911861172</v>
      </c>
      <c r="L17" s="18"/>
    </row>
    <row r="18" spans="1:14">
      <c r="A18" s="16"/>
      <c r="B18" s="11" t="str">
        <f>+'[3]Población Bogotá'!AE1034</f>
        <v>Pereira</v>
      </c>
      <c r="C18" s="27">
        <f>+'[3]Población Bogotá'!AF1034</f>
        <v>5.1019999999999994</v>
      </c>
      <c r="D18" s="27">
        <f>+'[3]Población Bogotá'!AG1034</f>
        <v>4.4196666666666671</v>
      </c>
      <c r="E18" s="27">
        <f>+'[3]Población Bogotá'!AH1034</f>
        <v>9.2876666666666665</v>
      </c>
      <c r="F18" s="27">
        <f>+'[3]Población Bogotá'!AI1034</f>
        <v>8.7766666666666655</v>
      </c>
      <c r="G18" s="28">
        <f>+'[3]Población Bogotá'!AJ1034</f>
        <v>6.2403333333333331</v>
      </c>
      <c r="H18" s="28">
        <f t="shared" si="0"/>
        <v>-28.898594758830221</v>
      </c>
      <c r="I18" s="27">
        <f t="shared" si="3"/>
        <v>-5.5019201091052743</v>
      </c>
      <c r="J18" s="28">
        <f t="shared" si="1"/>
        <v>3.1490063161790061</v>
      </c>
      <c r="K18" s="27">
        <f t="shared" si="2"/>
        <v>4.0165727483242657</v>
      </c>
      <c r="L18" s="18"/>
    </row>
    <row r="19" spans="1:14">
      <c r="A19" s="16"/>
      <c r="B19" s="11" t="str">
        <f>+'[3]Población Bogotá'!AE1035</f>
        <v>Cúcuta</v>
      </c>
      <c r="C19" s="27">
        <f>+'[3]Población Bogotá'!AF1035</f>
        <v>3.157</v>
      </c>
      <c r="D19" s="27">
        <f>+'[3]Población Bogotá'!AG1035</f>
        <v>2.8519999999999999</v>
      </c>
      <c r="E19" s="27">
        <f>+'[3]Población Bogotá'!AH1035</f>
        <v>5.0620000000000003</v>
      </c>
      <c r="F19" s="27">
        <f>+'[3]Población Bogotá'!AI1035</f>
        <v>4.8776666666666664</v>
      </c>
      <c r="G19" s="28">
        <f>+'[3]Población Bogotá'!AJ1035</f>
        <v>4.6816666666666666</v>
      </c>
      <c r="H19" s="28">
        <f t="shared" si="0"/>
        <v>-4.0183147679901499</v>
      </c>
      <c r="I19" s="27">
        <f t="shared" si="3"/>
        <v>-3.641511918872653</v>
      </c>
      <c r="J19" s="28">
        <f t="shared" si="1"/>
        <v>2.3624696175810129</v>
      </c>
      <c r="K19" s="27">
        <f t="shared" si="2"/>
        <v>2.2322259409885676</v>
      </c>
      <c r="L19" s="18"/>
    </row>
    <row r="20" spans="1:14">
      <c r="A20" s="16"/>
      <c r="B20" s="11" t="str">
        <f>+'[3]Población Bogotá'!AE1036</f>
        <v>Bucaramanga</v>
      </c>
      <c r="C20" s="27">
        <f>+'[3]Población Bogotá'!AF1036</f>
        <v>3.3170000000000002</v>
      </c>
      <c r="D20" s="27">
        <f>+'[3]Población Bogotá'!AG1036</f>
        <v>2.9856666666666669</v>
      </c>
      <c r="E20" s="27">
        <f>+'[3]Población Bogotá'!AH1036</f>
        <v>3.0923333333333338</v>
      </c>
      <c r="F20" s="27">
        <f>+'[3]Población Bogotá'!AI1036</f>
        <v>4.4956666666666667</v>
      </c>
      <c r="G20" s="28">
        <f>+'[3]Población Bogotá'!AJ1036</f>
        <v>4.3626666666666667</v>
      </c>
      <c r="H20" s="28">
        <f t="shared" si="0"/>
        <v>-2.9584043894120282</v>
      </c>
      <c r="I20" s="27">
        <f t="shared" si="3"/>
        <v>45.381049908375523</v>
      </c>
      <c r="J20" s="28">
        <f t="shared" si="1"/>
        <v>2.2014953616874546</v>
      </c>
      <c r="K20" s="27">
        <f t="shared" si="2"/>
        <v>2.0574066333706567</v>
      </c>
      <c r="L20" s="18"/>
    </row>
    <row r="21" spans="1:14">
      <c r="A21" s="16"/>
      <c r="B21" s="11" t="str">
        <f>+'[3]Población Bogotá'!AE1037</f>
        <v>Ibagué</v>
      </c>
      <c r="C21" s="27">
        <f>+'[3]Población Bogotá'!AF1037</f>
        <v>4.437666666666666</v>
      </c>
      <c r="D21" s="27">
        <f>+'[3]Población Bogotá'!AG1037</f>
        <v>3.8210000000000002</v>
      </c>
      <c r="E21" s="27">
        <f>+'[3]Población Bogotá'!AH1037</f>
        <v>2.4120000000000004</v>
      </c>
      <c r="F21" s="27">
        <f>+'[3]Población Bogotá'!AI1037</f>
        <v>5.3259999999999996</v>
      </c>
      <c r="G21" s="28">
        <f>+'[3]Población Bogotá'!AJ1037</f>
        <v>3.9309999999999996</v>
      </c>
      <c r="H21" s="28">
        <f t="shared" si="0"/>
        <v>-26.192264363499817</v>
      </c>
      <c r="I21" s="27">
        <f t="shared" si="3"/>
        <v>120.8126036484245</v>
      </c>
      <c r="J21" s="28">
        <f t="shared" si="1"/>
        <v>1.9836670843811237</v>
      </c>
      <c r="K21" s="27">
        <f t="shared" si="2"/>
        <v>2.4374021789869018</v>
      </c>
      <c r="L21" s="18"/>
    </row>
    <row r="22" spans="1:14">
      <c r="A22" s="16"/>
      <c r="B22" s="11" t="str">
        <f>+'[3]Población Bogotá'!AE1038</f>
        <v>Manizales</v>
      </c>
      <c r="C22" s="27">
        <f>+'[3]Población Bogotá'!AF1038</f>
        <v>2.8620000000000001</v>
      </c>
      <c r="D22" s="27">
        <f>+'[3]Población Bogotá'!AG1038</f>
        <v>3.2826666666666662</v>
      </c>
      <c r="E22" s="27">
        <f>+'[3]Población Bogotá'!AH1038</f>
        <v>4.6980000000000004</v>
      </c>
      <c r="F22" s="27">
        <f>+'[3]Población Bogotá'!AI1038</f>
        <v>4.4840000000000009</v>
      </c>
      <c r="G22" s="28">
        <f>+'[3]Población Bogotá'!AJ1038</f>
        <v>2.8553333333333337</v>
      </c>
      <c r="H22" s="28">
        <f t="shared" si="0"/>
        <v>-36.321736544751715</v>
      </c>
      <c r="I22" s="27">
        <f t="shared" si="3"/>
        <v>-4.5551298424861493</v>
      </c>
      <c r="J22" s="28">
        <f t="shared" si="1"/>
        <v>1.4408625663367005</v>
      </c>
      <c r="K22" s="27">
        <f t="shared" si="2"/>
        <v>2.0520674747610346</v>
      </c>
      <c r="L22" s="18"/>
    </row>
    <row r="23" spans="1:14">
      <c r="A23" s="16"/>
      <c r="B23" s="11" t="str">
        <f>+'[3]Población Bogotá'!AE1039</f>
        <v>Villavicencio</v>
      </c>
      <c r="C23" s="27">
        <f>+'[3]Población Bogotá'!AF1039</f>
        <v>1.6973333333333336</v>
      </c>
      <c r="D23" s="27">
        <f>+'[3]Población Bogotá'!AG1039</f>
        <v>1.8206666666666667</v>
      </c>
      <c r="E23" s="27">
        <f>+'[3]Población Bogotá'!AH1039</f>
        <v>3.3516666666666666</v>
      </c>
      <c r="F23" s="27">
        <f>+'[3]Población Bogotá'!AI1039</f>
        <v>2.2933333333333334</v>
      </c>
      <c r="G23" s="28">
        <f>+'[3]Población Bogotá'!AJ1039</f>
        <v>2.6656666666666666</v>
      </c>
      <c r="H23" s="28">
        <f t="shared" si="0"/>
        <v>16.23546511627907</v>
      </c>
      <c r="I23" s="27">
        <f t="shared" si="3"/>
        <v>-31.576330183988055</v>
      </c>
      <c r="J23" s="28">
        <f t="shared" si="1"/>
        <v>1.3451526900530693</v>
      </c>
      <c r="K23" s="27">
        <f t="shared" si="2"/>
        <v>1.0495260352628544</v>
      </c>
      <c r="L23" s="18"/>
    </row>
    <row r="24" spans="1:14">
      <c r="A24" s="16"/>
      <c r="B24" s="11" t="str">
        <f>+'[3]Población Bogotá'!AE1040</f>
        <v>Cartagena</v>
      </c>
      <c r="C24" s="27">
        <f>+'[3]Población Bogotá'!AF1040</f>
        <v>1.1153333333333333</v>
      </c>
      <c r="D24" s="27">
        <f>+'[3]Población Bogotá'!AG1040</f>
        <v>0.83433333333333337</v>
      </c>
      <c r="E24" s="27">
        <f>+'[3]Población Bogotá'!AH1040</f>
        <v>5.2869999999999999</v>
      </c>
      <c r="F24" s="27">
        <f>+'[3]Población Bogotá'!AI1040</f>
        <v>4.1403333333333334</v>
      </c>
      <c r="G24" s="28">
        <f>+'[3]Población Bogotá'!AJ1040</f>
        <v>2.5566666666666666</v>
      </c>
      <c r="H24" s="28">
        <f t="shared" si="0"/>
        <v>-38.249738346348927</v>
      </c>
      <c r="I24" s="27">
        <f t="shared" si="3"/>
        <v>-21.688418132526323</v>
      </c>
      <c r="J24" s="28">
        <f t="shared" si="1"/>
        <v>1.2901489474436718</v>
      </c>
      <c r="K24" s="27">
        <f t="shared" si="2"/>
        <v>1.8947911168604528</v>
      </c>
      <c r="L24" s="18"/>
    </row>
    <row r="25" spans="1:14">
      <c r="A25" s="16"/>
      <c r="B25" s="11" t="str">
        <f>+'[3]Población Bogotá'!AE1041</f>
        <v>Montería</v>
      </c>
      <c r="C25" s="27">
        <f>+'[3]Población Bogotá'!AF1041</f>
        <v>1.8639999999999999</v>
      </c>
      <c r="D25" s="27">
        <f>+'[3]Población Bogotá'!AG1041</f>
        <v>1.9846666666666666</v>
      </c>
      <c r="E25" s="27">
        <f>+'[3]Población Bogotá'!AH1041</f>
        <v>2.3703333333333334</v>
      </c>
      <c r="F25" s="27">
        <f>+'[3]Población Bogotá'!AI1041</f>
        <v>2.0263333333333331</v>
      </c>
      <c r="G25" s="28">
        <f>+'[3]Población Bogotá'!AJ1041</f>
        <v>1.966</v>
      </c>
      <c r="H25" s="28">
        <f t="shared" si="0"/>
        <v>-2.9774633985852783</v>
      </c>
      <c r="I25" s="27">
        <f t="shared" si="3"/>
        <v>-14.512726761355655</v>
      </c>
      <c r="J25" s="28">
        <f t="shared" si="1"/>
        <v>0.99208585293647666</v>
      </c>
      <c r="K25" s="27">
        <f t="shared" si="2"/>
        <v>0.9273355767969319</v>
      </c>
      <c r="L25" s="18"/>
    </row>
    <row r="26" spans="1:14">
      <c r="A26" s="16"/>
      <c r="B26" s="11" t="str">
        <f>+'[3]Población Bogotá'!AE1042</f>
        <v>Barranquilla</v>
      </c>
      <c r="C26" s="27">
        <f>+'[3]Población Bogotá'!AF1042</f>
        <v>6.5233333333333334</v>
      </c>
      <c r="D26" s="27">
        <f>+'[3]Población Bogotá'!AG1042</f>
        <v>3.6836666666666669</v>
      </c>
      <c r="E26" s="27">
        <f>+'[3]Población Bogotá'!AH1042</f>
        <v>3.246</v>
      </c>
      <c r="F26" s="27">
        <f>+'[3]Población Bogotá'!AI1042</f>
        <v>4.3359999999999994</v>
      </c>
      <c r="G26" s="28">
        <f>+'[3]Población Bogotá'!AJ1042</f>
        <v>1.8053333333333332</v>
      </c>
      <c r="H26" s="28">
        <f t="shared" si="0"/>
        <v>-58.364083640836405</v>
      </c>
      <c r="I26" s="27">
        <f t="shared" si="3"/>
        <v>33.579790511398635</v>
      </c>
      <c r="J26" s="28">
        <f t="shared" si="1"/>
        <v>0.91100999991589637</v>
      </c>
      <c r="K26" s="27">
        <f t="shared" si="2"/>
        <v>1.9843364341132568</v>
      </c>
      <c r="L26" s="18"/>
    </row>
    <row r="27" spans="1:14">
      <c r="A27" s="16"/>
      <c r="B27" s="11" t="str">
        <f>+'[3]Población Bogotá'!AE1043</f>
        <v>Pasto</v>
      </c>
      <c r="C27" s="27">
        <f>+'[3]Población Bogotá'!AF1043</f>
        <v>2.0220000000000002</v>
      </c>
      <c r="D27" s="27">
        <f>+'[3]Población Bogotá'!AG1043</f>
        <v>2.613</v>
      </c>
      <c r="E27" s="27">
        <f>+'[3]Población Bogotá'!AH1043</f>
        <v>2.8783333333333334</v>
      </c>
      <c r="F27" s="27">
        <f>+'[3]Población Bogotá'!AI1043</f>
        <v>2.2989999999999999</v>
      </c>
      <c r="G27" s="28">
        <f>+'[3]Población Bogotá'!AJ1043</f>
        <v>1.5893333333333335</v>
      </c>
      <c r="H27" s="28">
        <f t="shared" si="0"/>
        <v>-30.868493547919375</v>
      </c>
      <c r="I27" s="27">
        <f t="shared" si="3"/>
        <v>-20.127388535031855</v>
      </c>
      <c r="J27" s="28">
        <f t="shared" si="1"/>
        <v>0.80201175768075972</v>
      </c>
      <c r="K27" s="27">
        <f t="shared" si="2"/>
        <v>1.0521193408732423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C25" sqref="C25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189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Bogotá'!AE1062</f>
        <v>Colombia</v>
      </c>
      <c r="C13" s="26">
        <f>+'[3]Población Bogotá'!AF1062</f>
        <v>459.7166666666667</v>
      </c>
      <c r="D13" s="26">
        <f>+'[3]Población Bogotá'!AG1062</f>
        <v>489.41500000000002</v>
      </c>
      <c r="E13" s="26">
        <f>+'[3]Población Bogotá'!AH1062</f>
        <v>586.08966666666663</v>
      </c>
      <c r="F13" s="26">
        <f>+'[3]Población Bogotá'!AI1062</f>
        <v>583.64166666666665</v>
      </c>
      <c r="G13" s="26">
        <f>+'[3]Población Bogotá'!AJ1062</f>
        <v>550.21233333333328</v>
      </c>
      <c r="H13" s="28">
        <f t="shared" ref="H13:H27" si="0">IF(OR(OR(G13=0,F13=0),G13=""),"",(G13/F13-1)*100)</f>
        <v>-5.7277153504576184</v>
      </c>
      <c r="I13" s="27">
        <f>IF(OR(OR(G13=0,F13=0),F13=""),"",(F13/E13-1)*100)</f>
        <v>-0.41768352851582202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181.35166666666663</v>
      </c>
      <c r="D14" s="25">
        <f>D13-SUM(D15:D27)</f>
        <v>210.34400000000005</v>
      </c>
      <c r="E14" s="25">
        <f>E13-SUM(E15:E27)</f>
        <v>220.3176666666667</v>
      </c>
      <c r="F14" s="25">
        <f>F13-SUM(F15:F27)</f>
        <v>229.90766666666656</v>
      </c>
      <c r="G14" s="26">
        <f>G13-SUM(G15:G27)</f>
        <v>234.09999999999991</v>
      </c>
      <c r="H14" s="28">
        <f t="shared" si="0"/>
        <v>1.8234856601853311</v>
      </c>
      <c r="I14" s="27">
        <f>IF(OR(OR(G14=0,F14=0),F14=""),"",(F14/E14-1)*100)</f>
        <v>4.3528057214355043</v>
      </c>
      <c r="J14" s="28">
        <f t="shared" si="1"/>
        <v>42.547210561740698</v>
      </c>
      <c r="K14" s="27">
        <f t="shared" si="2"/>
        <v>39.391921412967413</v>
      </c>
      <c r="L14" s="18"/>
    </row>
    <row r="15" spans="1:15">
      <c r="A15" s="16"/>
      <c r="B15" s="12" t="str">
        <f>+'[3]Población Bogotá'!AE1063</f>
        <v>Bogotá</v>
      </c>
      <c r="C15" s="107">
        <f>+'[3]Población Bogotá'!AF1063</f>
        <v>96.342333333333329</v>
      </c>
      <c r="D15" s="107">
        <f>+'[3]Población Bogotá'!AG1063</f>
        <v>86.944666666666663</v>
      </c>
      <c r="E15" s="107">
        <f>+'[3]Población Bogotá'!AH1063</f>
        <v>128.11699999999999</v>
      </c>
      <c r="F15" s="107">
        <f>+'[3]Población Bogotá'!AI1063</f>
        <v>118.00933333333334</v>
      </c>
      <c r="G15" s="107">
        <f>+'[3]Población Bogotá'!AJ1063</f>
        <v>92.802333333333323</v>
      </c>
      <c r="H15" s="50">
        <f t="shared" si="0"/>
        <v>-21.360174901420248</v>
      </c>
      <c r="I15" s="36">
        <f t="shared" ref="I15:I27" si="3">IF(OR(OR(G15=0,F15=0),F15=""),"",(F15/E15-1)*100)</f>
        <v>-7.8894031757429932</v>
      </c>
      <c r="J15" s="50">
        <f t="shared" si="1"/>
        <v>16.866639969902529</v>
      </c>
      <c r="K15" s="36">
        <f t="shared" si="2"/>
        <v>20.219483987035428</v>
      </c>
      <c r="L15" s="18"/>
      <c r="N15" s="23" t="s">
        <v>4</v>
      </c>
      <c r="O15" s="34">
        <f>J15</f>
        <v>16.866639969902529</v>
      </c>
    </row>
    <row r="16" spans="1:15">
      <c r="A16" s="16"/>
      <c r="B16" s="11" t="str">
        <f>+'[3]Población Bogotá'!AE1064</f>
        <v>Medellín</v>
      </c>
      <c r="C16" s="55">
        <f>+'[3]Población Bogotá'!AF1064</f>
        <v>52.446333333333335</v>
      </c>
      <c r="D16" s="55">
        <f>+'[3]Población Bogotá'!AG1064</f>
        <v>59.350999999999999</v>
      </c>
      <c r="E16" s="55">
        <f>+'[3]Población Bogotá'!AH1064</f>
        <v>75.529333333333327</v>
      </c>
      <c r="F16" s="55">
        <f>+'[3]Población Bogotá'!AI1064</f>
        <v>62.374666666666663</v>
      </c>
      <c r="G16" s="56">
        <f>+'[3]Población Bogotá'!AJ1064</f>
        <v>57.153999999999996</v>
      </c>
      <c r="H16" s="28">
        <f t="shared" si="0"/>
        <v>-8.369851007887819</v>
      </c>
      <c r="I16" s="27">
        <f t="shared" si="3"/>
        <v>-17.41663283139442</v>
      </c>
      <c r="J16" s="28">
        <f t="shared" si="1"/>
        <v>10.38762611040465</v>
      </c>
      <c r="K16" s="27">
        <f t="shared" si="2"/>
        <v>10.687151077287719</v>
      </c>
      <c r="L16" s="18"/>
      <c r="N16" s="23" t="s">
        <v>35</v>
      </c>
      <c r="O16" s="34">
        <f>100-O15</f>
        <v>83.133360030097464</v>
      </c>
    </row>
    <row r="17" spans="1:14">
      <c r="A17" s="16"/>
      <c r="B17" s="11" t="str">
        <f>+'[3]Población Bogotá'!AE1065</f>
        <v>Cali</v>
      </c>
      <c r="C17" s="55">
        <f>+'[3]Población Bogotá'!AF1065</f>
        <v>36.629333333333335</v>
      </c>
      <c r="D17" s="55">
        <f>+'[3]Población Bogotá'!AG1065</f>
        <v>34.69466666666667</v>
      </c>
      <c r="E17" s="55">
        <f>+'[3]Población Bogotá'!AH1065</f>
        <v>47.282999999999994</v>
      </c>
      <c r="F17" s="55">
        <f>+'[3]Población Bogotá'!AI1065</f>
        <v>45.328000000000003</v>
      </c>
      <c r="G17" s="56">
        <f>+'[3]Población Bogotá'!AJ1065</f>
        <v>50.141666666666673</v>
      </c>
      <c r="H17" s="28">
        <f t="shared" si="0"/>
        <v>10.619631721378987</v>
      </c>
      <c r="I17" s="27">
        <f t="shared" si="3"/>
        <v>-4.1346784256497955</v>
      </c>
      <c r="J17" s="28">
        <f t="shared" si="1"/>
        <v>9.1131484390571664</v>
      </c>
      <c r="K17" s="27">
        <f t="shared" si="2"/>
        <v>7.7664091837171778</v>
      </c>
      <c r="L17" s="18"/>
    </row>
    <row r="18" spans="1:14">
      <c r="A18" s="16"/>
      <c r="B18" s="11" t="str">
        <f>+'[3]Población Bogotá'!AE1066</f>
        <v>Barranquilla</v>
      </c>
      <c r="C18" s="55">
        <f>+'[3]Población Bogotá'!AF1066</f>
        <v>19.546666666666667</v>
      </c>
      <c r="D18" s="55">
        <f>+'[3]Población Bogotá'!AG1066</f>
        <v>14.998666666666665</v>
      </c>
      <c r="E18" s="55">
        <f>+'[3]Población Bogotá'!AH1066</f>
        <v>17.720666666666666</v>
      </c>
      <c r="F18" s="55">
        <f>+'[3]Población Bogotá'!AI1066</f>
        <v>19.126999999999999</v>
      </c>
      <c r="G18" s="56">
        <f>+'[3]Población Bogotá'!AJ1066</f>
        <v>18.932666666666666</v>
      </c>
      <c r="H18" s="28">
        <f t="shared" si="0"/>
        <v>-1.0160157543437687</v>
      </c>
      <c r="I18" s="27">
        <f t="shared" si="3"/>
        <v>7.9361197848087039</v>
      </c>
      <c r="J18" s="28">
        <f t="shared" si="1"/>
        <v>3.4409746055613684</v>
      </c>
      <c r="K18" s="27">
        <f t="shared" si="2"/>
        <v>3.2771820609106612</v>
      </c>
      <c r="L18" s="18"/>
    </row>
    <row r="19" spans="1:14">
      <c r="A19" s="16"/>
      <c r="B19" s="11" t="str">
        <f>+'[3]Población Bogotá'!AE1067</f>
        <v>Cúcuta</v>
      </c>
      <c r="C19" s="55">
        <f>+'[3]Población Bogotá'!AF1067</f>
        <v>8.4856666666666669</v>
      </c>
      <c r="D19" s="55">
        <f>+'[3]Población Bogotá'!AG1067</f>
        <v>7.4793333333333338</v>
      </c>
      <c r="E19" s="55">
        <f>+'[3]Población Bogotá'!AH1067</f>
        <v>10.928000000000003</v>
      </c>
      <c r="F19" s="55">
        <f>+'[3]Población Bogotá'!AI1067</f>
        <v>14.043666666666667</v>
      </c>
      <c r="G19" s="56">
        <f>+'[3]Población Bogotá'!AJ1067</f>
        <v>17.891000000000002</v>
      </c>
      <c r="H19" s="28">
        <f t="shared" si="0"/>
        <v>27.395504497875688</v>
      </c>
      <c r="I19" s="27">
        <f t="shared" si="3"/>
        <v>28.51085895558807</v>
      </c>
      <c r="J19" s="28">
        <f t="shared" si="1"/>
        <v>3.2516537554895484</v>
      </c>
      <c r="K19" s="27">
        <f t="shared" si="2"/>
        <v>2.4062138583891373</v>
      </c>
      <c r="L19" s="18"/>
    </row>
    <row r="20" spans="1:14">
      <c r="A20" s="16"/>
      <c r="B20" s="11" t="str">
        <f>+'[3]Población Bogotá'!AE1068</f>
        <v>Pereira</v>
      </c>
      <c r="C20" s="55">
        <f>+'[3]Población Bogotá'!AF1068</f>
        <v>10.369</v>
      </c>
      <c r="D20" s="55">
        <f>+'[3]Población Bogotá'!AG1068</f>
        <v>10.812666666666667</v>
      </c>
      <c r="E20" s="55">
        <f>+'[3]Población Bogotá'!AH1068</f>
        <v>20.65</v>
      </c>
      <c r="F20" s="55">
        <f>+'[3]Población Bogotá'!AI1068</f>
        <v>19.397666666666669</v>
      </c>
      <c r="G20" s="56">
        <f>+'[3]Población Bogotá'!AJ1068</f>
        <v>15.994</v>
      </c>
      <c r="H20" s="28">
        <f t="shared" si="0"/>
        <v>-17.54678397745435</v>
      </c>
      <c r="I20" s="27">
        <f t="shared" si="3"/>
        <v>-6.0645682001614016</v>
      </c>
      <c r="J20" s="28">
        <f t="shared" si="1"/>
        <v>2.9068777690067535</v>
      </c>
      <c r="K20" s="27">
        <f t="shared" si="2"/>
        <v>3.3235575481531194</v>
      </c>
      <c r="L20" s="18"/>
    </row>
    <row r="21" spans="1:14">
      <c r="A21" s="16"/>
      <c r="B21" s="11" t="str">
        <f>+'[3]Población Bogotá'!AE1069</f>
        <v>Bucaramanga</v>
      </c>
      <c r="C21" s="55">
        <f>+'[3]Población Bogotá'!AF1069</f>
        <v>9.5950000000000006</v>
      </c>
      <c r="D21" s="55">
        <f>+'[3]Población Bogotá'!AG1069</f>
        <v>13.647666666666666</v>
      </c>
      <c r="E21" s="55">
        <f>+'[3]Población Bogotá'!AH1069</f>
        <v>15.801000000000002</v>
      </c>
      <c r="F21" s="55">
        <f>+'[3]Población Bogotá'!AI1069</f>
        <v>18.41</v>
      </c>
      <c r="G21" s="56">
        <f>+'[3]Población Bogotá'!AJ1069</f>
        <v>15.242333333333335</v>
      </c>
      <c r="H21" s="28">
        <f t="shared" si="0"/>
        <v>-17.206228499004162</v>
      </c>
      <c r="I21" s="27">
        <f t="shared" si="3"/>
        <v>16.511613189038666</v>
      </c>
      <c r="J21" s="28">
        <f t="shared" si="1"/>
        <v>2.7702638435949281</v>
      </c>
      <c r="K21" s="27">
        <f t="shared" si="2"/>
        <v>3.1543327098533638</v>
      </c>
      <c r="L21" s="18"/>
    </row>
    <row r="22" spans="1:14">
      <c r="A22" s="16"/>
      <c r="B22" s="11" t="str">
        <f>+'[3]Población Bogotá'!AE1070</f>
        <v>Ibagué</v>
      </c>
      <c r="C22" s="55">
        <f>+'[3]Población Bogotá'!AF1070</f>
        <v>10.654999999999999</v>
      </c>
      <c r="D22" s="55">
        <f>+'[3]Población Bogotá'!AG1070</f>
        <v>15.767333333333333</v>
      </c>
      <c r="E22" s="55">
        <f>+'[3]Población Bogotá'!AH1070</f>
        <v>10.978333333333333</v>
      </c>
      <c r="F22" s="55">
        <f>+'[3]Población Bogotá'!AI1070</f>
        <v>13.097999999999999</v>
      </c>
      <c r="G22" s="56">
        <f>+'[3]Población Bogotá'!AJ1070</f>
        <v>13.091333333333333</v>
      </c>
      <c r="H22" s="28">
        <f t="shared" si="0"/>
        <v>-5.0898355983097776E-2</v>
      </c>
      <c r="I22" s="27">
        <f t="shared" si="3"/>
        <v>19.307727341733717</v>
      </c>
      <c r="J22" s="28">
        <f t="shared" si="1"/>
        <v>2.3793238610306204</v>
      </c>
      <c r="K22" s="27">
        <f t="shared" si="2"/>
        <v>2.2441852163856248</v>
      </c>
      <c r="L22" s="18"/>
    </row>
    <row r="23" spans="1:14">
      <c r="A23" s="16"/>
      <c r="B23" s="11" t="str">
        <f>+'[3]Población Bogotá'!AE1071</f>
        <v>Cartagena</v>
      </c>
      <c r="C23" s="55">
        <f>+'[3]Población Bogotá'!AF1071</f>
        <v>12.358333333333334</v>
      </c>
      <c r="D23" s="55">
        <f>+'[3]Población Bogotá'!AG1071</f>
        <v>10.592333333333334</v>
      </c>
      <c r="E23" s="55">
        <f>+'[3]Población Bogotá'!AH1071</f>
        <v>9.2476666666666674</v>
      </c>
      <c r="F23" s="55">
        <f>+'[3]Población Bogotá'!AI1071</f>
        <v>11.994666666666667</v>
      </c>
      <c r="G23" s="56">
        <f>+'[3]Población Bogotá'!AJ1071</f>
        <v>8.6686666666666667</v>
      </c>
      <c r="H23" s="28">
        <f t="shared" si="0"/>
        <v>-27.728990662516672</v>
      </c>
      <c r="I23" s="27">
        <f t="shared" si="3"/>
        <v>29.704790397577764</v>
      </c>
      <c r="J23" s="28">
        <f t="shared" si="1"/>
        <v>1.5755129686296867</v>
      </c>
      <c r="K23" s="27">
        <f t="shared" si="2"/>
        <v>2.0551422819366909</v>
      </c>
      <c r="L23" s="18"/>
    </row>
    <row r="24" spans="1:14">
      <c r="A24" s="16"/>
      <c r="B24" s="11" t="str">
        <f>+'[3]Población Bogotá'!AE1072</f>
        <v>Villavicencio</v>
      </c>
      <c r="C24" s="55">
        <f>+'[3]Población Bogotá'!AF1072</f>
        <v>5.5066666666666677</v>
      </c>
      <c r="D24" s="55">
        <f>+'[3]Población Bogotá'!AG1072</f>
        <v>6.5863333333333332</v>
      </c>
      <c r="E24" s="55">
        <f>+'[3]Población Bogotá'!AH1072</f>
        <v>5.5650000000000004</v>
      </c>
      <c r="F24" s="55">
        <f>+'[3]Población Bogotá'!AI1072</f>
        <v>8.2259999999999991</v>
      </c>
      <c r="G24" s="56">
        <f>+'[3]Población Bogotá'!AJ1072</f>
        <v>7.8260000000000005</v>
      </c>
      <c r="H24" s="28">
        <f t="shared" si="0"/>
        <v>-4.8626306831995976</v>
      </c>
      <c r="I24" s="27">
        <f t="shared" si="3"/>
        <v>47.816711590296478</v>
      </c>
      <c r="J24" s="28">
        <f t="shared" si="1"/>
        <v>1.4223599737555868</v>
      </c>
      <c r="K24" s="27">
        <f t="shared" si="2"/>
        <v>1.4094264460213886</v>
      </c>
      <c r="L24" s="18"/>
    </row>
    <row r="25" spans="1:14">
      <c r="A25" s="16"/>
      <c r="B25" s="11" t="str">
        <f>+'[3]Población Bogotá'!AE1073</f>
        <v>Pasto</v>
      </c>
      <c r="C25" s="55">
        <f>+'[3]Población Bogotá'!AF1073</f>
        <v>6.1306666666666665</v>
      </c>
      <c r="D25" s="55">
        <f>+'[3]Población Bogotá'!AG1073</f>
        <v>5.9209999999999994</v>
      </c>
      <c r="E25" s="55">
        <f>+'[3]Población Bogotá'!AH1073</f>
        <v>8.8179999999999996</v>
      </c>
      <c r="F25" s="55">
        <f>+'[3]Población Bogotá'!AI1073</f>
        <v>8.7279999999999998</v>
      </c>
      <c r="G25" s="56">
        <f>+'[3]Población Bogotá'!AJ1073</f>
        <v>7.0533333333333337</v>
      </c>
      <c r="H25" s="28">
        <f t="shared" si="0"/>
        <v>-19.187289948059881</v>
      </c>
      <c r="I25" s="27">
        <f t="shared" si="3"/>
        <v>-1.0206396008165086</v>
      </c>
      <c r="J25" s="28">
        <f t="shared" si="1"/>
        <v>1.281929340006313</v>
      </c>
      <c r="K25" s="27">
        <f t="shared" si="2"/>
        <v>1.4954381255622029</v>
      </c>
      <c r="L25" s="18"/>
    </row>
    <row r="26" spans="1:14">
      <c r="A26" s="16"/>
      <c r="B26" s="11" t="str">
        <f>+'[3]Población Bogotá'!AE1074</f>
        <v>Manizales</v>
      </c>
      <c r="C26" s="55">
        <f>+'[3]Población Bogotá'!AF1074</f>
        <v>5.5430000000000001</v>
      </c>
      <c r="D26" s="55">
        <f>+'[3]Población Bogotá'!AG1074</f>
        <v>6.2156666666666665</v>
      </c>
      <c r="E26" s="55">
        <f>+'[3]Población Bogotá'!AH1074</f>
        <v>7.7043333333333335</v>
      </c>
      <c r="F26" s="55">
        <f>+'[3]Población Bogotá'!AI1074</f>
        <v>8.4876666666666676</v>
      </c>
      <c r="G26" s="56">
        <f>+'[3]Población Bogotá'!AJ1074</f>
        <v>5.8093333333333321</v>
      </c>
      <c r="H26" s="28">
        <f t="shared" si="0"/>
        <v>-31.555590464595706</v>
      </c>
      <c r="I26" s="27">
        <f t="shared" si="3"/>
        <v>10.167438238220928</v>
      </c>
      <c r="J26" s="28">
        <f t="shared" si="1"/>
        <v>1.0558348080165414</v>
      </c>
      <c r="K26" s="27">
        <f t="shared" si="2"/>
        <v>1.4542598912003657</v>
      </c>
      <c r="L26" s="18"/>
    </row>
    <row r="27" spans="1:14">
      <c r="A27" s="16"/>
      <c r="B27" s="11" t="str">
        <f>+'[3]Población Bogotá'!AE1075</f>
        <v>Montería</v>
      </c>
      <c r="C27" s="55">
        <f>+'[3]Población Bogotá'!AF1075</f>
        <v>4.7569999999999997</v>
      </c>
      <c r="D27" s="55">
        <f>+'[3]Población Bogotá'!AG1075</f>
        <v>6.0596666666666676</v>
      </c>
      <c r="E27" s="55">
        <f>+'[3]Población Bogotá'!AH1075</f>
        <v>7.4296666666666669</v>
      </c>
      <c r="F27" s="55">
        <f>+'[3]Población Bogotá'!AI1075</f>
        <v>6.5093333333333332</v>
      </c>
      <c r="G27" s="56">
        <f>+'[3]Población Bogotá'!AJ1075</f>
        <v>5.5056666666666665</v>
      </c>
      <c r="H27" s="28">
        <f t="shared" si="0"/>
        <v>-15.418885702580909</v>
      </c>
      <c r="I27" s="27">
        <f t="shared" si="3"/>
        <v>-12.38727623491409</v>
      </c>
      <c r="J27" s="28">
        <f t="shared" si="1"/>
        <v>1.0006439938036045</v>
      </c>
      <c r="K27" s="27">
        <f t="shared" si="2"/>
        <v>1.1152962005796936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12" activePane="bottomLeft" state="frozen"/>
      <selection activeCell="C8" sqref="C8:K8"/>
      <selection pane="bottomLeft" activeCell="D25" sqref="D25"/>
    </sheetView>
  </sheetViews>
  <sheetFormatPr baseColWidth="10" defaultColWidth="10.85546875" defaultRowHeight="15.75"/>
  <cols>
    <col min="1" max="1" width="1.85546875" style="9" customWidth="1"/>
    <col min="2" max="2" width="14.5703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190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Bogotá'!AE1094</f>
        <v>Colombia</v>
      </c>
      <c r="C13" s="26">
        <f>+'[3]Población Bogotá'!AF1094</f>
        <v>121.51700000000001</v>
      </c>
      <c r="D13" s="26">
        <f>+'[3]Población Bogotá'!AG1094</f>
        <v>126.41733333333332</v>
      </c>
      <c r="E13" s="26">
        <f>+'[3]Población Bogotá'!AH1094</f>
        <v>164.06899999999999</v>
      </c>
      <c r="F13" s="26">
        <f>+'[3]Población Bogotá'!AI1094</f>
        <v>145.17866666666666</v>
      </c>
      <c r="G13" s="26">
        <f>+'[3]Población Bogotá'!AJ1094</f>
        <v>142.32333333333335</v>
      </c>
      <c r="H13" s="28">
        <f t="shared" ref="H13:H27" si="0">IF(OR(OR(G13=0,F13=0),G13=""),"",(G13/F13-1)*100)</f>
        <v>-1.9667719775173342</v>
      </c>
      <c r="I13" s="27">
        <f>IF(OR(OR(G13=0,F13=0),F13=""),"",(F13/E13-1)*100)</f>
        <v>-11.513651776589928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55.402333333333345</v>
      </c>
      <c r="D14" s="25">
        <f>D13-SUM(D15:D27)</f>
        <v>49.517999999999972</v>
      </c>
      <c r="E14" s="25">
        <f>E13-SUM(E15:E27)</f>
        <v>74.259333333333302</v>
      </c>
      <c r="F14" s="25">
        <f>F13-SUM(F15:F27)</f>
        <v>53.697333333333333</v>
      </c>
      <c r="G14" s="26">
        <f>G13-SUM(G15:G27)</f>
        <v>53.842000000000013</v>
      </c>
      <c r="H14" s="28">
        <f t="shared" si="0"/>
        <v>0.26941126809527649</v>
      </c>
      <c r="I14" s="27">
        <f>IF(OR(OR(G14=0,F14=0),F14=""),"",(F14/E14-1)*100)</f>
        <v>-27.689448688829209</v>
      </c>
      <c r="J14" s="28">
        <f t="shared" si="1"/>
        <v>37.830760943391809</v>
      </c>
      <c r="K14" s="27">
        <f t="shared" si="2"/>
        <v>36.987068807170935</v>
      </c>
      <c r="L14" s="18"/>
    </row>
    <row r="15" spans="1:15">
      <c r="A15" s="16"/>
      <c r="B15" s="12" t="str">
        <f>+'[3]Población Bogotá'!AE1095</f>
        <v>Bogotá</v>
      </c>
      <c r="C15" s="107">
        <f>+'[3]Población Bogotá'!AF1095</f>
        <v>24.213999999999999</v>
      </c>
      <c r="D15" s="107">
        <f>+'[3]Población Bogotá'!AG1095</f>
        <v>28.799333333333333</v>
      </c>
      <c r="E15" s="107">
        <f>+'[3]Población Bogotá'!AH1095</f>
        <v>29.699000000000002</v>
      </c>
      <c r="F15" s="107">
        <f>+'[3]Población Bogotá'!AI1095</f>
        <v>29.995000000000001</v>
      </c>
      <c r="G15" s="107">
        <f>+'[3]Población Bogotá'!AJ1095</f>
        <v>32.077000000000005</v>
      </c>
      <c r="H15" s="50">
        <f t="shared" si="0"/>
        <v>6.9411568594765827</v>
      </c>
      <c r="I15" s="36">
        <f t="shared" ref="I15:I27" si="3">IF(OR(OR(G15=0,F15=0),F15=""),"",(F15/E15-1)*100)</f>
        <v>0.9966665544294484</v>
      </c>
      <c r="J15" s="50">
        <f t="shared" si="1"/>
        <v>22.53811743213809</v>
      </c>
      <c r="K15" s="36">
        <f t="shared" si="2"/>
        <v>20.660749054039162</v>
      </c>
      <c r="L15" s="18"/>
      <c r="N15" s="23" t="s">
        <v>4</v>
      </c>
      <c r="O15" s="34">
        <f>J15</f>
        <v>22.53811743213809</v>
      </c>
    </row>
    <row r="16" spans="1:15">
      <c r="A16" s="16"/>
      <c r="B16" s="11" t="str">
        <f>+'[3]Población Bogotá'!AE1096</f>
        <v>Cali</v>
      </c>
      <c r="C16" s="55">
        <f>+'[3]Población Bogotá'!AF1096</f>
        <v>8.0153333333333325</v>
      </c>
      <c r="D16" s="55">
        <f>+'[3]Población Bogotá'!AG1096</f>
        <v>7.7363333333333335</v>
      </c>
      <c r="E16" s="55">
        <f>+'[3]Población Bogotá'!AH1096</f>
        <v>9.652000000000001</v>
      </c>
      <c r="F16" s="55">
        <f>+'[3]Población Bogotá'!AI1096</f>
        <v>12.099333333333334</v>
      </c>
      <c r="G16" s="56">
        <f>+'[3]Población Bogotá'!AJ1096</f>
        <v>12.245333333333333</v>
      </c>
      <c r="H16" s="28">
        <f t="shared" si="0"/>
        <v>1.2066780538872557</v>
      </c>
      <c r="I16" s="27">
        <f t="shared" si="3"/>
        <v>25.355712114932992</v>
      </c>
      <c r="J16" s="28">
        <f t="shared" si="1"/>
        <v>8.6038831768039898</v>
      </c>
      <c r="K16" s="27">
        <f t="shared" si="2"/>
        <v>8.3340986738180085</v>
      </c>
      <c r="L16" s="18"/>
      <c r="N16" s="23" t="s">
        <v>35</v>
      </c>
      <c r="O16" s="34">
        <f>100-O15</f>
        <v>77.461882567861906</v>
      </c>
    </row>
    <row r="17" spans="1:14">
      <c r="A17" s="16"/>
      <c r="B17" s="11" t="str">
        <f>+'[3]Población Bogotá'!AE1097</f>
        <v>Medellín</v>
      </c>
      <c r="C17" s="55">
        <f>+'[3]Población Bogotá'!AF1097</f>
        <v>11.102333333333334</v>
      </c>
      <c r="D17" s="55">
        <f>+'[3]Población Bogotá'!AG1097</f>
        <v>13.439333333333332</v>
      </c>
      <c r="E17" s="55">
        <f>+'[3]Población Bogotá'!AH1097</f>
        <v>21.159333333333333</v>
      </c>
      <c r="F17" s="55">
        <f>+'[3]Población Bogotá'!AI1097</f>
        <v>12.59</v>
      </c>
      <c r="G17" s="56">
        <f>+'[3]Población Bogotá'!AJ1097</f>
        <v>11.733666666666666</v>
      </c>
      <c r="H17" s="28">
        <f t="shared" si="0"/>
        <v>-6.8016944665078132</v>
      </c>
      <c r="I17" s="27">
        <f t="shared" si="3"/>
        <v>-40.499070544125523</v>
      </c>
      <c r="J17" s="28">
        <f t="shared" si="1"/>
        <v>8.2443731409700902</v>
      </c>
      <c r="K17" s="27">
        <f t="shared" si="2"/>
        <v>8.6720730318504096</v>
      </c>
      <c r="L17" s="18"/>
    </row>
    <row r="18" spans="1:14">
      <c r="A18" s="16"/>
      <c r="B18" s="11" t="str">
        <f>+'[3]Población Bogotá'!AE1098</f>
        <v>Barranquilla</v>
      </c>
      <c r="C18" s="55">
        <f>+'[3]Población Bogotá'!AF1098</f>
        <v>6.2286666666666664</v>
      </c>
      <c r="D18" s="55">
        <f>+'[3]Población Bogotá'!AG1098</f>
        <v>5.8220000000000001</v>
      </c>
      <c r="E18" s="55">
        <f>+'[3]Población Bogotá'!AH1098</f>
        <v>6.6446666666666667</v>
      </c>
      <c r="F18" s="55">
        <f>+'[3]Población Bogotá'!AI1098</f>
        <v>7.9879999999999995</v>
      </c>
      <c r="G18" s="56">
        <f>+'[3]Población Bogotá'!AJ1098</f>
        <v>7.3946666666666658</v>
      </c>
      <c r="H18" s="28">
        <f t="shared" si="0"/>
        <v>-7.4278083792355236</v>
      </c>
      <c r="I18" s="27">
        <f t="shared" si="3"/>
        <v>20.216715160028077</v>
      </c>
      <c r="J18" s="28">
        <f t="shared" si="1"/>
        <v>5.1956811954001436</v>
      </c>
      <c r="K18" s="27">
        <f t="shared" si="2"/>
        <v>5.5021858124242309</v>
      </c>
      <c r="L18" s="18"/>
    </row>
    <row r="19" spans="1:14">
      <c r="A19" s="16"/>
      <c r="B19" s="11" t="str">
        <f>+'[3]Población Bogotá'!AE1099</f>
        <v>Ibagué</v>
      </c>
      <c r="C19" s="55">
        <f>+'[3]Población Bogotá'!AF1099</f>
        <v>2.2129999999999996</v>
      </c>
      <c r="D19" s="55">
        <f>+'[3]Población Bogotá'!AG1099</f>
        <v>3.1353333333333331</v>
      </c>
      <c r="E19" s="55">
        <f>+'[3]Población Bogotá'!AH1099</f>
        <v>3.1140000000000003</v>
      </c>
      <c r="F19" s="55">
        <f>+'[3]Población Bogotá'!AI1099</f>
        <v>4.16</v>
      </c>
      <c r="G19" s="56">
        <f>+'[3]Población Bogotá'!AJ1099</f>
        <v>4.0326666666666666</v>
      </c>
      <c r="H19" s="28">
        <f t="shared" si="0"/>
        <v>-3.0608974358974361</v>
      </c>
      <c r="I19" s="27">
        <f t="shared" si="3"/>
        <v>33.590237636480389</v>
      </c>
      <c r="J19" s="28">
        <f t="shared" si="1"/>
        <v>2.8334543410544062</v>
      </c>
      <c r="K19" s="27">
        <f t="shared" si="2"/>
        <v>2.8654347746225342</v>
      </c>
      <c r="L19" s="18"/>
    </row>
    <row r="20" spans="1:14">
      <c r="A20" s="16"/>
      <c r="B20" s="11" t="str">
        <f>+'[3]Población Bogotá'!AE1100</f>
        <v>Bucaramanga</v>
      </c>
      <c r="C20" s="55">
        <f>+'[3]Población Bogotá'!AF1100</f>
        <v>2.5840000000000001</v>
      </c>
      <c r="D20" s="55">
        <f>+'[3]Población Bogotá'!AG1100</f>
        <v>3.5856666666666666</v>
      </c>
      <c r="E20" s="55">
        <f>+'[3]Población Bogotá'!AH1100</f>
        <v>1.9356666666666669</v>
      </c>
      <c r="F20" s="55">
        <f>+'[3]Población Bogotá'!AI1100</f>
        <v>5.1903333333333341</v>
      </c>
      <c r="G20" s="56">
        <f>+'[3]Población Bogotá'!AJ1100</f>
        <v>3.7246666666666663</v>
      </c>
      <c r="H20" s="28">
        <f t="shared" si="0"/>
        <v>-28.238391882345404</v>
      </c>
      <c r="I20" s="27">
        <f t="shared" si="3"/>
        <v>168.14189770966075</v>
      </c>
      <c r="J20" s="28">
        <f t="shared" si="1"/>
        <v>2.6170456940768667</v>
      </c>
      <c r="K20" s="27">
        <f t="shared" si="2"/>
        <v>3.5751350060614975</v>
      </c>
      <c r="L20" s="18"/>
    </row>
    <row r="21" spans="1:14">
      <c r="A21" s="16"/>
      <c r="B21" s="11" t="str">
        <f>+'[3]Población Bogotá'!AE1101</f>
        <v>Pasto</v>
      </c>
      <c r="C21" s="55">
        <f>+'[3]Población Bogotá'!AF1101</f>
        <v>1.8</v>
      </c>
      <c r="D21" s="55">
        <f>+'[3]Población Bogotá'!AG1101</f>
        <v>2.3486666666666665</v>
      </c>
      <c r="E21" s="55">
        <f>+'[3]Población Bogotá'!AH1101</f>
        <v>2.6549999999999998</v>
      </c>
      <c r="F21" s="55">
        <f>+'[3]Población Bogotá'!AI1101</f>
        <v>1.899</v>
      </c>
      <c r="G21" s="56">
        <f>+'[3]Población Bogotá'!AJ1101</f>
        <v>3.3826666666666667</v>
      </c>
      <c r="H21" s="28">
        <f t="shared" si="0"/>
        <v>78.128839740214147</v>
      </c>
      <c r="I21" s="27">
        <f t="shared" si="3"/>
        <v>-28.474576271186436</v>
      </c>
      <c r="J21" s="28">
        <f t="shared" si="1"/>
        <v>2.3767477808745343</v>
      </c>
      <c r="K21" s="27">
        <f t="shared" si="2"/>
        <v>1.3080434223577386</v>
      </c>
      <c r="L21" s="18"/>
    </row>
    <row r="22" spans="1:14">
      <c r="A22" s="16"/>
      <c r="B22" s="11" t="str">
        <f>+'[3]Población Bogotá'!AE1102</f>
        <v>Cúcuta</v>
      </c>
      <c r="C22" s="55">
        <f>+'[3]Población Bogotá'!AF1102</f>
        <v>1.5123333333333333</v>
      </c>
      <c r="D22" s="55">
        <f>+'[3]Población Bogotá'!AG1102</f>
        <v>1.599</v>
      </c>
      <c r="E22" s="55">
        <f>+'[3]Población Bogotá'!AH1102</f>
        <v>2.3933333333333331</v>
      </c>
      <c r="F22" s="55">
        <f>+'[3]Población Bogotá'!AI1102</f>
        <v>3.1433333333333331</v>
      </c>
      <c r="G22" s="56">
        <f>+'[3]Población Bogotá'!AJ1102</f>
        <v>3.2526666666666664</v>
      </c>
      <c r="H22" s="28">
        <f t="shared" si="0"/>
        <v>3.4782608695652195</v>
      </c>
      <c r="I22" s="27">
        <f t="shared" si="3"/>
        <v>31.33704735376044</v>
      </c>
      <c r="J22" s="28">
        <f t="shared" si="1"/>
        <v>2.2854064688385596</v>
      </c>
      <c r="K22" s="27">
        <f t="shared" si="2"/>
        <v>2.1651482311450718</v>
      </c>
      <c r="L22" s="18"/>
    </row>
    <row r="23" spans="1:14">
      <c r="A23" s="16"/>
      <c r="B23" s="11" t="str">
        <f>+'[3]Población Bogotá'!AE1103</f>
        <v>Manizales</v>
      </c>
      <c r="C23" s="55">
        <f>+'[3]Población Bogotá'!AF1103</f>
        <v>1.151</v>
      </c>
      <c r="D23" s="55">
        <f>+'[3]Población Bogotá'!AG1103</f>
        <v>1.4876666666666667</v>
      </c>
      <c r="E23" s="55">
        <f>+'[3]Población Bogotá'!AH1103</f>
        <v>2.4346666666666668</v>
      </c>
      <c r="F23" s="55">
        <f>+'[3]Población Bogotá'!AI1103</f>
        <v>3.1749999999999998</v>
      </c>
      <c r="G23" s="56">
        <f>+'[3]Población Bogotá'!AJ1103</f>
        <v>2.9226666666666667</v>
      </c>
      <c r="H23" s="28">
        <f t="shared" si="0"/>
        <v>-7.9475065616797842</v>
      </c>
      <c r="I23" s="27">
        <f t="shared" si="3"/>
        <v>30.407995618838978</v>
      </c>
      <c r="J23" s="28">
        <f t="shared" si="1"/>
        <v>2.0535400613626251</v>
      </c>
      <c r="K23" s="27">
        <f t="shared" si="2"/>
        <v>2.1869604349583045</v>
      </c>
      <c r="L23" s="18"/>
    </row>
    <row r="24" spans="1:14">
      <c r="A24" s="16"/>
      <c r="B24" s="11" t="str">
        <f>+'[3]Población Bogotá'!AE1104</f>
        <v>Pereira</v>
      </c>
      <c r="C24" s="55">
        <f>+'[3]Población Bogotá'!AF1104</f>
        <v>1.6953333333333334</v>
      </c>
      <c r="D24" s="55">
        <f>+'[3]Población Bogotá'!AG1104</f>
        <v>2.3953333333333333</v>
      </c>
      <c r="E24" s="55">
        <f>+'[3]Población Bogotá'!AH1104</f>
        <v>3.6046666666666667</v>
      </c>
      <c r="F24" s="55">
        <f>+'[3]Población Bogotá'!AI1104</f>
        <v>3.0466666666666669</v>
      </c>
      <c r="G24" s="56">
        <f>+'[3]Población Bogotá'!AJ1104</f>
        <v>2.8823333333333334</v>
      </c>
      <c r="H24" s="28">
        <f t="shared" si="0"/>
        <v>-5.3938730853391732</v>
      </c>
      <c r="I24" s="27">
        <f t="shared" si="3"/>
        <v>-15.479933419641201</v>
      </c>
      <c r="J24" s="28">
        <f t="shared" si="1"/>
        <v>2.0252008337822329</v>
      </c>
      <c r="K24" s="27">
        <f t="shared" si="2"/>
        <v>2.0985636089783628</v>
      </c>
      <c r="L24" s="18"/>
    </row>
    <row r="25" spans="1:14">
      <c r="A25" s="16"/>
      <c r="B25" s="11" t="str">
        <f>+'[3]Población Bogotá'!AE1105</f>
        <v>Villavicencio</v>
      </c>
      <c r="C25" s="55">
        <f>+'[3]Población Bogotá'!AF1105</f>
        <v>1.5173333333333334</v>
      </c>
      <c r="D25" s="55">
        <f>+'[3]Población Bogotá'!AG1105</f>
        <v>2.4376666666666664</v>
      </c>
      <c r="E25" s="55">
        <f>+'[3]Población Bogotá'!AH1105</f>
        <v>1.4950000000000001</v>
      </c>
      <c r="F25" s="55">
        <f>+'[3]Población Bogotá'!AI1105</f>
        <v>2.1823333333333332</v>
      </c>
      <c r="G25" s="56">
        <f>+'[3]Población Bogotá'!AJ1105</f>
        <v>2.2666666666666671</v>
      </c>
      <c r="H25" s="28">
        <f t="shared" si="0"/>
        <v>3.8643653581793336</v>
      </c>
      <c r="I25" s="27">
        <f t="shared" si="3"/>
        <v>45.975473801560753</v>
      </c>
      <c r="J25" s="28">
        <f t="shared" si="1"/>
        <v>1.5926177483195543</v>
      </c>
      <c r="K25" s="27">
        <f t="shared" si="2"/>
        <v>1.5032052459498182</v>
      </c>
      <c r="L25" s="18"/>
    </row>
    <row r="26" spans="1:14">
      <c r="A26" s="16"/>
      <c r="B26" s="11" t="str">
        <f>+'[3]Población Bogotá'!AE1106</f>
        <v>Cartagena</v>
      </c>
      <c r="C26" s="55">
        <f>+'[3]Población Bogotá'!AF1106</f>
        <v>2.4393333333333334</v>
      </c>
      <c r="D26" s="55">
        <f>+'[3]Población Bogotá'!AG1106</f>
        <v>2.52</v>
      </c>
      <c r="E26" s="55">
        <f>+'[3]Población Bogotá'!AH1106</f>
        <v>3.569666666666667</v>
      </c>
      <c r="F26" s="55">
        <f>+'[3]Población Bogotá'!AI1106</f>
        <v>4.6676666666666664</v>
      </c>
      <c r="G26" s="56">
        <f>+'[3]Población Bogotá'!AJ1106</f>
        <v>1.7226666666666668</v>
      </c>
      <c r="H26" s="28">
        <f t="shared" si="0"/>
        <v>-63.093622795115323</v>
      </c>
      <c r="I26" s="27">
        <f t="shared" si="3"/>
        <v>30.759174526099532</v>
      </c>
      <c r="J26" s="28">
        <f t="shared" si="1"/>
        <v>1.210389488722861</v>
      </c>
      <c r="K26" s="27">
        <f t="shared" si="2"/>
        <v>3.2151188420704599</v>
      </c>
      <c r="L26" s="18"/>
    </row>
    <row r="27" spans="1:14">
      <c r="A27" s="16"/>
      <c r="B27" s="11" t="str">
        <f>+'[3]Población Bogotá'!AE1107</f>
        <v>Montería</v>
      </c>
      <c r="C27" s="55">
        <f>+'[3]Población Bogotá'!AF1107</f>
        <v>1.6420000000000001</v>
      </c>
      <c r="D27" s="55">
        <f>+'[3]Población Bogotá'!AG1107</f>
        <v>1.593</v>
      </c>
      <c r="E27" s="55">
        <f>+'[3]Población Bogotá'!AH1107</f>
        <v>1.4526666666666666</v>
      </c>
      <c r="F27" s="55">
        <f>+'[3]Población Bogotá'!AI1107</f>
        <v>1.3446666666666667</v>
      </c>
      <c r="G27" s="56">
        <f>+'[3]Población Bogotá'!AJ1107</f>
        <v>0.84366666666666668</v>
      </c>
      <c r="H27" s="28">
        <f t="shared" si="0"/>
        <v>-37.2583044124938</v>
      </c>
      <c r="I27" s="27">
        <f t="shared" si="3"/>
        <v>-7.4346030289123348</v>
      </c>
      <c r="J27" s="28">
        <f t="shared" si="1"/>
        <v>0.59278169426423399</v>
      </c>
      <c r="K27" s="27">
        <f t="shared" si="2"/>
        <v>0.92621505455346975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zoomScaleNormal="100" zoomScaleSheetLayoutView="100" workbookViewId="0">
      <pane ySplit="11" topLeftCell="A24" activePane="bottomLeft" state="frozen"/>
      <selection activeCell="C8" sqref="C8:K8"/>
      <selection pane="bottomLeft" activeCell="B10" sqref="B10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191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Bogotá'!AE1126</f>
        <v>Colombia</v>
      </c>
      <c r="C13" s="26">
        <f>+'[3]Población Bogotá'!AF1126</f>
        <v>22.807666666666666</v>
      </c>
      <c r="D13" s="26">
        <f>+'[3]Población Bogotá'!AG1126</f>
        <v>26.08</v>
      </c>
      <c r="E13" s="26">
        <f>+'[3]Población Bogotá'!AH1126</f>
        <v>27.310333333333332</v>
      </c>
      <c r="F13" s="26">
        <f>+'[3]Población Bogotá'!AI1126</f>
        <v>24.522333333333336</v>
      </c>
      <c r="G13" s="26">
        <f>+'[3]Población Bogotá'!AJ1126</f>
        <v>22.955333333333332</v>
      </c>
      <c r="H13" s="28">
        <f t="shared" ref="H13:H27" si="0">IF(OR(OR(G13=0,F13=0),G13=""),"",(G13/F13-1)*100)</f>
        <v>-6.3900933842619745</v>
      </c>
      <c r="I13" s="27">
        <f>IF(OR(OR(G13=0,F13=0),F13=""),"",(F13/E13-1)*100)</f>
        <v>-10.208590155130526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5.2353333333333296</v>
      </c>
      <c r="D14" s="25">
        <f>D13-SUM(D15:D27)</f>
        <v>5.0603333333333254</v>
      </c>
      <c r="E14" s="25">
        <f>E13-SUM(E15:E27)</f>
        <v>6.6556666666666722</v>
      </c>
      <c r="F14" s="25">
        <f>F13-SUM(F15:F27)</f>
        <v>9.4363333333333337</v>
      </c>
      <c r="G14" s="26">
        <f>G13-SUM(G15:G27)</f>
        <v>6.65133333333333</v>
      </c>
      <c r="H14" s="28">
        <f t="shared" si="0"/>
        <v>-29.513582252993785</v>
      </c>
      <c r="I14" s="27">
        <f>IF(OR(OR(G14=0,F14=0),F14=""),"",(F14/E14-1)*100)</f>
        <v>41.778935243151082</v>
      </c>
      <c r="J14" s="28">
        <f t="shared" si="1"/>
        <v>28.975111085296067</v>
      </c>
      <c r="K14" s="27">
        <f t="shared" si="2"/>
        <v>38.480568733263553</v>
      </c>
      <c r="L14" s="18"/>
    </row>
    <row r="15" spans="1:15">
      <c r="A15" s="16"/>
      <c r="B15" s="12" t="str">
        <f>+'[3]Población Bogotá'!AE1127</f>
        <v>Bogotá</v>
      </c>
      <c r="C15" s="107">
        <f>+'[3]Población Bogotá'!AF1127</f>
        <v>12.518666666666666</v>
      </c>
      <c r="D15" s="107">
        <f>+'[3]Población Bogotá'!AG1127</f>
        <v>13.679333333333332</v>
      </c>
      <c r="E15" s="107">
        <f>+'[3]Población Bogotá'!AH1127</f>
        <v>9.0466666666666669</v>
      </c>
      <c r="F15" s="107">
        <f>+'[3]Población Bogotá'!AI1127</f>
        <v>5.2313333333333327</v>
      </c>
      <c r="G15" s="107">
        <f>+'[3]Población Bogotá'!AJ1127</f>
        <v>7.9883333333333333</v>
      </c>
      <c r="H15" s="50">
        <f t="shared" si="0"/>
        <v>52.701669427806827</v>
      </c>
      <c r="I15" s="36">
        <f t="shared" ref="I15:I27" si="3">IF(OR(OR(G15=0,F15=0),F15=""),"",(F15/E15-1)*100)</f>
        <v>-42.173913043478272</v>
      </c>
      <c r="J15" s="50">
        <f t="shared" si="1"/>
        <v>34.79946562890251</v>
      </c>
      <c r="K15" s="36">
        <f t="shared" si="2"/>
        <v>21.332934603830516</v>
      </c>
      <c r="L15" s="18"/>
      <c r="N15" s="23" t="s">
        <v>4</v>
      </c>
      <c r="O15" s="34">
        <f>J15</f>
        <v>34.79946562890251</v>
      </c>
    </row>
    <row r="16" spans="1:15">
      <c r="A16" s="16"/>
      <c r="B16" s="11" t="str">
        <f>+'[3]Población Bogotá'!AE1128</f>
        <v>Cali</v>
      </c>
      <c r="C16" s="55">
        <f>+'[3]Población Bogotá'!AF1128</f>
        <v>0.52666666666666673</v>
      </c>
      <c r="D16" s="55">
        <f>+'[3]Población Bogotá'!AG1128</f>
        <v>1.3320000000000001</v>
      </c>
      <c r="E16" s="55">
        <f>+'[3]Población Bogotá'!AH1128</f>
        <v>0.89766666666666672</v>
      </c>
      <c r="F16" s="55">
        <f>+'[3]Población Bogotá'!AI1128</f>
        <v>1.113</v>
      </c>
      <c r="G16" s="56">
        <f>+'[3]Población Bogotá'!AJ1128</f>
        <v>2.0820000000000003</v>
      </c>
      <c r="H16" s="28">
        <f t="shared" si="0"/>
        <v>87.061994609164444</v>
      </c>
      <c r="I16" s="27">
        <f t="shared" si="3"/>
        <v>23.988117341255098</v>
      </c>
      <c r="J16" s="28">
        <f t="shared" si="1"/>
        <v>9.0697877036563774</v>
      </c>
      <c r="K16" s="27">
        <f t="shared" si="2"/>
        <v>4.5387198064349503</v>
      </c>
      <c r="L16" s="18"/>
      <c r="N16" s="23" t="s">
        <v>35</v>
      </c>
      <c r="O16" s="34">
        <f>100-O15</f>
        <v>65.20053437109749</v>
      </c>
    </row>
    <row r="17" spans="1:14">
      <c r="A17" s="16"/>
      <c r="B17" s="11" t="str">
        <f>+'[3]Población Bogotá'!AE1129</f>
        <v>Medellín</v>
      </c>
      <c r="C17" s="55">
        <f>+'[3]Población Bogotá'!AF1129</f>
        <v>0.70833333333333337</v>
      </c>
      <c r="D17" s="55">
        <f>+'[3]Población Bogotá'!AG1129</f>
        <v>2.1953333333333331</v>
      </c>
      <c r="E17" s="55">
        <f>+'[3]Población Bogotá'!AH1129</f>
        <v>3.4156666666666666</v>
      </c>
      <c r="F17" s="55">
        <f>+'[3]Población Bogotá'!AI1129</f>
        <v>4.5253333333333332</v>
      </c>
      <c r="G17" s="56">
        <f>+'[3]Población Bogotá'!AJ1129</f>
        <v>1.8676666666666666</v>
      </c>
      <c r="H17" s="28">
        <f t="shared" si="0"/>
        <v>-58.728638774307605</v>
      </c>
      <c r="I17" s="27">
        <f t="shared" si="3"/>
        <v>32.4875573338538</v>
      </c>
      <c r="J17" s="28">
        <f t="shared" si="1"/>
        <v>8.1360903784160534</v>
      </c>
      <c r="K17" s="27">
        <f t="shared" si="2"/>
        <v>18.45392635284842</v>
      </c>
      <c r="L17" s="18"/>
    </row>
    <row r="18" spans="1:14">
      <c r="A18" s="16"/>
      <c r="B18" s="11" t="str">
        <f>+'[3]Población Bogotá'!AE1130</f>
        <v>Barranquilla</v>
      </c>
      <c r="C18" s="55">
        <f>+'[3]Población Bogotá'!AF1130</f>
        <v>0.9956666666666667</v>
      </c>
      <c r="D18" s="55">
        <f>+'[3]Población Bogotá'!AG1130</f>
        <v>0.72699999999999998</v>
      </c>
      <c r="E18" s="55">
        <f>+'[3]Población Bogotá'!AH1130</f>
        <v>1.3323333333333334</v>
      </c>
      <c r="F18" s="55">
        <f>+'[3]Población Bogotá'!AI1130</f>
        <v>0.95499999999999996</v>
      </c>
      <c r="G18" s="56">
        <f>+'[3]Población Bogotá'!AJ1130</f>
        <v>1.3913333333333335</v>
      </c>
      <c r="H18" s="28">
        <f t="shared" si="0"/>
        <v>45.689354275741742</v>
      </c>
      <c r="I18" s="27">
        <f t="shared" si="3"/>
        <v>-28.321240930698032</v>
      </c>
      <c r="J18" s="28">
        <f t="shared" si="1"/>
        <v>6.0610460895071601</v>
      </c>
      <c r="K18" s="27">
        <f t="shared" si="2"/>
        <v>3.8944091780281918</v>
      </c>
      <c r="L18" s="18"/>
    </row>
    <row r="19" spans="1:14">
      <c r="A19" s="16"/>
      <c r="B19" s="11" t="str">
        <f>+'[3]Población Bogotá'!AE1131</f>
        <v>Cúcuta</v>
      </c>
      <c r="C19" s="55">
        <f>+'[3]Población Bogotá'!AF1131</f>
        <v>0.47333333333333333</v>
      </c>
      <c r="D19" s="55">
        <f>+'[3]Población Bogotá'!AG1131</f>
        <v>0.18133333333333335</v>
      </c>
      <c r="E19" s="55">
        <f>+'[3]Población Bogotá'!AH1131</f>
        <v>0.53</v>
      </c>
      <c r="F19" s="55">
        <f>+'[3]Población Bogotá'!AI1131</f>
        <v>0.49833333333333335</v>
      </c>
      <c r="G19" s="56">
        <f>+'[3]Población Bogotá'!AJ1131</f>
        <v>0.8613333333333334</v>
      </c>
      <c r="H19" s="28">
        <f t="shared" si="0"/>
        <v>72.842809364548501</v>
      </c>
      <c r="I19" s="27">
        <f t="shared" si="3"/>
        <v>-5.9748427672955966</v>
      </c>
      <c r="J19" s="28">
        <f t="shared" si="1"/>
        <v>3.752214445444777</v>
      </c>
      <c r="K19" s="27">
        <f t="shared" si="2"/>
        <v>2.0321611592154087</v>
      </c>
      <c r="L19" s="18"/>
    </row>
    <row r="20" spans="1:14">
      <c r="A20" s="16"/>
      <c r="B20" s="11" t="str">
        <f>+'[3]Población Bogotá'!AE1132</f>
        <v>Pereira</v>
      </c>
      <c r="C20" s="55">
        <f>+'[3]Población Bogotá'!AF1132</f>
        <v>0.70633333333333337</v>
      </c>
      <c r="D20" s="55">
        <f>+'[3]Población Bogotá'!AG1132</f>
        <v>0.30666666666666664</v>
      </c>
      <c r="E20" s="55">
        <f>+'[3]Población Bogotá'!AH1132</f>
        <v>0.69600000000000006</v>
      </c>
      <c r="F20" s="55">
        <f>+'[3]Población Bogotá'!AI1132</f>
        <v>0.35833333333333339</v>
      </c>
      <c r="G20" s="56">
        <f>+'[3]Población Bogotá'!AJ1132</f>
        <v>0.47233333333333327</v>
      </c>
      <c r="H20" s="28">
        <f t="shared" si="0"/>
        <v>31.813953488372061</v>
      </c>
      <c r="I20" s="27">
        <f t="shared" si="3"/>
        <v>-48.515325670498079</v>
      </c>
      <c r="J20" s="28">
        <f t="shared" si="1"/>
        <v>2.0576191444254057</v>
      </c>
      <c r="K20" s="27">
        <f t="shared" si="2"/>
        <v>1.4612530074625854</v>
      </c>
      <c r="L20" s="18"/>
    </row>
    <row r="21" spans="1:14">
      <c r="A21" s="16"/>
      <c r="B21" s="11" t="str">
        <f>+'[3]Población Bogotá'!AE1133</f>
        <v>Ibagué</v>
      </c>
      <c r="C21" s="55">
        <f>+'[3]Población Bogotá'!AF1133</f>
        <v>0.16933333333333334</v>
      </c>
      <c r="D21" s="55">
        <f>+'[3]Población Bogotá'!AG1133</f>
        <v>0.49833333333333335</v>
      </c>
      <c r="E21" s="55">
        <f>+'[3]Población Bogotá'!AH1133</f>
        <v>1.1726666666666665</v>
      </c>
      <c r="F21" s="55">
        <f>+'[3]Población Bogotá'!AI1133</f>
        <v>0.65600000000000003</v>
      </c>
      <c r="G21" s="56">
        <f>+'[3]Población Bogotá'!AJ1133</f>
        <v>0.46066666666666672</v>
      </c>
      <c r="H21" s="28">
        <f t="shared" si="0"/>
        <v>-29.77642276422764</v>
      </c>
      <c r="I21" s="27">
        <f t="shared" si="3"/>
        <v>-44.059124502558269</v>
      </c>
      <c r="J21" s="28">
        <f t="shared" si="1"/>
        <v>2.0067958063485611</v>
      </c>
      <c r="K21" s="27">
        <f t="shared" si="2"/>
        <v>2.6751124824989465</v>
      </c>
      <c r="L21" s="18"/>
    </row>
    <row r="22" spans="1:14">
      <c r="A22" s="16"/>
      <c r="B22" s="11" t="str">
        <f>+'[3]Población Bogotá'!AE1134</f>
        <v>Villavicencio</v>
      </c>
      <c r="C22" s="55">
        <f>+'[3]Población Bogotá'!AF1134</f>
        <v>0.3066666666666667</v>
      </c>
      <c r="D22" s="55">
        <f>+'[3]Población Bogotá'!AG1134</f>
        <v>0.13799999999999998</v>
      </c>
      <c r="E22" s="55">
        <f>+'[3]Población Bogotá'!AH1134</f>
        <v>0.46666666666666662</v>
      </c>
      <c r="F22" s="55">
        <f>+'[3]Población Bogotá'!AI1134</f>
        <v>0.11666666666666665</v>
      </c>
      <c r="G22" s="56">
        <f>+'[3]Población Bogotá'!AJ1134</f>
        <v>0.3</v>
      </c>
      <c r="H22" s="28">
        <f t="shared" si="0"/>
        <v>157.14285714285717</v>
      </c>
      <c r="I22" s="27">
        <f t="shared" si="3"/>
        <v>-75</v>
      </c>
      <c r="J22" s="28">
        <f t="shared" si="1"/>
        <v>1.3068858362617257</v>
      </c>
      <c r="K22" s="27">
        <f t="shared" si="2"/>
        <v>0.47575679312735319</v>
      </c>
      <c r="L22" s="18"/>
    </row>
    <row r="23" spans="1:14">
      <c r="A23" s="16"/>
      <c r="B23" s="11" t="str">
        <f>+'[3]Población Bogotá'!AE1135</f>
        <v>Manizales</v>
      </c>
      <c r="C23" s="55">
        <f>+'[3]Población Bogotá'!AF1135</f>
        <v>0</v>
      </c>
      <c r="D23" s="55">
        <f>+'[3]Población Bogotá'!AG1135</f>
        <v>0.3076666666666667</v>
      </c>
      <c r="E23" s="55">
        <f>+'[3]Población Bogotá'!AH1135</f>
        <v>0.35366666666666663</v>
      </c>
      <c r="F23" s="55">
        <f>+'[3]Población Bogotá'!AI1135</f>
        <v>0.10199999999999999</v>
      </c>
      <c r="G23" s="56">
        <f>+'[3]Población Bogotá'!AJ1135</f>
        <v>0.28499999999999998</v>
      </c>
      <c r="H23" s="28">
        <f t="shared" si="0"/>
        <v>179.41176470588235</v>
      </c>
      <c r="I23" s="27">
        <f t="shared" si="3"/>
        <v>-71.159283694627703</v>
      </c>
      <c r="J23" s="28">
        <f t="shared" si="1"/>
        <v>1.2415415444486393</v>
      </c>
      <c r="K23" s="27">
        <f t="shared" si="2"/>
        <v>0.41594736770562879</v>
      </c>
      <c r="L23" s="18"/>
    </row>
    <row r="24" spans="1:14">
      <c r="A24" s="16"/>
      <c r="B24" s="11" t="str">
        <f>+'[3]Población Bogotá'!AE1136</f>
        <v>Pasto</v>
      </c>
      <c r="C24" s="55">
        <f>+'[3]Población Bogotá'!AF1136</f>
        <v>0.27666666666666667</v>
      </c>
      <c r="D24" s="55">
        <f>+'[3]Población Bogotá'!AG1136</f>
        <v>0.47799999999999998</v>
      </c>
      <c r="E24" s="55">
        <f>+'[3]Población Bogotá'!AH1136</f>
        <v>0.28933333333333339</v>
      </c>
      <c r="F24" s="55">
        <f>+'[3]Población Bogotá'!AI1136</f>
        <v>0.22800000000000001</v>
      </c>
      <c r="G24" s="56">
        <f>+'[3]Población Bogotá'!AJ1136</f>
        <v>0.22799999999999998</v>
      </c>
      <c r="H24" s="28">
        <f t="shared" si="0"/>
        <v>-1.1102230246251565E-14</v>
      </c>
      <c r="I24" s="27">
        <f t="shared" si="3"/>
        <v>-21.198156682027658</v>
      </c>
      <c r="J24" s="28">
        <f t="shared" si="1"/>
        <v>0.99323323555891141</v>
      </c>
      <c r="K24" s="27">
        <f t="shared" si="2"/>
        <v>0.92976470428317048</v>
      </c>
      <c r="L24" s="18"/>
    </row>
    <row r="25" spans="1:14">
      <c r="A25" s="16"/>
      <c r="B25" s="11" t="str">
        <f>+'[3]Población Bogotá'!AE1137</f>
        <v>Bucaramanga</v>
      </c>
      <c r="C25" s="55">
        <f>+'[3]Población Bogotá'!AF1137</f>
        <v>0.63</v>
      </c>
      <c r="D25" s="55">
        <f>+'[3]Población Bogotá'!AG1137</f>
        <v>0.23966666666666667</v>
      </c>
      <c r="E25" s="55">
        <f>+'[3]Población Bogotá'!AH1137</f>
        <v>0.99400000000000011</v>
      </c>
      <c r="F25" s="55">
        <f>+'[3]Población Bogotá'!AI1137</f>
        <v>0.35766666666666663</v>
      </c>
      <c r="G25" s="56">
        <f>+'[3]Población Bogotá'!AJ1137</f>
        <v>0.13766666666666666</v>
      </c>
      <c r="H25" s="28">
        <f t="shared" si="0"/>
        <v>-61.509785647716676</v>
      </c>
      <c r="I25" s="27">
        <f t="shared" si="3"/>
        <v>-64.01743796109993</v>
      </c>
      <c r="J25" s="28">
        <f t="shared" si="1"/>
        <v>0.59971538930676971</v>
      </c>
      <c r="K25" s="27">
        <f t="shared" si="2"/>
        <v>1.4585343972161429</v>
      </c>
      <c r="L25" s="18"/>
    </row>
    <row r="26" spans="1:14">
      <c r="A26" s="16"/>
      <c r="B26" s="11" t="str">
        <f>+'[3]Población Bogotá'!AE1138</f>
        <v>Montería</v>
      </c>
      <c r="C26" s="55">
        <f>+'[3]Población Bogotá'!AF1138</f>
        <v>0.13500000000000001</v>
      </c>
      <c r="D26" s="55">
        <f>+'[3]Población Bogotá'!AG1138</f>
        <v>0.45599999999999996</v>
      </c>
      <c r="E26" s="55">
        <f>+'[3]Población Bogotá'!AH1138</f>
        <v>0.33666666666666667</v>
      </c>
      <c r="F26" s="55">
        <f>+'[3]Población Bogotá'!AI1138</f>
        <v>0.27566666666666667</v>
      </c>
      <c r="G26" s="56">
        <f>+'[3]Población Bogotá'!AJ1138</f>
        <v>0.12333333333333334</v>
      </c>
      <c r="H26" s="28">
        <f t="shared" si="0"/>
        <v>-55.259975816203145</v>
      </c>
      <c r="I26" s="27">
        <f t="shared" si="3"/>
        <v>-18.118811881188122</v>
      </c>
      <c r="J26" s="28">
        <f t="shared" si="1"/>
        <v>0.53727528824093174</v>
      </c>
      <c r="K26" s="27">
        <f t="shared" si="2"/>
        <v>1.1241453369037746</v>
      </c>
      <c r="L26" s="18"/>
    </row>
    <row r="27" spans="1:14">
      <c r="A27" s="16"/>
      <c r="B27" s="11" t="str">
        <f>+'[3]Población Bogotá'!AE1139</f>
        <v>Cartagena</v>
      </c>
      <c r="C27" s="55">
        <f>+'[3]Población Bogotá'!AF1139</f>
        <v>0.12566666666666668</v>
      </c>
      <c r="D27" s="55">
        <f>+'[3]Población Bogotá'!AG1139</f>
        <v>0.48033333333333333</v>
      </c>
      <c r="E27" s="55">
        <f>+'[3]Población Bogotá'!AH1139</f>
        <v>1.1233333333333333</v>
      </c>
      <c r="F27" s="55">
        <f>+'[3]Población Bogotá'!AI1139</f>
        <v>0.66866666666666674</v>
      </c>
      <c r="G27" s="56">
        <f>+'[3]Población Bogotá'!AJ1139</f>
        <v>0.10633333333333334</v>
      </c>
      <c r="H27" s="28">
        <f t="shared" si="0"/>
        <v>-84.097706879361908</v>
      </c>
      <c r="I27" s="27">
        <f t="shared" si="3"/>
        <v>-40.474777448071208</v>
      </c>
      <c r="J27" s="28">
        <f t="shared" si="1"/>
        <v>0.4632184241861006</v>
      </c>
      <c r="K27" s="27">
        <f t="shared" si="2"/>
        <v>2.7267660771813449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R46"/>
  <sheetViews>
    <sheetView zoomScaleNormal="100" zoomScaleSheetLayoutView="100" workbookViewId="0">
      <pane ySplit="11" topLeftCell="A21" activePane="bottomLeft" state="frozen"/>
      <selection activeCell="C8" sqref="C8:K8"/>
      <selection pane="bottomLeft" activeCell="E25" sqref="E25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8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8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8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8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8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8">
      <c r="A7" s="16"/>
      <c r="B7" s="10"/>
      <c r="C7" s="172" t="s">
        <v>192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8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8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8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8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8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8">
      <c r="A13" s="16"/>
      <c r="B13" s="12" t="str">
        <f>+'[3]Población Bogotá'!AE1158</f>
        <v>Colombia</v>
      </c>
      <c r="C13" s="26">
        <f>+'[3]Población Bogotá'!AF1158</f>
        <v>104.50033333333333</v>
      </c>
      <c r="D13" s="26">
        <f>+'[3]Población Bogotá'!AG1158</f>
        <v>126.70566666666666</v>
      </c>
      <c r="E13" s="26">
        <f>+'[3]Población Bogotá'!AH1158</f>
        <v>135.95366666666666</v>
      </c>
      <c r="F13" s="26">
        <f>+'[3]Población Bogotá'!AI1158</f>
        <v>139.96933333333334</v>
      </c>
      <c r="G13" s="26">
        <f>+'[3]Población Bogotá'!AJ1158</f>
        <v>126.10200000000002</v>
      </c>
      <c r="H13" s="28">
        <f t="shared" ref="H13:H27" si="0">IF(OR(OR(G13=0,F13=0),G13=""),"",(G13/F13-1)*100)</f>
        <v>-9.9074082894348159</v>
      </c>
      <c r="I13" s="27">
        <f>IF(OR(OR(G13=0,F13=0),F13=""),"",(F13/E13-1)*100)</f>
        <v>2.9537023642858706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8">
      <c r="A14" s="16"/>
      <c r="B14" s="11" t="s">
        <v>26</v>
      </c>
      <c r="C14" s="25">
        <f>C13-SUM(C15:C27)</f>
        <v>32.694666666666677</v>
      </c>
      <c r="D14" s="25">
        <f>D13-SUM(D15:D27)</f>
        <v>36.468000000000004</v>
      </c>
      <c r="E14" s="25">
        <f>E13-SUM(E15:E27)</f>
        <v>38.397000000000006</v>
      </c>
      <c r="F14" s="25">
        <f>F13-SUM(F15:F27)</f>
        <v>41.27033333333334</v>
      </c>
      <c r="G14" s="26">
        <f>G13-SUM(G15:G27)</f>
        <v>38.468333333333348</v>
      </c>
      <c r="H14" s="28">
        <f t="shared" si="0"/>
        <v>-6.7893805881545033</v>
      </c>
      <c r="I14" s="27">
        <f>IF(OR(OR(G14=0,F14=0),F14=""),"",(F14/E14-1)*100)</f>
        <v>7.4832235157260563</v>
      </c>
      <c r="J14" s="28">
        <f t="shared" si="1"/>
        <v>30.505728167145126</v>
      </c>
      <c r="K14" s="27">
        <f t="shared" si="2"/>
        <v>29.485268201606068</v>
      </c>
      <c r="L14" s="18"/>
    </row>
    <row r="15" spans="1:18">
      <c r="A15" s="16"/>
      <c r="B15" s="12" t="str">
        <f>+'[3]Población Bogotá'!AE1159</f>
        <v>Bogotá</v>
      </c>
      <c r="C15" s="107">
        <f>+'[3]Población Bogotá'!AF1159</f>
        <v>36.996999999999993</v>
      </c>
      <c r="D15" s="107">
        <f>+'[3]Población Bogotá'!AG1159</f>
        <v>46.93266666666667</v>
      </c>
      <c r="E15" s="107">
        <f>+'[3]Población Bogotá'!AH1159</f>
        <v>44.739000000000004</v>
      </c>
      <c r="F15" s="107">
        <f>+'[3]Población Bogotá'!AI1159</f>
        <v>49.603333333333332</v>
      </c>
      <c r="G15" s="107">
        <f>+'[3]Población Bogotá'!AJ1159</f>
        <v>38.526000000000003</v>
      </c>
      <c r="H15" s="50">
        <f t="shared" si="0"/>
        <v>-22.331832538135863</v>
      </c>
      <c r="I15" s="36">
        <f t="shared" ref="I15:I27" si="3">IF(OR(OR(G15=0,F15=0),F15=""),"",(F15/E15-1)*100)</f>
        <v>10.872691238814735</v>
      </c>
      <c r="J15" s="50">
        <f t="shared" si="1"/>
        <v>30.55145834324594</v>
      </c>
      <c r="K15" s="36">
        <f t="shared" si="2"/>
        <v>35.438715147127468</v>
      </c>
      <c r="L15" s="18"/>
      <c r="N15" s="23" t="s">
        <v>4</v>
      </c>
      <c r="O15" s="34">
        <f>J15</f>
        <v>30.55145834324594</v>
      </c>
      <c r="R15" s="120"/>
    </row>
    <row r="16" spans="1:18">
      <c r="A16" s="16"/>
      <c r="B16" s="11" t="str">
        <f>+'[3]Población Bogotá'!AE1160</f>
        <v>Cali</v>
      </c>
      <c r="C16" s="55">
        <f>+'[3]Población Bogotá'!AF1160</f>
        <v>7.8823333333333325</v>
      </c>
      <c r="D16" s="55">
        <f>+'[3]Población Bogotá'!AG1160</f>
        <v>12.878</v>
      </c>
      <c r="E16" s="55">
        <f>+'[3]Población Bogotá'!AH1160</f>
        <v>9.3066666666666666</v>
      </c>
      <c r="F16" s="55">
        <f>+'[3]Población Bogotá'!AI1160</f>
        <v>9.0856666666666666</v>
      </c>
      <c r="G16" s="56">
        <f>+'[3]Población Bogotá'!AJ1160</f>
        <v>14.591333333333333</v>
      </c>
      <c r="H16" s="28">
        <f t="shared" si="0"/>
        <v>60.597277763510291</v>
      </c>
      <c r="I16" s="27">
        <f t="shared" si="3"/>
        <v>-2.3746418338108866</v>
      </c>
      <c r="J16" s="28">
        <f t="shared" si="1"/>
        <v>11.571056234899789</v>
      </c>
      <c r="K16" s="27">
        <f t="shared" si="2"/>
        <v>6.4911837831143959</v>
      </c>
      <c r="L16" s="18"/>
      <c r="N16" s="23" t="s">
        <v>35</v>
      </c>
      <c r="O16" s="34">
        <f>100-O15</f>
        <v>69.44854165675406</v>
      </c>
    </row>
    <row r="17" spans="1:14">
      <c r="A17" s="16"/>
      <c r="B17" s="11" t="str">
        <f>+'[3]Población Bogotá'!AE1161</f>
        <v>Medellín</v>
      </c>
      <c r="C17" s="55">
        <f>+'[3]Población Bogotá'!AF1161</f>
        <v>8.3743333333333325</v>
      </c>
      <c r="D17" s="55">
        <f>+'[3]Población Bogotá'!AG1161</f>
        <v>10.731999999999999</v>
      </c>
      <c r="E17" s="55">
        <f>+'[3]Población Bogotá'!AH1161</f>
        <v>20.567999999999998</v>
      </c>
      <c r="F17" s="55">
        <f>+'[3]Población Bogotá'!AI1161</f>
        <v>16.239666666666668</v>
      </c>
      <c r="G17" s="56">
        <f>+'[3]Población Bogotá'!AJ1161</f>
        <v>13.487333333333334</v>
      </c>
      <c r="H17" s="28">
        <f t="shared" si="0"/>
        <v>-16.948213222767304</v>
      </c>
      <c r="I17" s="27">
        <f t="shared" si="3"/>
        <v>-21.044016595358471</v>
      </c>
      <c r="J17" s="28">
        <f t="shared" si="1"/>
        <v>10.695574482033061</v>
      </c>
      <c r="K17" s="27">
        <f t="shared" si="2"/>
        <v>11.602303361688751</v>
      </c>
      <c r="L17" s="18"/>
    </row>
    <row r="18" spans="1:14">
      <c r="A18" s="16"/>
      <c r="B18" s="11" t="str">
        <f>+'[3]Población Bogotá'!AE1162</f>
        <v>Ibagué</v>
      </c>
      <c r="C18" s="55">
        <f>+'[3]Población Bogotá'!AF1162</f>
        <v>1.5396666666666665</v>
      </c>
      <c r="D18" s="55">
        <f>+'[3]Población Bogotá'!AG1162</f>
        <v>3.0660000000000003</v>
      </c>
      <c r="E18" s="55">
        <f>+'[3]Población Bogotá'!AH1162</f>
        <v>2.4386666666666668</v>
      </c>
      <c r="F18" s="55">
        <f>+'[3]Población Bogotá'!AI1162</f>
        <v>3.496</v>
      </c>
      <c r="G18" s="56">
        <f>+'[3]Población Bogotá'!AJ1162</f>
        <v>3.5939999999999999</v>
      </c>
      <c r="H18" s="28">
        <f t="shared" si="0"/>
        <v>2.8032036613272249</v>
      </c>
      <c r="I18" s="27">
        <f t="shared" si="3"/>
        <v>43.357025697102223</v>
      </c>
      <c r="J18" s="28">
        <f t="shared" si="1"/>
        <v>2.8500737498215725</v>
      </c>
      <c r="K18" s="27">
        <f t="shared" si="2"/>
        <v>2.497689970183945</v>
      </c>
      <c r="L18" s="18"/>
    </row>
    <row r="19" spans="1:14">
      <c r="A19" s="16"/>
      <c r="B19" s="11" t="str">
        <f>+'[3]Población Bogotá'!AE1163</f>
        <v>Bucaramanga</v>
      </c>
      <c r="C19" s="55">
        <f>+'[3]Población Bogotá'!AF1163</f>
        <v>3.0636666666666668</v>
      </c>
      <c r="D19" s="55">
        <f>+'[3]Población Bogotá'!AG1163</f>
        <v>3.0719999999999996</v>
      </c>
      <c r="E19" s="55">
        <f>+'[3]Población Bogotá'!AH1163</f>
        <v>3.1826666666666665</v>
      </c>
      <c r="F19" s="55">
        <f>+'[3]Población Bogotá'!AI1163</f>
        <v>3.3166666666666664</v>
      </c>
      <c r="G19" s="56">
        <f>+'[3]Población Bogotá'!AJ1163</f>
        <v>3.2560000000000002</v>
      </c>
      <c r="H19" s="28">
        <f t="shared" si="0"/>
        <v>-1.8291457286432</v>
      </c>
      <c r="I19" s="27">
        <f t="shared" si="3"/>
        <v>4.2103058232090484</v>
      </c>
      <c r="J19" s="28">
        <f t="shared" si="1"/>
        <v>2.5820367638895494</v>
      </c>
      <c r="K19" s="27">
        <f t="shared" si="2"/>
        <v>2.3695666669841966</v>
      </c>
      <c r="L19" s="18"/>
    </row>
    <row r="20" spans="1:14">
      <c r="A20" s="16"/>
      <c r="B20" s="11" t="str">
        <f>+'[3]Población Bogotá'!AE1164</f>
        <v>Barranquilla</v>
      </c>
      <c r="C20" s="55">
        <f>+'[3]Población Bogotá'!AF1164</f>
        <v>4.8329999999999993</v>
      </c>
      <c r="D20" s="55">
        <f>+'[3]Población Bogotá'!AG1164</f>
        <v>3.1316666666666664</v>
      </c>
      <c r="E20" s="55">
        <f>+'[3]Población Bogotá'!AH1164</f>
        <v>4.0236666666666663</v>
      </c>
      <c r="F20" s="55">
        <f>+'[3]Población Bogotá'!AI1164</f>
        <v>2.5660000000000003</v>
      </c>
      <c r="G20" s="56">
        <f>+'[3]Población Bogotá'!AJ1164</f>
        <v>3.2503333333333337</v>
      </c>
      <c r="H20" s="28">
        <f t="shared" si="0"/>
        <v>26.669264744089372</v>
      </c>
      <c r="I20" s="27">
        <f t="shared" si="3"/>
        <v>-36.227321680059632</v>
      </c>
      <c r="J20" s="28">
        <f t="shared" si="1"/>
        <v>2.5775430471628789</v>
      </c>
      <c r="K20" s="27">
        <f t="shared" si="2"/>
        <v>1.8332587138135021</v>
      </c>
      <c r="L20" s="18"/>
    </row>
    <row r="21" spans="1:14">
      <c r="A21" s="16"/>
      <c r="B21" s="11" t="str">
        <f>+'[3]Población Bogotá'!AE1165</f>
        <v>Pereira</v>
      </c>
      <c r="C21" s="55">
        <f>+'[3]Población Bogotá'!AF1165</f>
        <v>1.9020000000000001</v>
      </c>
      <c r="D21" s="55">
        <f>+'[3]Población Bogotá'!AG1165</f>
        <v>2.4633333333333329</v>
      </c>
      <c r="E21" s="55">
        <f>+'[3]Población Bogotá'!AH1165</f>
        <v>3.6156666666666664</v>
      </c>
      <c r="F21" s="55">
        <f>+'[3]Población Bogotá'!AI1165</f>
        <v>4.2376666666666667</v>
      </c>
      <c r="G21" s="56">
        <f>+'[3]Población Bogotá'!AJ1165</f>
        <v>2.3919999999999999</v>
      </c>
      <c r="H21" s="28">
        <f t="shared" si="0"/>
        <v>-43.553842523401244</v>
      </c>
      <c r="I21" s="27">
        <f t="shared" si="3"/>
        <v>17.202913247902664</v>
      </c>
      <c r="J21" s="28">
        <f t="shared" si="1"/>
        <v>1.8968771312112414</v>
      </c>
      <c r="K21" s="27">
        <f t="shared" si="2"/>
        <v>3.0275679434542804</v>
      </c>
      <c r="L21" s="18"/>
    </row>
    <row r="22" spans="1:14">
      <c r="A22" s="16"/>
      <c r="B22" s="11" t="str">
        <f>+'[3]Población Bogotá'!AE1166</f>
        <v>Villavicencio</v>
      </c>
      <c r="C22" s="55">
        <f>+'[3]Población Bogotá'!AF1166</f>
        <v>1.2516666666666667</v>
      </c>
      <c r="D22" s="55">
        <f>+'[3]Población Bogotá'!AG1166</f>
        <v>1.4223333333333332</v>
      </c>
      <c r="E22" s="55">
        <f>+'[3]Población Bogotá'!AH1166</f>
        <v>1.1183333333333334</v>
      </c>
      <c r="F22" s="55">
        <f>+'[3]Población Bogotá'!AI1166</f>
        <v>1.212</v>
      </c>
      <c r="G22" s="56">
        <f>+'[3]Población Bogotá'!AJ1166</f>
        <v>1.6936666666666664</v>
      </c>
      <c r="H22" s="28">
        <f t="shared" si="0"/>
        <v>39.741474147414735</v>
      </c>
      <c r="I22" s="27">
        <f t="shared" si="3"/>
        <v>8.3755588673621428</v>
      </c>
      <c r="J22" s="28">
        <f t="shared" si="1"/>
        <v>1.3430926287185503</v>
      </c>
      <c r="K22" s="27">
        <f t="shared" si="2"/>
        <v>0.86590395991502889</v>
      </c>
      <c r="L22" s="18"/>
    </row>
    <row r="23" spans="1:14">
      <c r="A23" s="16"/>
      <c r="B23" s="11" t="str">
        <f>+'[3]Población Bogotá'!AE1167</f>
        <v>Pasto</v>
      </c>
      <c r="C23" s="55">
        <f>+'[3]Población Bogotá'!AF1167</f>
        <v>1.0349999999999999</v>
      </c>
      <c r="D23" s="55">
        <f>+'[3]Población Bogotá'!AG1167</f>
        <v>1.48</v>
      </c>
      <c r="E23" s="55">
        <f>+'[3]Población Bogotá'!AH1167</f>
        <v>1.9009999999999998</v>
      </c>
      <c r="F23" s="55">
        <f>+'[3]Población Bogotá'!AI1167</f>
        <v>1.63</v>
      </c>
      <c r="G23" s="56">
        <f>+'[3]Población Bogotá'!AJ1167</f>
        <v>1.6829999999999998</v>
      </c>
      <c r="H23" s="28">
        <f t="shared" si="0"/>
        <v>3.2515337423312918</v>
      </c>
      <c r="I23" s="27">
        <f t="shared" si="3"/>
        <v>-14.255654918463968</v>
      </c>
      <c r="J23" s="28">
        <f t="shared" si="1"/>
        <v>1.3346338678212872</v>
      </c>
      <c r="K23" s="27">
        <f t="shared" si="2"/>
        <v>1.1645408041761527</v>
      </c>
      <c r="L23" s="18"/>
    </row>
    <row r="24" spans="1:14">
      <c r="A24" s="16"/>
      <c r="B24" s="11" t="str">
        <f>+'[3]Población Bogotá'!AE1168</f>
        <v>Cúcuta</v>
      </c>
      <c r="C24" s="55">
        <f>+'[3]Población Bogotá'!AF1168</f>
        <v>0.84199999999999997</v>
      </c>
      <c r="D24" s="55">
        <f>+'[3]Población Bogotá'!AG1168</f>
        <v>0.69300000000000006</v>
      </c>
      <c r="E24" s="55">
        <f>+'[3]Población Bogotá'!AH1168</f>
        <v>2.1749999999999998</v>
      </c>
      <c r="F24" s="55">
        <f>+'[3]Población Bogotá'!AI1168</f>
        <v>1.7653333333333334</v>
      </c>
      <c r="G24" s="56">
        <f>+'[3]Población Bogotá'!AJ1168</f>
        <v>1.5426666666666666</v>
      </c>
      <c r="H24" s="28">
        <f t="shared" si="0"/>
        <v>-12.61329305135952</v>
      </c>
      <c r="I24" s="27">
        <f t="shared" si="3"/>
        <v>-18.835249042145584</v>
      </c>
      <c r="J24" s="28">
        <f t="shared" si="1"/>
        <v>1.2233482947666703</v>
      </c>
      <c r="K24" s="27">
        <f t="shared" si="2"/>
        <v>1.2612286500852568</v>
      </c>
      <c r="L24" s="18"/>
    </row>
    <row r="25" spans="1:14">
      <c r="A25" s="16"/>
      <c r="B25" s="11" t="str">
        <f>+'[3]Población Bogotá'!AE1169</f>
        <v>Cartagena</v>
      </c>
      <c r="C25" s="55">
        <f>+'[3]Población Bogotá'!AF1169</f>
        <v>2.6203333333333334</v>
      </c>
      <c r="D25" s="55">
        <f>+'[3]Población Bogotá'!AG1169</f>
        <v>2.4579999999999997</v>
      </c>
      <c r="E25" s="55">
        <f>+'[3]Población Bogotá'!AH1169</f>
        <v>2.3990000000000005</v>
      </c>
      <c r="F25" s="55">
        <f>+'[3]Población Bogotá'!AI1169</f>
        <v>2.383</v>
      </c>
      <c r="G25" s="56">
        <f>+'[3]Población Bogotá'!AJ1169</f>
        <v>1.5133333333333334</v>
      </c>
      <c r="H25" s="28">
        <f t="shared" si="0"/>
        <v>-36.494614631416979</v>
      </c>
      <c r="I25" s="27">
        <f t="shared" si="3"/>
        <v>-0.66694456023345117</v>
      </c>
      <c r="J25" s="28">
        <f t="shared" si="1"/>
        <v>1.2000867022991968</v>
      </c>
      <c r="K25" s="27">
        <f t="shared" si="2"/>
        <v>1.7025157891728662</v>
      </c>
      <c r="L25" s="18"/>
    </row>
    <row r="26" spans="1:14">
      <c r="A26" s="16"/>
      <c r="B26" s="11" t="str">
        <f>+'[3]Población Bogotá'!AE1170</f>
        <v>Manizales</v>
      </c>
      <c r="C26" s="55">
        <f>+'[3]Población Bogotá'!AF1170</f>
        <v>1.0196666666666667</v>
      </c>
      <c r="D26" s="55">
        <f>+'[3]Población Bogotá'!AG1170</f>
        <v>1.4116666666666664</v>
      </c>
      <c r="E26" s="55">
        <f>+'[3]Población Bogotá'!AH1170</f>
        <v>1.4479999999999997</v>
      </c>
      <c r="F26" s="55">
        <f>+'[3]Población Bogotá'!AI1170</f>
        <v>1.8946666666666665</v>
      </c>
      <c r="G26" s="56">
        <f>+'[3]Población Bogotá'!AJ1170</f>
        <v>1.3173333333333332</v>
      </c>
      <c r="H26" s="28">
        <f t="shared" si="0"/>
        <v>-30.471498944405351</v>
      </c>
      <c r="I26" s="27">
        <f t="shared" si="3"/>
        <v>30.847145488029469</v>
      </c>
      <c r="J26" s="28">
        <f t="shared" si="1"/>
        <v>1.0446569708119879</v>
      </c>
      <c r="K26" s="27">
        <f t="shared" si="2"/>
        <v>1.3536298427274545</v>
      </c>
      <c r="L26" s="18"/>
    </row>
    <row r="27" spans="1:14">
      <c r="A27" s="16"/>
      <c r="B27" s="11" t="str">
        <f>+'[3]Población Bogotá'!AE1171</f>
        <v>Montería</v>
      </c>
      <c r="C27" s="55">
        <f>+'[3]Población Bogotá'!AF1171</f>
        <v>0.44500000000000001</v>
      </c>
      <c r="D27" s="55">
        <f>+'[3]Población Bogotá'!AG1171</f>
        <v>0.49700000000000005</v>
      </c>
      <c r="E27" s="55">
        <f>+'[3]Población Bogotá'!AH1171</f>
        <v>0.64100000000000001</v>
      </c>
      <c r="F27" s="55">
        <f>+'[3]Población Bogotá'!AI1171</f>
        <v>1.2689999999999999</v>
      </c>
      <c r="G27" s="56">
        <f>+'[3]Población Bogotá'!AJ1171</f>
        <v>0.78666666666666663</v>
      </c>
      <c r="H27" s="28">
        <f t="shared" si="0"/>
        <v>-38.008930916732332</v>
      </c>
      <c r="I27" s="27">
        <f t="shared" si="3"/>
        <v>97.971918876755055</v>
      </c>
      <c r="J27" s="28">
        <f t="shared" si="1"/>
        <v>0.6238336161731507</v>
      </c>
      <c r="K27" s="27">
        <f t="shared" si="2"/>
        <v>0.90662716595063664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O46"/>
  <sheetViews>
    <sheetView tabSelected="1" zoomScaleNormal="100" zoomScaleSheetLayoutView="100" workbookViewId="0">
      <pane ySplit="11" topLeftCell="A21" activePane="bottomLeft" state="frozen"/>
      <selection activeCell="C8" sqref="C8:K8"/>
      <selection pane="bottomLeft" activeCell="B10" sqref="B10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88"/>
      <c r="I1" s="32"/>
      <c r="J1" s="14"/>
      <c r="K1" s="14"/>
      <c r="L1" s="15"/>
      <c r="M1" s="33"/>
    </row>
    <row r="2" spans="1:15">
      <c r="A2" s="16"/>
      <c r="B2" s="10"/>
      <c r="C2" s="10"/>
      <c r="D2" s="10"/>
      <c r="E2" s="10"/>
      <c r="F2" s="10"/>
      <c r="G2" s="10"/>
      <c r="H2" s="11"/>
      <c r="I2" s="32"/>
      <c r="J2" s="10"/>
      <c r="K2" s="10"/>
      <c r="L2" s="17"/>
      <c r="M2" s="33"/>
    </row>
    <row r="3" spans="1:15">
      <c r="A3" s="16"/>
      <c r="B3" s="10"/>
      <c r="C3" s="10"/>
      <c r="D3" s="10"/>
      <c r="E3" s="10"/>
      <c r="F3" s="10"/>
      <c r="G3" s="10"/>
      <c r="H3" s="11"/>
      <c r="I3" s="30"/>
      <c r="J3" s="10"/>
      <c r="K3" s="10"/>
      <c r="L3" s="17"/>
      <c r="M3" s="33"/>
    </row>
    <row r="4" spans="1:15">
      <c r="A4" s="16"/>
      <c r="B4" s="10"/>
      <c r="C4" s="10"/>
      <c r="D4" s="10"/>
      <c r="E4" s="10"/>
      <c r="F4" s="10"/>
      <c r="G4" s="10"/>
      <c r="H4" s="11"/>
      <c r="I4" s="30"/>
      <c r="J4" s="10"/>
      <c r="K4" s="10"/>
      <c r="L4" s="18"/>
    </row>
    <row r="5" spans="1:15">
      <c r="A5" s="16"/>
      <c r="B5" s="10"/>
      <c r="C5" s="10"/>
      <c r="D5" s="10"/>
      <c r="E5" s="10"/>
      <c r="F5" s="10"/>
      <c r="G5" s="10"/>
      <c r="H5" s="10"/>
      <c r="I5" s="10"/>
      <c r="J5" s="10"/>
      <c r="K5" s="10"/>
      <c r="L5" s="18"/>
    </row>
    <row r="6" spans="1:15">
      <c r="A6" s="16"/>
      <c r="B6" s="10"/>
      <c r="C6" s="10"/>
      <c r="D6" s="10"/>
      <c r="E6" s="10"/>
      <c r="F6" s="10"/>
      <c r="G6" s="10"/>
      <c r="H6" s="10"/>
      <c r="I6" s="31"/>
      <c r="J6" s="10"/>
      <c r="K6" s="10"/>
      <c r="L6" s="18"/>
    </row>
    <row r="7" spans="1:15">
      <c r="A7" s="16"/>
      <c r="B7" s="10"/>
      <c r="C7" s="169" t="s">
        <v>193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0"/>
      <c r="C8" s="166" t="s">
        <v>146</v>
      </c>
      <c r="D8" s="166"/>
      <c r="E8" s="166"/>
      <c r="F8" s="166"/>
      <c r="G8" s="166"/>
      <c r="H8" s="166"/>
      <c r="I8" s="166"/>
      <c r="J8" s="166"/>
      <c r="K8" s="166"/>
      <c r="L8" s="18"/>
    </row>
    <row r="9" spans="1:15">
      <c r="A9" s="16"/>
      <c r="B9" s="10"/>
      <c r="C9" s="108"/>
      <c r="D9" s="108"/>
      <c r="E9" s="108"/>
      <c r="F9" s="108"/>
      <c r="G9" s="108"/>
      <c r="H9" s="10"/>
      <c r="I9" s="10"/>
      <c r="J9" s="10"/>
      <c r="K9" s="10"/>
      <c r="L9" s="18"/>
    </row>
    <row r="10" spans="1:15" ht="15.75" customHeight="1">
      <c r="A10" s="16"/>
      <c r="B10" s="11"/>
      <c r="C10" s="167" t="s">
        <v>2</v>
      </c>
      <c r="D10" s="167"/>
      <c r="E10" s="167"/>
      <c r="F10" s="167"/>
      <c r="G10" s="167"/>
      <c r="H10" s="168" t="s">
        <v>135</v>
      </c>
      <c r="I10" s="168" t="s">
        <v>1</v>
      </c>
      <c r="J10" s="168" t="s">
        <v>133</v>
      </c>
      <c r="K10" s="168" t="s">
        <v>25</v>
      </c>
      <c r="L10" s="18"/>
    </row>
    <row r="11" spans="1:15">
      <c r="A11" s="16"/>
      <c r="B11" s="11"/>
      <c r="C11" s="160">
        <v>2007</v>
      </c>
      <c r="D11" s="160">
        <v>2008</v>
      </c>
      <c r="E11" s="160">
        <v>2009</v>
      </c>
      <c r="F11" s="160">
        <v>2010</v>
      </c>
      <c r="G11" s="160">
        <v>2011</v>
      </c>
      <c r="H11" s="168"/>
      <c r="I11" s="168"/>
      <c r="J11" s="168"/>
      <c r="K11" s="168"/>
      <c r="L11" s="18"/>
    </row>
    <row r="12" spans="1:15" ht="12" customHeight="1">
      <c r="A12" s="16"/>
      <c r="B12" s="11"/>
      <c r="C12" s="108"/>
      <c r="D12" s="108"/>
      <c r="E12" s="108"/>
      <c r="F12" s="108"/>
      <c r="G12" s="108"/>
      <c r="H12" s="108"/>
      <c r="I12" s="108"/>
      <c r="J12" s="108"/>
      <c r="K12" s="108"/>
      <c r="L12" s="18"/>
    </row>
    <row r="13" spans="1:15">
      <c r="A13" s="16"/>
      <c r="B13" s="12" t="str">
        <f>+'[3]Población Bogotá'!AE1190</f>
        <v>Colombia</v>
      </c>
      <c r="C13" s="26">
        <f>+'[3]Población Bogotá'!AF1190</f>
        <v>410.69133333333338</v>
      </c>
      <c r="D13" s="26">
        <f>+'[3]Población Bogotá'!AG1190</f>
        <v>452.45</v>
      </c>
      <c r="E13" s="26">
        <f>+'[3]Población Bogotá'!AH1190</f>
        <v>552.63966666666659</v>
      </c>
      <c r="F13" s="26">
        <f>+'[3]Población Bogotá'!AI1190</f>
        <v>518.9276666666666</v>
      </c>
      <c r="G13" s="26">
        <f>+'[3]Población Bogotá'!AJ1190</f>
        <v>499.97366666666659</v>
      </c>
      <c r="H13" s="28">
        <f t="shared" ref="H13:H27" si="0">IF(OR(OR(G13=0,F13=0),G13=""),"",(G13/F13-1)*100)</f>
        <v>-3.6525321769315333</v>
      </c>
      <c r="I13" s="27">
        <f>IF(OR(OR(G13=0,F13=0),F13=""),"",(F13/E13-1)*100)</f>
        <v>-6.1001773910546842</v>
      </c>
      <c r="J13" s="28">
        <f t="shared" ref="J13:J27" si="1">IF(G13=0,"",G13/$G$13*100)</f>
        <v>100</v>
      </c>
      <c r="K13" s="27">
        <f t="shared" ref="K13:K27" si="2">IF(F13=0,"",F13/$F$13*100)</f>
        <v>100</v>
      </c>
      <c r="L13" s="18"/>
    </row>
    <row r="14" spans="1:15">
      <c r="A14" s="16"/>
      <c r="B14" s="11" t="s">
        <v>26</v>
      </c>
      <c r="C14" s="25">
        <f>C13-SUM(C15:C27)</f>
        <v>218.79300000000006</v>
      </c>
      <c r="D14" s="25">
        <f>D13-SUM(D15:D27)</f>
        <v>247.72599999999997</v>
      </c>
      <c r="E14" s="25">
        <f>E13-SUM(E15:E27)</f>
        <v>317.00199999999995</v>
      </c>
      <c r="F14" s="25">
        <f>F13-SUM(F15:F27)</f>
        <v>264.13566666666662</v>
      </c>
      <c r="G14" s="26">
        <f>G13-SUM(G15:G27)</f>
        <v>261.23833333333323</v>
      </c>
      <c r="H14" s="28">
        <f t="shared" si="0"/>
        <v>-1.0969110570704377</v>
      </c>
      <c r="I14" s="27">
        <f>IF(OR(OR(G14=0,F14=0),F14=""),"",(F14/E14-1)*100)</f>
        <v>-16.67697154381781</v>
      </c>
      <c r="J14" s="28">
        <f>IF(G14=0,"",G14/$G$13*100)</f>
        <v>52.250418522042153</v>
      </c>
      <c r="K14" s="27">
        <f t="shared" si="2"/>
        <v>50.900286038580845</v>
      </c>
      <c r="L14" s="18"/>
    </row>
    <row r="15" spans="1:15">
      <c r="A15" s="16"/>
      <c r="B15" s="12" t="str">
        <f>+'[3]Población Bogotá'!AE1191</f>
        <v>Bogotá</v>
      </c>
      <c r="C15" s="107">
        <f>+'[3]Población Bogotá'!AF1191</f>
        <v>60.407333333333334</v>
      </c>
      <c r="D15" s="107">
        <f>+'[3]Población Bogotá'!AG1191</f>
        <v>68.573333333333323</v>
      </c>
      <c r="E15" s="107">
        <f>+'[3]Población Bogotá'!AH1191</f>
        <v>69.298333333333332</v>
      </c>
      <c r="F15" s="107">
        <f>+'[3]Población Bogotá'!AI1191</f>
        <v>76.833333333333329</v>
      </c>
      <c r="G15" s="107">
        <f>+'[3]Población Bogotá'!AJ1191</f>
        <v>81.564999999999998</v>
      </c>
      <c r="H15" s="50">
        <f t="shared" si="0"/>
        <v>6.1583514099783132</v>
      </c>
      <c r="I15" s="36">
        <f t="shared" ref="I15:I27" si="3">IF(OR(OR(G15=0,F15=0),F15=""),"",(F15/E15-1)*100)</f>
        <v>10.873277375598246</v>
      </c>
      <c r="J15" s="50">
        <f>IF(G15=0,"",G15/$G$13*100)</f>
        <v>16.313859196584353</v>
      </c>
      <c r="K15" s="36">
        <f t="shared" si="2"/>
        <v>14.806174013976259</v>
      </c>
      <c r="L15" s="18"/>
      <c r="N15" s="23" t="s">
        <v>4</v>
      </c>
      <c r="O15" s="34">
        <f>J15</f>
        <v>16.313859196584353</v>
      </c>
    </row>
    <row r="16" spans="1:15">
      <c r="A16" s="16"/>
      <c r="B16" s="11" t="str">
        <f>+'[3]Población Bogotá'!AE1192</f>
        <v>Medellín</v>
      </c>
      <c r="C16" s="55">
        <f>+'[3]Población Bogotá'!AF1192</f>
        <v>28.33666666666667</v>
      </c>
      <c r="D16" s="55">
        <f>+'[3]Población Bogotá'!AG1192</f>
        <v>26.978999999999999</v>
      </c>
      <c r="E16" s="55">
        <f>+'[3]Población Bogotá'!AH1192</f>
        <v>39.267333333333333</v>
      </c>
      <c r="F16" s="55">
        <f>+'[3]Población Bogotá'!AI1192</f>
        <v>46.258999999999993</v>
      </c>
      <c r="G16" s="56">
        <f>+'[3]Población Bogotá'!AJ1192</f>
        <v>37.782000000000004</v>
      </c>
      <c r="H16" s="28">
        <f t="shared" si="0"/>
        <v>-18.325082686612316</v>
      </c>
      <c r="I16" s="27">
        <f t="shared" si="3"/>
        <v>17.805300419347692</v>
      </c>
      <c r="J16" s="28">
        <f t="shared" si="1"/>
        <v>7.5567979913608809</v>
      </c>
      <c r="K16" s="27">
        <f t="shared" si="2"/>
        <v>8.9143445168658708</v>
      </c>
      <c r="L16" s="18"/>
      <c r="N16" s="23" t="s">
        <v>35</v>
      </c>
      <c r="O16" s="34">
        <f>100-O15</f>
        <v>83.68614080341564</v>
      </c>
    </row>
    <row r="17" spans="1:14">
      <c r="A17" s="16"/>
      <c r="B17" s="11" t="str">
        <f>+'[3]Población Bogotá'!AE1193</f>
        <v>Cali</v>
      </c>
      <c r="C17" s="55">
        <f>+'[3]Población Bogotá'!AF1193</f>
        <v>29.327666666666662</v>
      </c>
      <c r="D17" s="55">
        <f>+'[3]Población Bogotá'!AG1193</f>
        <v>28.026</v>
      </c>
      <c r="E17" s="55">
        <f>+'[3]Población Bogotá'!AH1193</f>
        <v>33.161999999999999</v>
      </c>
      <c r="F17" s="55">
        <f>+'[3]Población Bogotá'!AI1193</f>
        <v>33.033333333333331</v>
      </c>
      <c r="G17" s="56">
        <f>+'[3]Población Bogotá'!AJ1193</f>
        <v>33.227666666666664</v>
      </c>
      <c r="H17" s="28">
        <f t="shared" si="0"/>
        <v>0.5882946518668053</v>
      </c>
      <c r="I17" s="27">
        <f t="shared" si="3"/>
        <v>-0.38799429065395907</v>
      </c>
      <c r="J17" s="28">
        <f t="shared" si="1"/>
        <v>6.6458833498564269</v>
      </c>
      <c r="K17" s="27">
        <f t="shared" si="2"/>
        <v>6.3656913005858877</v>
      </c>
      <c r="L17" s="18"/>
    </row>
    <row r="18" spans="1:14">
      <c r="A18" s="16"/>
      <c r="B18" s="11" t="str">
        <f>+'[3]Población Bogotá'!AE1194</f>
        <v>Cúcuta</v>
      </c>
      <c r="C18" s="55">
        <f>+'[3]Población Bogotá'!AF1194</f>
        <v>5.2393333333333336</v>
      </c>
      <c r="D18" s="55">
        <f>+'[3]Población Bogotá'!AG1194</f>
        <v>6.8016666666666659</v>
      </c>
      <c r="E18" s="55">
        <f>+'[3]Población Bogotá'!AH1194</f>
        <v>7.5839999999999996</v>
      </c>
      <c r="F18" s="55">
        <f>+'[3]Población Bogotá'!AI1194</f>
        <v>9.5803333333333338</v>
      </c>
      <c r="G18" s="56">
        <f>+'[3]Población Bogotá'!AJ1194</f>
        <v>11.220666666666666</v>
      </c>
      <c r="H18" s="28">
        <f t="shared" si="0"/>
        <v>17.121881632511027</v>
      </c>
      <c r="I18" s="27">
        <f t="shared" si="3"/>
        <v>26.322960618846714</v>
      </c>
      <c r="J18" s="28">
        <f t="shared" si="1"/>
        <v>2.2442515305806108</v>
      </c>
      <c r="K18" s="27">
        <f t="shared" si="2"/>
        <v>1.8461789472264283</v>
      </c>
      <c r="L18" s="18"/>
    </row>
    <row r="19" spans="1:14">
      <c r="A19" s="16"/>
      <c r="B19" s="11" t="str">
        <f>+'[3]Población Bogotá'!AE1195</f>
        <v>Ibagué</v>
      </c>
      <c r="C19" s="55">
        <f>+'[3]Población Bogotá'!AF1195</f>
        <v>7.9236666666666657</v>
      </c>
      <c r="D19" s="55">
        <f>+'[3]Población Bogotá'!AG1195</f>
        <v>11.234333333333334</v>
      </c>
      <c r="E19" s="55">
        <f>+'[3]Población Bogotá'!AH1195</f>
        <v>8.9993333333333343</v>
      </c>
      <c r="F19" s="55">
        <f>+'[3]Población Bogotá'!AI1195</f>
        <v>11.216666666666667</v>
      </c>
      <c r="G19" s="56">
        <f>+'[3]Población Bogotá'!AJ1195</f>
        <v>10.837333333333333</v>
      </c>
      <c r="H19" s="28">
        <f t="shared" si="0"/>
        <v>-3.3818722139673074</v>
      </c>
      <c r="I19" s="27">
        <f t="shared" si="3"/>
        <v>24.638862137936137</v>
      </c>
      <c r="J19" s="28">
        <f t="shared" si="1"/>
        <v>2.167580825923499</v>
      </c>
      <c r="K19" s="27">
        <f t="shared" si="2"/>
        <v>2.1615087009557534</v>
      </c>
      <c r="L19" s="18"/>
    </row>
    <row r="20" spans="1:14">
      <c r="A20" s="16"/>
      <c r="B20" s="11" t="str">
        <f>+'[3]Población Bogotá'!AE1196</f>
        <v>Pereira</v>
      </c>
      <c r="C20" s="55">
        <f>+'[3]Población Bogotá'!AF1196</f>
        <v>6.2046666666666672</v>
      </c>
      <c r="D20" s="55">
        <f>+'[3]Población Bogotá'!AG1196</f>
        <v>6.5459999999999994</v>
      </c>
      <c r="E20" s="55">
        <f>+'[3]Población Bogotá'!AH1196</f>
        <v>13.711666666666666</v>
      </c>
      <c r="F20" s="55">
        <f>+'[3]Población Bogotá'!AI1196</f>
        <v>9.2816666666666663</v>
      </c>
      <c r="G20" s="56">
        <f>+'[3]Población Bogotá'!AJ1196</f>
        <v>10.665666666666667</v>
      </c>
      <c r="H20" s="28">
        <f t="shared" si="0"/>
        <v>14.911115101454486</v>
      </c>
      <c r="I20" s="27">
        <f t="shared" si="3"/>
        <v>-32.30825331226449</v>
      </c>
      <c r="J20" s="28">
        <f t="shared" si="1"/>
        <v>2.1332456842727057</v>
      </c>
      <c r="K20" s="27">
        <f t="shared" si="2"/>
        <v>1.7886243619052882</v>
      </c>
      <c r="L20" s="18"/>
    </row>
    <row r="21" spans="1:14">
      <c r="A21" s="16"/>
      <c r="B21" s="11" t="str">
        <f>+'[3]Población Bogotá'!AE1197</f>
        <v>Cartagena</v>
      </c>
      <c r="C21" s="55">
        <f>+'[3]Población Bogotá'!AF1197</f>
        <v>13.285666666666666</v>
      </c>
      <c r="D21" s="55">
        <f>+'[3]Población Bogotá'!AG1197</f>
        <v>8.7503333333333337</v>
      </c>
      <c r="E21" s="55">
        <f>+'[3]Población Bogotá'!AH1197</f>
        <v>14.065666666666667</v>
      </c>
      <c r="F21" s="55">
        <f>+'[3]Población Bogotá'!AI1197</f>
        <v>9.8249999999999993</v>
      </c>
      <c r="G21" s="56">
        <f>+'[3]Población Bogotá'!AJ1197</f>
        <v>10.596333333333334</v>
      </c>
      <c r="H21" s="28">
        <f t="shared" si="0"/>
        <v>7.8507209499576014</v>
      </c>
      <c r="I21" s="27">
        <f t="shared" si="3"/>
        <v>-30.149062729577935</v>
      </c>
      <c r="J21" s="28">
        <f t="shared" si="1"/>
        <v>2.1193782872564624</v>
      </c>
      <c r="K21" s="27">
        <f t="shared" si="2"/>
        <v>1.8933274579694155</v>
      </c>
      <c r="L21" s="18"/>
    </row>
    <row r="22" spans="1:14">
      <c r="A22" s="16"/>
      <c r="B22" s="11" t="str">
        <f>+'[3]Población Bogotá'!AE1198</f>
        <v>Barranquilla</v>
      </c>
      <c r="C22" s="55">
        <f>+'[3]Población Bogotá'!AF1198</f>
        <v>14.872</v>
      </c>
      <c r="D22" s="55">
        <f>+'[3]Población Bogotá'!AG1198</f>
        <v>17.744333333333334</v>
      </c>
      <c r="E22" s="55">
        <f>+'[3]Población Bogotá'!AH1198</f>
        <v>18.642333333333333</v>
      </c>
      <c r="F22" s="55">
        <f>+'[3]Población Bogotá'!AI1198</f>
        <v>18.305</v>
      </c>
      <c r="G22" s="56">
        <f>+'[3]Población Bogotá'!AJ1198</f>
        <v>10.372</v>
      </c>
      <c r="H22" s="28">
        <f t="shared" si="0"/>
        <v>-43.337885823545477</v>
      </c>
      <c r="I22" s="27">
        <f t="shared" si="3"/>
        <v>-1.8095016718222001</v>
      </c>
      <c r="J22" s="28">
        <f t="shared" si="1"/>
        <v>2.074509257487561</v>
      </c>
      <c r="K22" s="27">
        <f t="shared" si="2"/>
        <v>3.5274665769089211</v>
      </c>
      <c r="L22" s="18"/>
    </row>
    <row r="23" spans="1:14">
      <c r="A23" s="16"/>
      <c r="B23" s="11" t="str">
        <f>+'[3]Población Bogotá'!AE1199</f>
        <v>Bucaramanga</v>
      </c>
      <c r="C23" s="55">
        <f>+'[3]Población Bogotá'!AF1199</f>
        <v>6.2593333333333332</v>
      </c>
      <c r="D23" s="55">
        <f>+'[3]Población Bogotá'!AG1199</f>
        <v>9.3409999999999993</v>
      </c>
      <c r="E23" s="55">
        <f>+'[3]Población Bogotá'!AH1199</f>
        <v>7.3993333333333338</v>
      </c>
      <c r="F23" s="55">
        <f>+'[3]Población Bogotá'!AI1199</f>
        <v>14.395333333333333</v>
      </c>
      <c r="G23" s="56">
        <f>+'[3]Población Bogotá'!AJ1199</f>
        <v>9.9986666666666668</v>
      </c>
      <c r="H23" s="28">
        <f t="shared" si="0"/>
        <v>-30.542305376742462</v>
      </c>
      <c r="I23" s="27">
        <f t="shared" si="3"/>
        <v>94.549058473736352</v>
      </c>
      <c r="J23" s="28">
        <f t="shared" si="1"/>
        <v>1.9998386581693304</v>
      </c>
      <c r="K23" s="27">
        <f t="shared" si="2"/>
        <v>2.7740539304450271</v>
      </c>
      <c r="L23" s="18"/>
    </row>
    <row r="24" spans="1:14">
      <c r="A24" s="16"/>
      <c r="B24" s="11" t="str">
        <f>+'[3]Población Bogotá'!AE1200</f>
        <v>Pasto</v>
      </c>
      <c r="C24" s="55">
        <f>+'[3]Población Bogotá'!AF1200</f>
        <v>6.0163333333333329</v>
      </c>
      <c r="D24" s="55">
        <f>+'[3]Población Bogotá'!AG1200</f>
        <v>5.7406666666666668</v>
      </c>
      <c r="E24" s="55">
        <f>+'[3]Población Bogotá'!AH1200</f>
        <v>6.8883333333333328</v>
      </c>
      <c r="F24" s="55">
        <f>+'[3]Población Bogotá'!AI1200</f>
        <v>7.8939999999999992</v>
      </c>
      <c r="G24" s="56">
        <f>+'[3]Población Bogotá'!AJ1200</f>
        <v>5.7850000000000001</v>
      </c>
      <c r="H24" s="28">
        <f t="shared" si="0"/>
        <v>-26.716493539397</v>
      </c>
      <c r="I24" s="27">
        <f t="shared" si="3"/>
        <v>14.599564481006521</v>
      </c>
      <c r="J24" s="28">
        <f t="shared" si="1"/>
        <v>1.1570609385427635</v>
      </c>
      <c r="K24" s="27">
        <f t="shared" si="2"/>
        <v>1.5212139392580726</v>
      </c>
      <c r="L24" s="18"/>
    </row>
    <row r="25" spans="1:14">
      <c r="A25" s="16"/>
      <c r="B25" s="11" t="str">
        <f>+'[3]Población Bogotá'!AE1201</f>
        <v>Montería</v>
      </c>
      <c r="C25" s="55">
        <f>+'[3]Población Bogotá'!AF1201</f>
        <v>4.2713333333333336</v>
      </c>
      <c r="D25" s="55">
        <f>+'[3]Población Bogotá'!AG1201</f>
        <v>5.444</v>
      </c>
      <c r="E25" s="55">
        <f>+'[3]Población Bogotá'!AH1201</f>
        <v>6.6520000000000001</v>
      </c>
      <c r="F25" s="55">
        <f>+'[3]Población Bogotá'!AI1201</f>
        <v>5.7313333333333345</v>
      </c>
      <c r="G25" s="56">
        <f>+'[3]Población Bogotá'!AJ1201</f>
        <v>5.7276666666666669</v>
      </c>
      <c r="H25" s="28">
        <f t="shared" si="0"/>
        <v>-6.3975805513571959E-2</v>
      </c>
      <c r="I25" s="27">
        <f t="shared" si="3"/>
        <v>-13.84044898777308</v>
      </c>
      <c r="J25" s="28">
        <f t="shared" si="1"/>
        <v>1.145593667933178</v>
      </c>
      <c r="K25" s="27">
        <f t="shared" si="2"/>
        <v>1.1044570759058909</v>
      </c>
      <c r="L25" s="18"/>
    </row>
    <row r="26" spans="1:14">
      <c r="A26" s="16"/>
      <c r="B26" s="11" t="str">
        <f>+'[3]Población Bogotá'!AE1202</f>
        <v>Villavicencio</v>
      </c>
      <c r="C26" s="55">
        <f>+'[3]Población Bogotá'!AF1202</f>
        <v>4.049666666666667</v>
      </c>
      <c r="D26" s="55">
        <f>+'[3]Población Bogotá'!AG1202</f>
        <v>3.886333333333333</v>
      </c>
      <c r="E26" s="55">
        <f>+'[3]Población Bogotá'!AH1202</f>
        <v>3.2629999999999999</v>
      </c>
      <c r="F26" s="55">
        <f>+'[3]Población Bogotá'!AI1202</f>
        <v>5.5896666666666661</v>
      </c>
      <c r="G26" s="56">
        <f>+'[3]Población Bogotá'!AJ1202</f>
        <v>5.6409999999999991</v>
      </c>
      <c r="H26" s="28">
        <f t="shared" si="0"/>
        <v>0.91836126185222966</v>
      </c>
      <c r="I26" s="27">
        <f t="shared" si="3"/>
        <v>71.304525487792404</v>
      </c>
      <c r="J26" s="28">
        <f t="shared" si="1"/>
        <v>1.1282594216628743</v>
      </c>
      <c r="K26" s="27">
        <f t="shared" si="2"/>
        <v>1.0771571888953053</v>
      </c>
      <c r="L26" s="18"/>
    </row>
    <row r="27" spans="1:14">
      <c r="A27" s="16"/>
      <c r="B27" s="11" t="str">
        <f>+'[3]Población Bogotá'!AE1203</f>
        <v>Manizales</v>
      </c>
      <c r="C27" s="55">
        <f>+'[3]Población Bogotá'!AF1203</f>
        <v>5.7046666666666672</v>
      </c>
      <c r="D27" s="55">
        <f>+'[3]Población Bogotá'!AG1203</f>
        <v>5.657</v>
      </c>
      <c r="E27" s="55">
        <f>+'[3]Población Bogotá'!AH1203</f>
        <v>6.7043333333333335</v>
      </c>
      <c r="F27" s="55">
        <f>+'[3]Población Bogotá'!AI1203</f>
        <v>6.8473333333333342</v>
      </c>
      <c r="G27" s="56">
        <f>+'[3]Población Bogotá'!AJ1203</f>
        <v>5.3163333333333327</v>
      </c>
      <c r="H27" s="28">
        <f t="shared" si="0"/>
        <v>-22.359069224028836</v>
      </c>
      <c r="I27" s="27">
        <f t="shared" si="3"/>
        <v>2.1329488390593232</v>
      </c>
      <c r="J27" s="28">
        <f t="shared" si="1"/>
        <v>1.0633226683271986</v>
      </c>
      <c r="K27" s="27">
        <f t="shared" si="2"/>
        <v>1.3195159505210428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tr">
        <f>IF(G29="","",1)</f>
        <v/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tr">
        <f>IF(G30="","",1)</f>
        <v/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tr">
        <f>IF(G31="","",1)</f>
        <v/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tr">
        <f>IF(G32="","",1)</f>
        <v/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tr">
        <f>IF(G33="","",1)</f>
        <v/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tr">
        <f>IF(G35="","",1)</f>
        <v/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tr">
        <f>IF(G36="","",1)</f>
        <v/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tr">
        <f>IF(G37="","",1)</f>
        <v/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tr">
        <f>IF(G38="","",1)</f>
        <v/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74" t="s">
        <v>140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74" t="s">
        <v>81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74" t="s">
        <v>79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74" t="s">
        <v>129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92" t="s">
        <v>124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ypatiño</cp:lastModifiedBy>
  <cp:lastPrinted>2011-06-01T15:13:19Z</cp:lastPrinted>
  <dcterms:created xsi:type="dcterms:W3CDTF">2009-04-02T15:53:30Z</dcterms:created>
  <dcterms:modified xsi:type="dcterms:W3CDTF">2011-11-10T20:44:02Z</dcterms:modified>
</cp:coreProperties>
</file>